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TRACTADO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<sst xmlns="http://schemas.openxmlformats.org/spreadsheetml/2006/main" count="174" uniqueCount="63">
  <si>
    <t xml:space="preserve">AGENCIA PÚBLICA ANDALUZA DE EDUCACIÓN </t>
  </si>
  <si>
    <t xml:space="preserve">Perfil de puesto de trabajo</t>
  </si>
  <si>
    <t xml:space="preserve">Denominación del puesto de trabajo</t>
  </si>
  <si>
    <t xml:space="preserve">Área de actividad</t>
  </si>
  <si>
    <t xml:space="preserve">Tipo de personal</t>
  </si>
  <si>
    <t xml:space="preserve">Forma provisión </t>
  </si>
  <si>
    <t xml:space="preserve">Titulación</t>
  </si>
  <si>
    <t xml:space="preserve">Retribuciones fijas del puesto de trabajo</t>
  </si>
  <si>
    <t xml:space="preserve">Retribuciones variables del puesto de trabajo</t>
  </si>
  <si>
    <t xml:space="preserve">Nº plazas</t>
  </si>
  <si>
    <t xml:space="preserve">Dirección/Primer nivel</t>
  </si>
  <si>
    <t xml:space="preserve">Director/a general</t>
  </si>
  <si>
    <t xml:space="preserve">Entidad/transversal</t>
  </si>
  <si>
    <t xml:space="preserve">Cargo público</t>
  </si>
  <si>
    <t xml:space="preserve">Libre designación</t>
  </si>
  <si>
    <t xml:space="preserve">Universitaria</t>
  </si>
  <si>
    <t xml:space="preserve">Dirección/de Línea</t>
  </si>
  <si>
    <t xml:space="preserve">Director/a departamento</t>
  </si>
  <si>
    <t xml:space="preserve">Económico-financiera</t>
  </si>
  <si>
    <t xml:space="preserve">Personal laboral</t>
  </si>
  <si>
    <t xml:space="preserve">Proceso selectivo</t>
  </si>
  <si>
    <t xml:space="preserve">Universitaria, ADE o Económicas</t>
  </si>
  <si>
    <t xml:space="preserve">Obras y Construcciones</t>
  </si>
  <si>
    <t xml:space="preserve">Arquitectura</t>
  </si>
  <si>
    <t xml:space="preserve">Servicios a la Comunidad Educativa</t>
  </si>
  <si>
    <t xml:space="preserve">Universitaria. Ingeniero Industrial</t>
  </si>
  <si>
    <t xml:space="preserve">RRHH</t>
  </si>
  <si>
    <t xml:space="preserve">Universitaria, Derecho o RRLL</t>
  </si>
  <si>
    <t xml:space="preserve">Equipamiento, Logística y Tecnología</t>
  </si>
  <si>
    <t xml:space="preserve">Contratación y Gestión Patrimonial</t>
  </si>
  <si>
    <t xml:space="preserve">Universitaria Derecho</t>
  </si>
  <si>
    <t xml:space="preserve">Servicios jurídicos</t>
  </si>
  <si>
    <t xml:space="preserve">Gerencia Provincial</t>
  </si>
  <si>
    <t xml:space="preserve">Subdirector/a</t>
  </si>
  <si>
    <t xml:space="preserve">Libre designación / Proceso selectivo</t>
  </si>
  <si>
    <t xml:space="preserve">Administrador/a</t>
  </si>
  <si>
    <t xml:space="preserve">Sistemas de información</t>
  </si>
  <si>
    <t xml:space="preserve">Universitaria Ingeniería Informática</t>
  </si>
  <si>
    <t xml:space="preserve">Comunicación</t>
  </si>
  <si>
    <t xml:space="preserve">Universitaria Periodismo</t>
  </si>
  <si>
    <t xml:space="preserve">Control Interno</t>
  </si>
  <si>
    <t xml:space="preserve">Gerencia </t>
  </si>
  <si>
    <t xml:space="preserve">Universitaria/ Arquitectura/ Arquitectura Técnica</t>
  </si>
  <si>
    <t xml:space="preserve">Dirección de Obras</t>
  </si>
  <si>
    <t xml:space="preserve">Arquitectura/ Arquitectura Técnica</t>
  </si>
  <si>
    <t xml:space="preserve">Dirección de Equipamiento, Logística y Tecnología</t>
  </si>
  <si>
    <t xml:space="preserve">Universitaria/Ingeniería</t>
  </si>
  <si>
    <t xml:space="preserve">Perfil técnico especialista</t>
  </si>
  <si>
    <t xml:space="preserve">Técnico Superior</t>
  </si>
  <si>
    <t xml:space="preserve">SSCC</t>
  </si>
  <si>
    <t xml:space="preserve">Gerencia</t>
  </si>
  <si>
    <t xml:space="preserve">Técnico Medio</t>
  </si>
  <si>
    <t xml:space="preserve">Perfil profesional especialista</t>
  </si>
  <si>
    <t xml:space="preserve">Gestor Técnico</t>
  </si>
  <si>
    <t xml:space="preserve">Bachillerato /FP Superior</t>
  </si>
  <si>
    <t xml:space="preserve">Perfil de soporte administrativo</t>
  </si>
  <si>
    <t xml:space="preserve">Gestor Administrativo</t>
  </si>
  <si>
    <t xml:space="preserve">Bachillerato /FP</t>
  </si>
  <si>
    <t xml:space="preserve">Gestor Auxiliar</t>
  </si>
  <si>
    <t xml:space="preserve">Subalterno y de oficios</t>
  </si>
  <si>
    <t xml:space="preserve">Gestor/a auxiliar </t>
  </si>
  <si>
    <t xml:space="preserve">Gerencia  / SSCC</t>
  </si>
  <si>
    <t xml:space="preserve">Datos actualizados a 31/03/2025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</si>
</sst>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 &quot;;\-#,##0.00&quot; € &quot;;\-#&quot; € &quot;;@\ "/>
    <numFmt numFmtId="166" formatCode="#,##0.00\ [$€-C0A]\ ;\-#,##0.00\ [$€-C0A]\ ;\-00\ [$€-C0A]\ ;@\ "/>
    <numFmt numFmtId="167" formatCode="#,##0.00\ [$€-C0A];\-#,##0.00\ [$€-C0A]"/>
    <numFmt numFmtId="168" formatCode="0\ ;\-0\ "/>
  </numFmts>
  <fonts count="9">
    <font>
      <sz val="10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</font>
    <font>
      <b val="true"/>
      <sz val="10"/>
      <color rgb="FF000000"/>
      <name val="Source Sans Pro"/>
      <family val="0"/>
    </font>
    <font>
      <b val="true"/>
      <sz val="10"/>
      <color rgb="FFFFFFFF"/>
      <name val="Source Sans Pro"/>
      <family val="0"/>
    </font>
    <font>
      <sz val="10"/>
      <color rgb="FF000000"/>
      <name val="Source Sans Pro"/>
      <family val="0"/>
    </font>
    <font>
      <sz val="10"/>
      <color rgb="FFFFFFFF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7933"/>
        <bgColor rgb="FF008080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3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3" borderId="5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3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3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Texto explicativo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7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32400</xdr:colOff>
      <xdr:row>0</xdr:row>
      <xdr:rowOff>0</xdr:rowOff>
    </xdr:from>
    <xdr:to>
      <xdr:col>1</xdr:col>
      <xdr:colOff>1130040</xdr:colOff>
      <xdr:row>1</xdr:row>
      <xdr:rowOff>29160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2400" y="0"/>
          <a:ext cx="3097800" cy="457920"/>
        </a:xfrm>
        <a:prstGeom prst="rect">
          <a:avLst/>
        </a:prstGeom>
        <a:noFill/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selection pane="topLeft" activeCell="A1" activeCellId="0" sqref="A1"/>
    </sheetView>
  </sheetViews>
  <sheetFormatPr defaultColWidth="8.65234375" defaultRowHeight="12.75" customHeight="true" zeroHeight="false" outlineLevelRow="0" outlineLevelCol="0"/>
  <cols>
    <col collapsed="false" customWidth="true" hidden="false" outlineLevel="0" max="1" min="1" style="1" width="28.38"/>
    <col collapsed="false" customWidth="true" hidden="false" outlineLevel="0" max="2" min="2" style="1" width="28.24"/>
    <col collapsed="false" customWidth="true" hidden="false" outlineLevel="0" max="3" min="3" style="1" width="20.54"/>
    <col collapsed="false" customWidth="true" hidden="false" outlineLevel="0" max="4" min="4" style="1" width="14.06"/>
    <col collapsed="false" customWidth="true" hidden="false" outlineLevel="0" max="5" min="5" style="1" width="15.27"/>
    <col collapsed="false" customWidth="true" hidden="false" outlineLevel="0" max="6" min="6" style="1" width="21.76"/>
    <col collapsed="false" customWidth="true" hidden="false" outlineLevel="0" max="8" min="7" style="2" width="21.49"/>
    <col collapsed="false" customWidth="true" hidden="false" outlineLevel="0" max="9" min="9" style="2" width="11.49"/>
    <col collapsed="false" customWidth="true" hidden="false" outlineLevel="0" max="64" min="10" style="1" width="10.27"/>
    <col collapsed="false" customWidth="true" hidden="false" outlineLevel="0" max="1025" min="65" style="1" width="10.95"/>
    <col collapsed="false" customWidth="false" hidden="false" outlineLevel="0" max="16384" min="1026" style="1" width="8.65"/>
  </cols>
  <sheetData>
    <row r="1" customFormat="false" ht="33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29.85" hidden="false" customHeight="true" outlineLevel="0" collapsed="false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customFormat="false" ht="33" hidden="false" customHeight="true" outlineLevel="0" collapsed="false">
      <c r="A3" s="6" t="s">
        <v>10</v>
      </c>
      <c r="B3" s="7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 t="n">
        <v>77669.48</v>
      </c>
      <c r="H3" s="10" t="n">
        <v>0</v>
      </c>
      <c r="I3" s="11" t="n">
        <v>1</v>
      </c>
    </row>
    <row r="4" customFormat="false" ht="26.85" hidden="false" customHeight="true" outlineLevel="0" collapsed="false">
      <c r="A4" s="12" t="s">
        <v>16</v>
      </c>
      <c r="B4" s="13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9" t="n">
        <f aca="false">60124.512914496*1.02</f>
        <v>61327.0031727859</v>
      </c>
      <c r="H4" s="9" t="n">
        <v>7726.32682721408</v>
      </c>
      <c r="I4" s="11" t="n">
        <v>1</v>
      </c>
      <c r="J4" s="14"/>
    </row>
    <row r="5" customFormat="false" ht="29.85" hidden="false" customHeight="true" outlineLevel="0" collapsed="false">
      <c r="A5" s="12"/>
      <c r="B5" s="13" t="s">
        <v>17</v>
      </c>
      <c r="C5" s="8" t="s">
        <v>22</v>
      </c>
      <c r="D5" s="8" t="s">
        <v>19</v>
      </c>
      <c r="E5" s="8" t="s">
        <v>20</v>
      </c>
      <c r="F5" s="8" t="s">
        <v>23</v>
      </c>
      <c r="G5" s="9" t="n">
        <f aca="false">60124.512914496*1.02</f>
        <v>61327.0031727859</v>
      </c>
      <c r="H5" s="9" t="n">
        <v>7726.32682721408</v>
      </c>
      <c r="I5" s="11" t="n">
        <v>1</v>
      </c>
    </row>
    <row r="6" customFormat="false" ht="24" hidden="false" customHeight="false" outlineLevel="0" collapsed="false">
      <c r="A6" s="12"/>
      <c r="B6" s="13" t="s">
        <v>17</v>
      </c>
      <c r="C6" s="8" t="s">
        <v>24</v>
      </c>
      <c r="D6" s="8" t="s">
        <v>19</v>
      </c>
      <c r="E6" s="8" t="s">
        <v>20</v>
      </c>
      <c r="F6" s="8" t="s">
        <v>25</v>
      </c>
      <c r="G6" s="9" t="n">
        <f aca="false">60124.512914496*1.02</f>
        <v>61327.0031727859</v>
      </c>
      <c r="H6" s="9" t="n">
        <v>7726.32682721408</v>
      </c>
      <c r="I6" s="11" t="n">
        <v>1</v>
      </c>
    </row>
    <row r="7" customFormat="false" ht="20.25" hidden="false" customHeight="true" outlineLevel="0" collapsed="false">
      <c r="A7" s="12"/>
      <c r="B7" s="13" t="s">
        <v>17</v>
      </c>
      <c r="C7" s="8" t="s">
        <v>26</v>
      </c>
      <c r="D7" s="8" t="s">
        <v>19</v>
      </c>
      <c r="E7" s="8" t="s">
        <v>20</v>
      </c>
      <c r="F7" s="8" t="s">
        <v>27</v>
      </c>
      <c r="G7" s="9" t="n">
        <f aca="false">60124.512914496*1.02</f>
        <v>61327.0031727859</v>
      </c>
      <c r="H7" s="9" t="n">
        <v>7726.32682721408</v>
      </c>
      <c r="I7" s="11" t="n">
        <v>1</v>
      </c>
    </row>
    <row r="8" customFormat="false" ht="24" hidden="false" customHeight="false" outlineLevel="0" collapsed="false">
      <c r="A8" s="12"/>
      <c r="B8" s="13" t="s">
        <v>17</v>
      </c>
      <c r="C8" s="8" t="s">
        <v>28</v>
      </c>
      <c r="D8" s="8" t="s">
        <v>19</v>
      </c>
      <c r="E8" s="8" t="s">
        <v>20</v>
      </c>
      <c r="F8" s="8" t="s">
        <v>15</v>
      </c>
      <c r="G8" s="9" t="n">
        <f aca="false">60124.512914496*1.02</f>
        <v>61327.0031727859</v>
      </c>
      <c r="H8" s="9" t="n">
        <v>7726.32682721408</v>
      </c>
      <c r="I8" s="11" t="n">
        <v>1</v>
      </c>
    </row>
    <row r="9" customFormat="false" ht="24" hidden="false" customHeight="false" outlineLevel="0" collapsed="false">
      <c r="A9" s="12"/>
      <c r="B9" s="13" t="s">
        <v>17</v>
      </c>
      <c r="C9" s="8" t="s">
        <v>29</v>
      </c>
      <c r="D9" s="8" t="s">
        <v>19</v>
      </c>
      <c r="E9" s="8" t="s">
        <v>20</v>
      </c>
      <c r="F9" s="8" t="s">
        <v>30</v>
      </c>
      <c r="G9" s="9" t="n">
        <f aca="false">60124.512914496*1.02</f>
        <v>61327.0031727859</v>
      </c>
      <c r="H9" s="9" t="n">
        <v>7726.32682721408</v>
      </c>
      <c r="I9" s="11" t="n">
        <v>1</v>
      </c>
    </row>
    <row r="10" customFormat="false" ht="24" hidden="false" customHeight="true" outlineLevel="0" collapsed="false">
      <c r="A10" s="12"/>
      <c r="B10" s="13" t="s">
        <v>17</v>
      </c>
      <c r="C10" s="15" t="s">
        <v>31</v>
      </c>
      <c r="D10" s="8" t="s">
        <v>19</v>
      </c>
      <c r="E10" s="8" t="s">
        <v>20</v>
      </c>
      <c r="F10" s="15" t="s">
        <v>30</v>
      </c>
      <c r="G10" s="9" t="n">
        <f aca="false">60124.512914496*1.02</f>
        <v>61327.0031727859</v>
      </c>
      <c r="H10" s="9" t="n">
        <v>7726.32682721408</v>
      </c>
      <c r="I10" s="11" t="n">
        <v>1</v>
      </c>
    </row>
    <row r="11" customFormat="false" ht="26.25" hidden="false" customHeight="true" outlineLevel="0" collapsed="false">
      <c r="A11" s="12"/>
      <c r="B11" s="13" t="s">
        <v>17</v>
      </c>
      <c r="C11" s="15" t="s">
        <v>32</v>
      </c>
      <c r="D11" s="8" t="s">
        <v>19</v>
      </c>
      <c r="E11" s="8" t="s">
        <v>20</v>
      </c>
      <c r="F11" s="8" t="s">
        <v>15</v>
      </c>
      <c r="G11" s="16" t="n">
        <v>59145.9383207163</v>
      </c>
      <c r="H11" s="16" t="n">
        <v>8300.99</v>
      </c>
      <c r="I11" s="11" t="n">
        <v>8</v>
      </c>
    </row>
    <row r="12" customFormat="false" ht="32.25" hidden="false" customHeight="true" outlineLevel="0" collapsed="false">
      <c r="A12" s="12" t="s">
        <v>16</v>
      </c>
      <c r="B12" s="7" t="s">
        <v>33</v>
      </c>
      <c r="C12" s="8" t="s">
        <v>18</v>
      </c>
      <c r="D12" s="8" t="s">
        <v>19</v>
      </c>
      <c r="E12" s="8" t="s">
        <v>34</v>
      </c>
      <c r="F12" s="8" t="s">
        <v>21</v>
      </c>
      <c r="G12" s="9" t="n">
        <f aca="false">56945.9328047711*1.02</f>
        <v>58084.8514608665</v>
      </c>
      <c r="H12" s="9" t="n">
        <f aca="false">6381.74689509366*1.02</f>
        <v>6509.38183299553</v>
      </c>
      <c r="I12" s="11" t="n">
        <v>1</v>
      </c>
    </row>
    <row r="13" customFormat="false" ht="27.75" hidden="false" customHeight="true" outlineLevel="0" collapsed="false">
      <c r="A13" s="12"/>
      <c r="B13" s="7" t="s">
        <v>35</v>
      </c>
      <c r="C13" s="8" t="s">
        <v>18</v>
      </c>
      <c r="D13" s="8" t="s">
        <v>19</v>
      </c>
      <c r="E13" s="8" t="s">
        <v>34</v>
      </c>
      <c r="F13" s="8" t="s">
        <v>21</v>
      </c>
      <c r="G13" s="9" t="n">
        <f aca="false">54444.1555474956*1.02</f>
        <v>55533.0386584455</v>
      </c>
      <c r="H13" s="9" t="n">
        <f aca="false">6101.38538033301*1.02</f>
        <v>6223.41308793967</v>
      </c>
      <c r="I13" s="11" t="n">
        <v>1</v>
      </c>
    </row>
    <row r="14" customFormat="false" ht="29.85" hidden="false" customHeight="true" outlineLevel="0" collapsed="false">
      <c r="A14" s="12"/>
      <c r="B14" s="17" t="s">
        <v>35</v>
      </c>
      <c r="C14" s="18" t="s">
        <v>24</v>
      </c>
      <c r="D14" s="8" t="s">
        <v>19</v>
      </c>
      <c r="E14" s="8" t="s">
        <v>34</v>
      </c>
      <c r="F14" s="19" t="s">
        <v>15</v>
      </c>
      <c r="G14" s="9" t="n">
        <f aca="false">54444.1555474956*1.02</f>
        <v>55533.0386584455</v>
      </c>
      <c r="H14" s="9" t="n">
        <f aca="false">6101.38538033301*1.02</f>
        <v>6223.41308793967</v>
      </c>
      <c r="I14" s="11" t="n">
        <v>2</v>
      </c>
      <c r="J14" s="2"/>
    </row>
    <row r="15" customFormat="false" ht="34.5" hidden="false" customHeight="true" outlineLevel="0" collapsed="false">
      <c r="A15" s="12"/>
      <c r="B15" s="20" t="s">
        <v>35</v>
      </c>
      <c r="C15" s="21" t="s">
        <v>36</v>
      </c>
      <c r="D15" s="8" t="s">
        <v>19</v>
      </c>
      <c r="E15" s="8" t="s">
        <v>34</v>
      </c>
      <c r="F15" s="22" t="s">
        <v>37</v>
      </c>
      <c r="G15" s="9" t="n">
        <f aca="false">54444.1555474956*1.02</f>
        <v>55533.0386584455</v>
      </c>
      <c r="H15" s="9" t="n">
        <f aca="false">6101.38538033301*1.02</f>
        <v>6223.41308793967</v>
      </c>
      <c r="I15" s="11" t="n">
        <v>1</v>
      </c>
      <c r="J15" s="2"/>
    </row>
    <row r="16" customFormat="false" ht="30.75" hidden="false" customHeight="true" outlineLevel="0" collapsed="false">
      <c r="A16" s="12"/>
      <c r="B16" s="17" t="s">
        <v>35</v>
      </c>
      <c r="C16" s="23" t="s">
        <v>38</v>
      </c>
      <c r="D16" s="8" t="s">
        <v>19</v>
      </c>
      <c r="E16" s="8" t="s">
        <v>34</v>
      </c>
      <c r="F16" s="15" t="s">
        <v>39</v>
      </c>
      <c r="G16" s="9" t="n">
        <f aca="false">54444.1555474956*1.02</f>
        <v>55533.0386584455</v>
      </c>
      <c r="H16" s="9" t="n">
        <f aca="false">6101.38538033301*1.02</f>
        <v>6223.41308793967</v>
      </c>
      <c r="I16" s="11" t="n">
        <v>1</v>
      </c>
    </row>
    <row r="17" customFormat="false" ht="31.5" hidden="false" customHeight="true" outlineLevel="0" collapsed="false">
      <c r="A17" s="12"/>
      <c r="B17" s="17" t="s">
        <v>35</v>
      </c>
      <c r="C17" s="15" t="s">
        <v>40</v>
      </c>
      <c r="D17" s="8" t="s">
        <v>19</v>
      </c>
      <c r="E17" s="8" t="s">
        <v>34</v>
      </c>
      <c r="F17" s="8" t="s">
        <v>30</v>
      </c>
      <c r="G17" s="9" t="n">
        <f aca="false">54444.1555474956*1.02</f>
        <v>55533.0386584455</v>
      </c>
      <c r="H17" s="9" t="n">
        <f aca="false">6101.38538033301*1.02</f>
        <v>6223.41308793967</v>
      </c>
      <c r="I17" s="11" t="n">
        <v>1</v>
      </c>
    </row>
    <row r="18" customFormat="false" ht="35" hidden="false" customHeight="false" outlineLevel="0" collapsed="false">
      <c r="A18" s="12"/>
      <c r="B18" s="17" t="s">
        <v>35</v>
      </c>
      <c r="C18" s="15" t="s">
        <v>41</v>
      </c>
      <c r="D18" s="8" t="s">
        <v>19</v>
      </c>
      <c r="E18" s="8" t="s">
        <v>34</v>
      </c>
      <c r="F18" s="15" t="s">
        <v>15</v>
      </c>
      <c r="G18" s="9" t="n">
        <f aca="false">54444.1555474956*1.02</f>
        <v>55533.0386584455</v>
      </c>
      <c r="H18" s="9" t="n">
        <f aca="false">6101.38538033301*1.02</f>
        <v>6223.41308793967</v>
      </c>
      <c r="I18" s="11" t="n">
        <v>8</v>
      </c>
    </row>
    <row r="19" customFormat="false" ht="43.35" hidden="false" customHeight="true" outlineLevel="0" collapsed="false">
      <c r="A19" s="12"/>
      <c r="B19" s="17" t="s">
        <v>35</v>
      </c>
      <c r="C19" s="15" t="s">
        <v>41</v>
      </c>
      <c r="D19" s="8" t="s">
        <v>19</v>
      </c>
      <c r="E19" s="8" t="s">
        <v>34</v>
      </c>
      <c r="F19" s="15" t="s">
        <v>42</v>
      </c>
      <c r="G19" s="9" t="n">
        <f aca="false">54444.1555474956*1.02</f>
        <v>55533.0386584455</v>
      </c>
      <c r="H19" s="9" t="n">
        <f aca="false">6101.38538033301*1.02</f>
        <v>6223.41308793967</v>
      </c>
      <c r="I19" s="11" t="n">
        <v>8</v>
      </c>
    </row>
    <row r="20" customFormat="false" ht="43.35" hidden="false" customHeight="true" outlineLevel="0" collapsed="false">
      <c r="A20" s="12"/>
      <c r="B20" s="17" t="s">
        <v>35</v>
      </c>
      <c r="C20" s="15" t="s">
        <v>43</v>
      </c>
      <c r="D20" s="8" t="s">
        <v>19</v>
      </c>
      <c r="E20" s="8" t="s">
        <v>34</v>
      </c>
      <c r="F20" s="15" t="s">
        <v>44</v>
      </c>
      <c r="G20" s="9" t="n">
        <f aca="false">54444.1555474956*1.02</f>
        <v>55533.0386584455</v>
      </c>
      <c r="H20" s="9" t="n">
        <f aca="false">6101.38538033301*1.02</f>
        <v>6223.41308793967</v>
      </c>
      <c r="I20" s="11" t="n">
        <v>3</v>
      </c>
    </row>
    <row r="21" customFormat="false" ht="43.35" hidden="false" customHeight="true" outlineLevel="0" collapsed="false">
      <c r="A21" s="12"/>
      <c r="B21" s="17" t="s">
        <v>35</v>
      </c>
      <c r="C21" s="15" t="s">
        <v>45</v>
      </c>
      <c r="D21" s="8" t="s">
        <v>19</v>
      </c>
      <c r="E21" s="8" t="s">
        <v>34</v>
      </c>
      <c r="F21" s="15" t="s">
        <v>46</v>
      </c>
      <c r="G21" s="9" t="n">
        <f aca="false">54444.1555474956*1.02</f>
        <v>55533.0386584455</v>
      </c>
      <c r="H21" s="9" t="n">
        <f aca="false">6101.38538033301*1.02</f>
        <v>6223.41308793967</v>
      </c>
      <c r="I21" s="11" t="n">
        <v>2</v>
      </c>
    </row>
    <row r="22" customFormat="false" ht="43.35" hidden="false" customHeight="true" outlineLevel="0" collapsed="false">
      <c r="A22" s="12"/>
      <c r="B22" s="17" t="s">
        <v>35</v>
      </c>
      <c r="C22" s="15" t="s">
        <v>29</v>
      </c>
      <c r="D22" s="8" t="s">
        <v>19</v>
      </c>
      <c r="E22" s="8" t="s">
        <v>34</v>
      </c>
      <c r="F22" s="8" t="s">
        <v>30</v>
      </c>
      <c r="G22" s="9" t="n">
        <f aca="false">54444.1555474956*1.02</f>
        <v>55533.0386584455</v>
      </c>
      <c r="H22" s="9" t="n">
        <f aca="false">6101.38538033301*1.02</f>
        <v>6223.41308793967</v>
      </c>
      <c r="I22" s="11" t="n">
        <v>1</v>
      </c>
    </row>
    <row r="23" customFormat="false" ht="19.5" hidden="false" customHeight="true" outlineLevel="0" collapsed="false">
      <c r="A23" s="15" t="s">
        <v>47</v>
      </c>
      <c r="B23" s="7" t="s">
        <v>48</v>
      </c>
      <c r="C23" s="15" t="s">
        <v>49</v>
      </c>
      <c r="D23" s="8" t="s">
        <v>19</v>
      </c>
      <c r="E23" s="15" t="s">
        <v>20</v>
      </c>
      <c r="F23" s="15" t="s">
        <v>15</v>
      </c>
      <c r="G23" s="16" t="n">
        <f aca="false">50988.619948028*1.02</f>
        <v>52008.3923469886</v>
      </c>
      <c r="H23" s="16" t="n">
        <f aca="false">5033.47591254789*1.02</f>
        <v>5134.14543079885</v>
      </c>
      <c r="I23" s="11" t="n">
        <v>10</v>
      </c>
    </row>
    <row r="24" customFormat="false" ht="19.5" hidden="false" customHeight="true" outlineLevel="0" collapsed="false">
      <c r="A24" s="15" t="s">
        <v>47</v>
      </c>
      <c r="B24" s="7" t="s">
        <v>48</v>
      </c>
      <c r="C24" s="15" t="s">
        <v>50</v>
      </c>
      <c r="D24" s="8" t="s">
        <v>19</v>
      </c>
      <c r="E24" s="15" t="s">
        <v>20</v>
      </c>
      <c r="F24" s="15" t="s">
        <v>15</v>
      </c>
      <c r="G24" s="16" t="n">
        <f aca="false">50988.619948028*1.02</f>
        <v>52008.3923469886</v>
      </c>
      <c r="H24" s="16" t="n">
        <f aca="false">5033.47591254789*1.02</f>
        <v>5134.14543079885</v>
      </c>
      <c r="I24" s="11" t="n">
        <v>11</v>
      </c>
    </row>
    <row r="25" customFormat="false" ht="18" hidden="false" customHeight="true" outlineLevel="0" collapsed="false">
      <c r="A25" s="15" t="s">
        <v>47</v>
      </c>
      <c r="B25" s="7" t="s">
        <v>51</v>
      </c>
      <c r="C25" s="15" t="s">
        <v>49</v>
      </c>
      <c r="D25" s="8" t="s">
        <v>19</v>
      </c>
      <c r="E25" s="15" t="s">
        <v>20</v>
      </c>
      <c r="F25" s="15" t="s">
        <v>15</v>
      </c>
      <c r="G25" s="16" t="n">
        <f aca="false">45614.1238870501*1.02</f>
        <v>46526.4063647911</v>
      </c>
      <c r="H25" s="16" t="n">
        <f aca="false">4502.91682735946*1.02</f>
        <v>4592.97516390666</v>
      </c>
      <c r="I25" s="11" t="n">
        <v>10</v>
      </c>
    </row>
    <row r="26" customFormat="false" ht="18" hidden="false" customHeight="true" outlineLevel="0" collapsed="false">
      <c r="A26" s="15" t="s">
        <v>47</v>
      </c>
      <c r="B26" s="7" t="s">
        <v>51</v>
      </c>
      <c r="C26" s="15" t="s">
        <v>50</v>
      </c>
      <c r="D26" s="8" t="s">
        <v>19</v>
      </c>
      <c r="E26" s="15" t="s">
        <v>20</v>
      </c>
      <c r="F26" s="15" t="s">
        <v>15</v>
      </c>
      <c r="G26" s="16" t="n">
        <f aca="false">45614.1238870501*1.02</f>
        <v>46526.4063647911</v>
      </c>
      <c r="H26" s="16" t="n">
        <f aca="false">4502.91682735946*1.02</f>
        <v>4592.97516390666</v>
      </c>
      <c r="I26" s="11" t="n">
        <v>33</v>
      </c>
    </row>
    <row r="27" customFormat="false" ht="21" hidden="false" customHeight="true" outlineLevel="0" collapsed="false">
      <c r="A27" s="15" t="s">
        <v>52</v>
      </c>
      <c r="B27" s="7" t="s">
        <v>53</v>
      </c>
      <c r="C27" s="8" t="s">
        <v>49</v>
      </c>
      <c r="D27" s="8" t="s">
        <v>19</v>
      </c>
      <c r="E27" s="15" t="s">
        <v>20</v>
      </c>
      <c r="F27" s="8" t="s">
        <v>54</v>
      </c>
      <c r="G27" s="9" t="n">
        <f aca="false">32163.1986564431*1.02</f>
        <v>32806.462629572</v>
      </c>
      <c r="H27" s="9" t="n">
        <f aca="false">2641.85879115474*1.02</f>
        <v>2694.69596697784</v>
      </c>
      <c r="I27" s="11" t="n">
        <v>4</v>
      </c>
    </row>
    <row r="28" customFormat="false" ht="19.5" hidden="false" customHeight="true" outlineLevel="0" collapsed="false">
      <c r="A28" s="15" t="s">
        <v>55</v>
      </c>
      <c r="B28" s="7" t="s">
        <v>56</v>
      </c>
      <c r="C28" s="15" t="s">
        <v>49</v>
      </c>
      <c r="D28" s="8" t="s">
        <v>19</v>
      </c>
      <c r="E28" s="15" t="s">
        <v>20</v>
      </c>
      <c r="F28" s="8" t="s">
        <v>57</v>
      </c>
      <c r="G28" s="9" t="n">
        <f aca="false">26963.6226030622*1.02</f>
        <v>27502.8950551234</v>
      </c>
      <c r="H28" s="9" t="n">
        <f aca="false">2040.60847385286*1.02</f>
        <v>2081.42064332992</v>
      </c>
      <c r="I28" s="11" t="n">
        <v>11</v>
      </c>
    </row>
    <row r="29" customFormat="false" ht="16.35" hidden="false" customHeight="true" outlineLevel="0" collapsed="false">
      <c r="A29" s="15" t="s">
        <v>55</v>
      </c>
      <c r="B29" s="7" t="s">
        <v>56</v>
      </c>
      <c r="C29" s="15" t="s">
        <v>50</v>
      </c>
      <c r="D29" s="8" t="s">
        <v>19</v>
      </c>
      <c r="E29" s="15" t="s">
        <v>20</v>
      </c>
      <c r="F29" s="8" t="s">
        <v>57</v>
      </c>
      <c r="G29" s="16" t="n">
        <f aca="false">26963.6226030622*1.02</f>
        <v>27502.8950551234</v>
      </c>
      <c r="H29" s="16" t="n">
        <f aca="false">2040.60847385286*1.02</f>
        <v>2081.42064332992</v>
      </c>
      <c r="I29" s="11" t="n">
        <v>33</v>
      </c>
    </row>
    <row r="30" customFormat="false" ht="21" hidden="false" customHeight="true" outlineLevel="0" collapsed="false">
      <c r="A30" s="24" t="s">
        <v>55</v>
      </c>
      <c r="B30" s="17" t="s">
        <v>58</v>
      </c>
      <c r="C30" s="15" t="s">
        <v>49</v>
      </c>
      <c r="D30" s="8" t="s">
        <v>19</v>
      </c>
      <c r="E30" s="15" t="s">
        <v>20</v>
      </c>
      <c r="F30" s="8" t="s">
        <v>57</v>
      </c>
      <c r="G30" s="16" t="n">
        <f aca="false">25615.4287943506*1.02</f>
        <v>26127.7373702376</v>
      </c>
      <c r="H30" s="16" t="n">
        <f aca="false">1938.56261539338*1.02</f>
        <v>1977.33386770125</v>
      </c>
      <c r="I30" s="11" t="n">
        <v>8</v>
      </c>
    </row>
    <row r="31" customFormat="false" ht="17.25" hidden="false" customHeight="true" outlineLevel="0" collapsed="false">
      <c r="A31" s="24" t="s">
        <v>55</v>
      </c>
      <c r="B31" s="17" t="s">
        <v>58</v>
      </c>
      <c r="C31" s="15" t="s">
        <v>50</v>
      </c>
      <c r="D31" s="8" t="s">
        <v>19</v>
      </c>
      <c r="E31" s="15" t="s">
        <v>20</v>
      </c>
      <c r="F31" s="8" t="s">
        <v>57</v>
      </c>
      <c r="G31" s="16" t="n">
        <f aca="false">25615.4287943506*1.02</f>
        <v>26127.7373702376</v>
      </c>
      <c r="H31" s="16" t="n">
        <f aca="false">1938.56261539338*1.02</f>
        <v>1977.33386770125</v>
      </c>
      <c r="I31" s="11" t="n">
        <v>18</v>
      </c>
    </row>
    <row r="32" customFormat="false" ht="26.25" hidden="false" customHeight="true" outlineLevel="0" collapsed="false">
      <c r="A32" s="15" t="s">
        <v>59</v>
      </c>
      <c r="B32" s="7" t="s">
        <v>60</v>
      </c>
      <c r="C32" s="8" t="s">
        <v>61</v>
      </c>
      <c r="D32" s="8" t="s">
        <v>19</v>
      </c>
      <c r="E32" s="15" t="s">
        <v>34</v>
      </c>
      <c r="F32" s="8" t="s">
        <v>57</v>
      </c>
      <c r="G32" s="9" t="n">
        <f aca="false">29914.7178532173*1.02</f>
        <v>30513.0122102816</v>
      </c>
      <c r="H32" s="9" t="n">
        <f aca="false">4046.75331832539*1.02</f>
        <v>4127.6883846919</v>
      </c>
      <c r="I32" s="11" t="n">
        <v>2</v>
      </c>
    </row>
    <row r="33" customFormat="false" ht="14.65" hidden="false" customHeight="true" outlineLevel="0" collapsed="false">
      <c r="A33" s="25"/>
      <c r="B33" s="26"/>
      <c r="C33" s="26"/>
      <c r="D33" s="26"/>
      <c r="E33" s="26"/>
      <c r="F33" s="26"/>
      <c r="G33" s="27"/>
      <c r="H33" s="28" t="s">
        <v>62</v>
      </c>
      <c r="I33" s="28"/>
    </row>
  </sheetData>
  <mergeCells count="4">
    <mergeCell ref="A1:I1"/>
    <mergeCell ref="A4:A11"/>
    <mergeCell ref="A12:A22"/>
    <mergeCell ref="H33:I33"/>
  </mergeCells>
  <printOptions headings="false" gridLines="false" gridLinesSet="true" horizontalCentered="false" verticalCentered="false"/>
  <pageMargins left="0.7875" right="0.7875" top="0.954166666666667" bottom="0.954166666666667" header="0.7875" footer="0.7875"/>
  <pageSetup paperSize="77" scale="52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&amp;C&amp;12&amp;A</oddHeader>
    <oddFooter>&amp;C&amp;12Página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2023-11-14T09:24:13Z</dcterms:created>
  <dc:creator>Manuel Lara Jiménez</dc:creator>
  <dc:description/>
  <dc:language>es-ES</dc:language>
  <cp:lastModifiedBy>Marta Cañal Pérez</cp:lastModifiedBy>
  <cp:lastPrinted>2024-11-08T11:16:44Z</cp:lastPrinted>
  <dcterms:modified xsi:type="dcterms:W3CDTF">2025-04-03T10:36:28Z</dcterms:modified>
  <cp:revision>0</cp:revision>
  <dc:subject/>
  <dc:title/>
</cp:coreProperties>
</file>