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8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72" i="8" l="1"/>
  <c r="C71" i="8"/>
  <c r="C70" i="8"/>
  <c r="C69" i="8"/>
  <c r="G41" i="8" l="1"/>
  <c r="G42" i="8"/>
  <c r="G43" i="8"/>
  <c r="G44" i="8"/>
  <c r="G45" i="8"/>
  <c r="G46" i="8"/>
  <c r="G47" i="8"/>
  <c r="G48" i="8"/>
  <c r="G40" i="8"/>
  <c r="F41" i="8"/>
  <c r="F42" i="8"/>
  <c r="F43" i="8"/>
  <c r="F44" i="8"/>
  <c r="F45" i="8"/>
  <c r="F46" i="8"/>
  <c r="F47" i="8"/>
  <c r="F48" i="8"/>
  <c r="F40" i="8"/>
  <c r="D41" i="8"/>
  <c r="D42" i="8"/>
  <c r="D43" i="8"/>
  <c r="D44" i="8"/>
  <c r="D45" i="8"/>
  <c r="D46" i="8"/>
  <c r="D47" i="8"/>
  <c r="D48" i="8"/>
  <c r="D40" i="8"/>
  <c r="F127" i="2" l="1"/>
  <c r="F128" i="2"/>
  <c r="F129" i="2"/>
  <c r="F130" i="2"/>
  <c r="F131" i="2"/>
  <c r="F132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25" i="2"/>
  <c r="F26" i="2"/>
  <c r="F27" i="2"/>
  <c r="F28" i="2"/>
  <c r="F29" i="2"/>
  <c r="F30" i="2"/>
  <c r="F133" i="2" l="1"/>
  <c r="F124" i="2"/>
  <c r="F80" i="2"/>
  <c r="F81" i="2"/>
  <c r="F82" i="2"/>
  <c r="F83" i="2"/>
  <c r="F84" i="2"/>
  <c r="F85" i="2"/>
  <c r="F86" i="2"/>
  <c r="F87" i="2"/>
  <c r="F88" i="2"/>
  <c r="F89" i="2"/>
  <c r="F90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2" i="2"/>
  <c r="F110" i="2"/>
  <c r="F111" i="2"/>
  <c r="F125" i="2"/>
  <c r="F126" i="2"/>
  <c r="F134" i="2"/>
  <c r="F135" i="2"/>
  <c r="F136" i="2"/>
  <c r="F137" i="2"/>
  <c r="F138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<sst xmlns="http://schemas.openxmlformats.org/spreadsheetml/2006/main" count="421" uniqueCount="328">
  <si>
    <t>AÑO</t>
  </si>
  <si>
    <t>TOTAL</t>
  </si>
  <si>
    <t>FAO</t>
  </si>
  <si>
    <t>AMB</t>
  </si>
  <si>
    <t>BOG</t>
  </si>
  <si>
    <t>BOGA</t>
  </si>
  <si>
    <t>BON</t>
  </si>
  <si>
    <t>BRF</t>
  </si>
  <si>
    <t>COE</t>
  </si>
  <si>
    <t>CTC</t>
  </si>
  <si>
    <t>RUBIOS</t>
  </si>
  <si>
    <t>HKE</t>
  </si>
  <si>
    <t>HMY</t>
  </si>
  <si>
    <t>JOD</t>
  </si>
  <si>
    <t>LBE</t>
  </si>
  <si>
    <t>BOGAVANTE</t>
  </si>
  <si>
    <t>MAS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</si>
  <si>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</si>
  <si>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</si>
  <si>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</si>
  <si>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</si>
  <si>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</si>
  <si>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</si>
  <si>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</si>
  <si>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</si>
  <si>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</si>
  <si>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</si>
  <si>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</si>
  <si>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</si>
  <si>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</si>
  <si>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</si>
  <si>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</si>
  <si>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</si>
  <si>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</si>
  <si>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</si>
  <si>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</si>
  <si>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</si>
  <si>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</si>
  <si>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</si>
  <si>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</si>
  <si>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</si>
  <si>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</si>
  <si>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</si>
  <si>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</si>
  <si>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</si>
  <si>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</si>
  <si>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</si>
  <si>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</si>
  <si>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</si>
  <si>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</si>
  <si>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</si>
  <si>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</si>
  <si>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</si>
  <si>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</si>
  <si>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</si>
  <si>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</si>
  <si>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</si>
  <si>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</si>
  <si>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</si>
  <si>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</si>
  <si>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</si>
  <si>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</si>
  <si>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</si>
  <si>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SFS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</si>
  <si>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</si>
  <si>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</si>
  <si>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</si>
  <si>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</si>
  <si>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</si>
  <si>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</si>
  <si>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</si>
  <si>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</si>
  <si>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</si>
  <si>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</si>
  <si>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</si>
  <si>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</si>
  <si>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</si>
  <si>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</si>
  <si>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</si>
  <si>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</si>
  <si>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</si>
  <si>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</si>
  <si>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</si>
  <si>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</si>
  <si>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</si>
  <si>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</si>
  <si>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</si>
  <si>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</si>
  <si>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</si>
  <si>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</si>
  <si>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</si>
  <si>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</si>
  <si>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</si>
  <si>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</si>
  <si>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</si>
  <si>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</si>
  <si>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</si>
  <si>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</si>
  <si>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</si>
  <si>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</si>
  <si>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</si>
  <si>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</si>
  <si>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</si>
  <si>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</si>
  <si>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</si>
  <si>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</si>
  <si>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</si>
  <si>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</si>
  <si>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</si>
  <si>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</si>
  <si>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</si>
  <si>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</si>
  <si>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</si>
  <si>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</si>
  <si>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</si>
  <si>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</si>
  <si>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</si>
  <si>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</si>
  <si>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</si>
  <si>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</si>
  <si>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</si>
  <si>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</si>
  <si>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</si>
  <si>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</si>
  <si>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</si>
  <si>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</si>
  <si>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</si>
  <si>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</si>
  <si>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</si>
  <si>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</si>
  <si>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</si>
  <si>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</si>
  <si>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</si>
  <si>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</si>
  <si>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</si>
  <si>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</si>
  <si>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</si>
  <si>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</si>
  <si>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</si>
  <si>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</si>
  <si>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</si>
  <si>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</si>
  <si>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</si>
  <si>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</si>
  <si>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</si>
  <si>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</si>
  <si>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</si>
  <si>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</si>
  <si>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</si>
  <si>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</si>
  <si>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</si>
  <si>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</si>
  <si>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</si>
  <si>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</si>
  <si>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</si>
  <si>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</si>
  <si>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</si>
  <si>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</si>
  <si>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</si>
  <si>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</si>
  <si>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GRANADERO</t>
  </si>
  <si>
    <t>TUR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</si>
  <si>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</si>
  <si>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</si>
  <si>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</si>
  <si>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</si>
  <si>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</si>
  <si>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</si>
  <si>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</si>
  <si>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</si>
  <si>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</si>
  <si>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</si>
  <si>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PEON</t>
  </si>
  <si>
    <t>ARY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</si>
  <si>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</si>
  <si>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</si>
  <si>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</si>
  <si>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</si>
  <si>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</si>
  <si>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</si>
  <si>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</si>
  <si>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</si>
  <si>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</si>
  <si>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</si>
  <si>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</si>
  <si>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</si>
  <si>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</si>
  <si>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</si>
  <si>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</si>
  <si>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</si>
  <si>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</si>
  <si>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</si>
  <si>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</si>
  <si>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</si>
  <si>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</si>
  <si>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</si>
  <si>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 xml:space="preserve">      Tabla 1. Evolución de la producción comercializada en la lonja de Sanlúcar de Barrameda. Serie 1985-2016</t>
  </si>
  <si>
    <t>Gráfico 1. Evolución de la producción comercializada en la lonja de Sanlúcar de Barrameda. Serie 2000-2016</t>
  </si>
  <si>
    <t xml:space="preserve">      Tabla 4. Producción comercializada en la lonja de Sanlúcar de Barrameda según categoría y especie. Año 2016</t>
  </si>
  <si>
    <t>AGUILA MARINA</t>
  </si>
  <si>
    <t>MYL</t>
  </si>
  <si>
    <t>ARAÑA</t>
  </si>
  <si>
    <t>WEG</t>
  </si>
  <si>
    <t>ARMADO</t>
  </si>
  <si>
    <t>PJC</t>
  </si>
  <si>
    <t>BACALADILLA</t>
  </si>
  <si>
    <t>WHB</t>
  </si>
  <si>
    <t>BEJEL O RUBIO</t>
  </si>
  <si>
    <t>GUU</t>
  </si>
  <si>
    <t>BROTOLA DE FANGO</t>
  </si>
  <si>
    <t>GFB</t>
  </si>
  <si>
    <t>CABRILLA</t>
  </si>
  <si>
    <t>CBR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</si>
  <si>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</si>
  <si>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</si>
  <si>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</si>
  <si>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</si>
  <si>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</si>
  <si>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</si>
  <si>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</si>
  <si>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</si>
  <si>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</si>
  <si>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</si>
  <si>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</si>
  <si>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</si>
  <si>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</si>
  <si>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</si>
  <si>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</si>
  <si>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</si>
  <si>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</si>
  <si>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</si>
  <si>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</si>
  <si>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</si>
  <si>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</si>
  <si>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</si>
  <si>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</si>
  <si>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</si>
  <si>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</si>
  <si>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</si>
  <si>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</si>
  <si>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</si>
  <si>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</si>
  <si>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</si>
  <si>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</si>
  <si>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</si>
  <si>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QUELVACHOS</t>
  </si>
  <si>
    <t>DGZ</t>
  </si>
  <si>
    <t>QUELVE</t>
  </si>
  <si>
    <t>GUP</t>
  </si>
  <si>
    <t>RAPE NEGRO</t>
  </si>
  <si>
    <t>ANK</t>
  </si>
  <si>
    <t>RASPALLON</t>
  </si>
  <si>
    <t>ANN</t>
  </si>
  <si>
    <t>REMOL</t>
  </si>
  <si>
    <t>BLL</t>
  </si>
  <si>
    <t>GUY</t>
  </si>
  <si>
    <t>SAN PEDRO PLATEADO</t>
  </si>
  <si>
    <t>JOS</t>
  </si>
  <si>
    <t>VERRUGATO DE CANARIAS</t>
  </si>
  <si>
    <t>UCA</t>
  </si>
  <si>
    <t>CAÑAILLA</t>
  </si>
  <si>
    <t>BOY</t>
  </si>
  <si>
    <t>CASCO TIRRENO</t>
  </si>
  <si>
    <t>KDH</t>
  </si>
  <si>
    <t>CHIRLA</t>
  </si>
  <si>
    <t>SVE</t>
  </si>
  <si>
    <t>CHOQUITO</t>
  </si>
  <si>
    <t>EJE</t>
  </si>
  <si>
    <t>COQUINA</t>
  </si>
  <si>
    <t>DXL</t>
  </si>
  <si>
    <t>POTA COSTERA</t>
  </si>
  <si>
    <t>TDQ</t>
  </si>
  <si>
    <t>POTAS VOLADORAS O VOLADOR</t>
  </si>
  <si>
    <t>SQM</t>
  </si>
  <si>
    <t>PULPO ALMIZCLADO</t>
  </si>
  <si>
    <t>EDT</t>
  </si>
  <si>
    <t>CANGREJO DE ARENA</t>
  </si>
  <si>
    <t>IOD</t>
  </si>
  <si>
    <t>CIGALA</t>
  </si>
  <si>
    <t>NEP</t>
  </si>
  <si>
    <t>GAMBA</t>
  </si>
  <si>
    <t>DPS</t>
  </si>
  <si>
    <t>LANGOSTINO</t>
  </si>
  <si>
    <t>TGS</t>
  </si>
  <si>
    <t>QUISQUILLA</t>
  </si>
  <si>
    <t>LKW</t>
  </si>
  <si>
    <t xml:space="preserve">       Gráfico 3. Principales especies comercializadas en la lonja de Sanlúcar de Barrameda.  Año 2016</t>
  </si>
  <si>
    <t xml:space="preserve">      Tabla 5. Evolución de las principales especies comercializadas en la lonja de Sanlúcar de Barrameda.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</si>
  <si>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</si>
  <si>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</si>
  <si>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</si>
  <si>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</si>
  <si>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Arrastre</t>
  </si>
  <si>
    <t>Cerco</t>
  </si>
  <si>
    <t>Artes menores</t>
  </si>
  <si>
    <t>Draga hidráulica</t>
  </si>
  <si>
    <t>Rastro</t>
  </si>
  <si>
    <t>Marisqueo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</si>
  <si>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</si>
  <si>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</si>
  <si>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</si>
  <si>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</si>
  <si>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</si>
  <si>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</si>
  <si>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</si>
  <si>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</si>
  <si>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</si>
  <si>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</si>
  <si>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</si>
  <si>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</si>
  <si>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</si>
  <si>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</si>
  <si>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</si>
  <si>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</si>
  <si>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</si>
  <si>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</si>
  <si>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</si>
  <si>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</si>
  <si>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</si>
  <si>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</si>
  <si>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</si>
  <si>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</si>
  <si>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Habituales: Venden más del 50% de los días de venta  / Frecuentes: venden entre el 25% y el 50% de los días de ventas / Ocasionales: venden menos del 25% de los días de venta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</si>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</sst>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\ _€_-;\-* #,##0\ _€_-;_-* &quot;-&quot;??\ _€_-;_-@_-"/>
    <numFmt numFmtId="169" formatCode="#,##0_ ;\-#,##0\ 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3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3" fontId="16" fillId="2" borderId="0" xfId="0" applyNumberFormat="1" applyFont="1" applyFill="1" applyBorder="1" applyAlignment="1"/>
    <xf numFmtId="10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6" fillId="6" borderId="4" xfId="1" applyFont="1" applyFill="1" applyBorder="1" applyAlignment="1">
      <alignment horizontal="center"/>
    </xf>
    <xf numFmtId="167" fontId="6" fillId="6" borderId="4" xfId="1" applyNumberFormat="1" applyFont="1" applyFill="1" applyBorder="1" applyAlignment="1">
      <alignment horizontal="center"/>
    </xf>
    <xf numFmtId="168" fontId="0" fillId="0" borderId="0" xfId="0" applyNumberFormat="1"/>
    <xf numFmtId="166" fontId="2" fillId="2" borderId="3" xfId="1" applyFont="1" applyFill="1" applyBorder="1" applyAlignment="1"/>
    <xf numFmtId="169" fontId="2" fillId="2" borderId="1" xfId="1" applyNumberFormat="1" applyFont="1" applyFill="1" applyBorder="1" applyAlignment="1"/>
    <xf numFmtId="169" fontId="6" fillId="6" borderId="4" xfId="1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3207.4340000000002</c:v>
                </c:pt>
                <c:pt idx="1">
                  <c:v>3407.0038999999997</c:v>
                </c:pt>
                <c:pt idx="2">
                  <c:v>3328.7162000000003</c:v>
                </c:pt>
                <c:pt idx="3">
                  <c:v>3497.4397999999997</c:v>
                </c:pt>
                <c:pt idx="4">
                  <c:v>2801.7548999999999</c:v>
                </c:pt>
                <c:pt idx="5">
                  <c:v>2803.94452</c:v>
                </c:pt>
                <c:pt idx="6">
                  <c:v>2536.2301299999999</c:v>
                </c:pt>
                <c:pt idx="7">
                  <c:v>2576.9139</c:v>
                </c:pt>
                <c:pt idx="8">
                  <c:v>2465.38</c:v>
                </c:pt>
                <c:pt idx="9">
                  <c:v>2682.5335</c:v>
                </c:pt>
                <c:pt idx="10">
                  <c:v>2067.8321000000001</c:v>
                </c:pt>
                <c:pt idx="11">
                  <c:v>1756.48326</c:v>
                </c:pt>
                <c:pt idx="12">
                  <c:v>3754.27864</c:v>
                </c:pt>
                <c:pt idx="13">
                  <c:v>4748.4085200000081</c:v>
                </c:pt>
                <c:pt idx="14">
                  <c:v>4232.1311699999997</c:v>
                </c:pt>
                <c:pt idx="15">
                  <c:v>4622.7169699999995</c:v>
                </c:pt>
                <c:pt idx="16">
                  <c:v>4747.2552499999993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64800"/>
        <c:axId val="146645376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12126.267384275119</c:v>
                </c:pt>
                <c:pt idx="1">
                  <c:v>13862.904070000001</c:v>
                </c:pt>
                <c:pt idx="2">
                  <c:v>13494.084612000004</c:v>
                </c:pt>
                <c:pt idx="3">
                  <c:v>13160.764945000001</c:v>
                </c:pt>
                <c:pt idx="4">
                  <c:v>10668.755030000002</c:v>
                </c:pt>
                <c:pt idx="5">
                  <c:v>13981.759946999999</c:v>
                </c:pt>
                <c:pt idx="6">
                  <c:v>11819.860185999998</c:v>
                </c:pt>
                <c:pt idx="7">
                  <c:v>12115.521184000005</c:v>
                </c:pt>
                <c:pt idx="8">
                  <c:v>11728.8</c:v>
                </c:pt>
                <c:pt idx="9">
                  <c:v>10815.611018</c:v>
                </c:pt>
                <c:pt idx="10">
                  <c:v>9603.0270640000017</c:v>
                </c:pt>
                <c:pt idx="11">
                  <c:v>9564.2840670000041</c:v>
                </c:pt>
                <c:pt idx="12">
                  <c:v>12936.922945999986</c:v>
                </c:pt>
                <c:pt idx="13">
                  <c:v>15539.6700165</c:v>
                </c:pt>
                <c:pt idx="14">
                  <c:v>15985.457499300001</c:v>
                </c:pt>
                <c:pt idx="15">
                  <c:v>15290.668084199999</c:v>
                </c:pt>
                <c:pt idx="16">
                  <c:v>17687.933990000001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7296"/>
        <c:axId val="146801408"/>
      </c:lineChart>
      <c:catAx>
        <c:axId val="1439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66453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64537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3964800"/>
        <c:crossesAt val="1"/>
        <c:crossBetween val="midCat"/>
      </c:valAx>
      <c:catAx>
        <c:axId val="14664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01408"/>
        <c:crossesAt val="0"/>
        <c:auto val="1"/>
        <c:lblAlgn val="ctr"/>
        <c:lblOffset val="100"/>
        <c:noMultiLvlLbl val="0"/>
      </c:catAx>
      <c:valAx>
        <c:axId val="14680140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6647296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802217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1095375</xdr:colOff>
      <xdr:row>0</xdr:row>
      <xdr:rowOff>240243</xdr:rowOff>
    </xdr:from>
    <xdr:to>
      <xdr:col>13</xdr:col>
      <xdr:colOff>63501</xdr:colOff>
      <xdr:row>2</xdr:row>
      <xdr:rowOff>77530</xdr:rowOff>
    </xdr:to>
    <xdr:sp macro="" textlink="">
      <xdr:nvSpPr>
        <xdr:cNvPr id="15" name="14 CuadroTexto"/>
        <xdr:cNvSpPr txBox="1"/>
      </xdr:nvSpPr>
      <xdr:spPr>
        <a:xfrm>
          <a:off x="2914650" y="240243"/>
          <a:ext cx="81216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104774</xdr:colOff>
      <xdr:row>1</xdr:row>
      <xdr:rowOff>21168</xdr:rowOff>
    </xdr:from>
    <xdr:to>
      <xdr:col>16</xdr:col>
      <xdr:colOff>733424</xdr:colOff>
      <xdr:row>2</xdr:row>
      <xdr:rowOff>106105</xdr:rowOff>
    </xdr:to>
    <xdr:sp macro="" textlink="">
      <xdr:nvSpPr>
        <xdr:cNvPr id="6" name="5 CuadroTexto"/>
        <xdr:cNvSpPr txBox="1"/>
      </xdr:nvSpPr>
      <xdr:spPr>
        <a:xfrm>
          <a:off x="2705099" y="268818"/>
          <a:ext cx="83724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28392</xdr:colOff>
      <xdr:row>29</xdr:row>
      <xdr:rowOff>10950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77392" cy="3249450"/>
        </a:xfrm>
        <a:prstGeom prst="rect">
          <a:avLst/>
        </a:prstGeom>
      </xdr:spPr>
    </xdr:pic>
    <xdr:clientData/>
  </xdr:twoCellAnchor>
  <xdr:twoCellAnchor>
    <xdr:from>
      <xdr:col>2</xdr:col>
      <xdr:colOff>323850</xdr:colOff>
      <xdr:row>1</xdr:row>
      <xdr:rowOff>19050</xdr:rowOff>
    </xdr:from>
    <xdr:to>
      <xdr:col>12</xdr:col>
      <xdr:colOff>390526</xdr:colOff>
      <xdr:row>2</xdr:row>
      <xdr:rowOff>103987</xdr:rowOff>
    </xdr:to>
    <xdr:sp macro="" textlink="">
      <xdr:nvSpPr>
        <xdr:cNvPr id="9" name="8 CuadroTexto"/>
        <xdr:cNvSpPr txBox="1"/>
      </xdr:nvSpPr>
      <xdr:spPr>
        <a:xfrm>
          <a:off x="2838450" y="266700"/>
          <a:ext cx="7953376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123826</xdr:rowOff>
    </xdr:from>
    <xdr:to>
      <xdr:col>2</xdr:col>
      <xdr:colOff>9525</xdr:colOff>
      <xdr:row>3</xdr:row>
      <xdr:rowOff>57150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4" y="123826"/>
          <a:ext cx="2905126" cy="58102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333375</xdr:colOff>
      <xdr:row>1</xdr:row>
      <xdr:rowOff>0</xdr:rowOff>
    </xdr:from>
    <xdr:to>
      <xdr:col>9</xdr:col>
      <xdr:colOff>647700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3390900" y="247650"/>
          <a:ext cx="85439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zoomScaleNormal="100" workbookViewId="0">
      <selection activeCell="H83" sqref="H83"/>
    </sheetView>
  </sheetViews>
  <sheetFormatPr baseColWidth="10" defaultRowHeight="20.100000000000001" customHeight="1" x14ac:dyDescent="0.25"/>
  <cols>
    <col min="1" max="1" width="3.42578125" style="1" customWidth="1"/>
    <col min="2" max="2" width="23.855468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1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2.710937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8"/>
      <c r="M6" s="138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196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115</v>
      </c>
      <c r="C16" s="29" t="s">
        <v>116</v>
      </c>
      <c r="D16" s="30" t="s">
        <v>117</v>
      </c>
      <c r="E16" s="29" t="s">
        <v>138</v>
      </c>
      <c r="G16" s="4"/>
    </row>
    <row r="17" spans="2:7" ht="20.100000000000001" customHeight="1" x14ac:dyDescent="0.25">
      <c r="B17" s="6">
        <v>1985</v>
      </c>
      <c r="C17" s="15">
        <v>4809.6310000000003</v>
      </c>
      <c r="D17" s="7">
        <v>9067.1471097327903</v>
      </c>
      <c r="E17" s="82">
        <f>D17/C17</f>
        <v>1.8852063931168086</v>
      </c>
      <c r="G17" s="9" t="s">
        <v>197</v>
      </c>
    </row>
    <row r="18" spans="2:7" ht="20.100000000000001" customHeight="1" x14ac:dyDescent="0.25">
      <c r="B18" s="6">
        <v>1986</v>
      </c>
      <c r="C18" s="15">
        <v>4056.9</v>
      </c>
      <c r="D18" s="7">
        <v>9026.600795740027</v>
      </c>
      <c r="E18" s="82">
        <f t="shared" ref="E18:E48" si="0">D18/C18</f>
        <v>2.2249995799107758</v>
      </c>
    </row>
    <row r="19" spans="2:7" ht="20.100000000000001" customHeight="1" x14ac:dyDescent="0.25">
      <c r="B19" s="6">
        <v>1987</v>
      </c>
      <c r="C19" s="15">
        <v>4166.9930000000004</v>
      </c>
      <c r="D19" s="7">
        <v>9433.8210546560404</v>
      </c>
      <c r="E19" s="82">
        <f t="shared" si="0"/>
        <v>2.2639397413569062</v>
      </c>
    </row>
    <row r="20" spans="2:7" ht="20.100000000000001" customHeight="1" x14ac:dyDescent="0.25">
      <c r="B20" s="6">
        <v>1988</v>
      </c>
      <c r="C20" s="15">
        <v>3750.78</v>
      </c>
      <c r="D20" s="7">
        <v>9732.0552510427569</v>
      </c>
      <c r="E20" s="82">
        <f t="shared" si="0"/>
        <v>2.5946750412028314</v>
      </c>
    </row>
    <row r="21" spans="2:7" ht="20.100000000000001" customHeight="1" x14ac:dyDescent="0.25">
      <c r="B21" s="6">
        <v>1989</v>
      </c>
      <c r="C21" s="15">
        <v>3267.7080000000001</v>
      </c>
      <c r="D21" s="7">
        <v>9595.1540213719909</v>
      </c>
      <c r="E21" s="82">
        <f t="shared" si="0"/>
        <v>2.9363560089738714</v>
      </c>
    </row>
    <row r="22" spans="2:7" ht="20.100000000000001" customHeight="1" x14ac:dyDescent="0.25">
      <c r="B22" s="6">
        <v>1990</v>
      </c>
      <c r="C22" s="15">
        <v>3500.76</v>
      </c>
      <c r="D22" s="7">
        <v>11458.772583029822</v>
      </c>
      <c r="E22" s="82">
        <f t="shared" si="0"/>
        <v>3.2732242664535192</v>
      </c>
    </row>
    <row r="23" spans="2:7" ht="20.100000000000001" customHeight="1" x14ac:dyDescent="0.25">
      <c r="B23" s="6">
        <v>1991</v>
      </c>
      <c r="C23" s="15">
        <v>3237.0459999999998</v>
      </c>
      <c r="D23" s="7">
        <v>10513.158589063984</v>
      </c>
      <c r="E23" s="82">
        <f t="shared" si="0"/>
        <v>3.2477631115109222</v>
      </c>
    </row>
    <row r="24" spans="2:7" ht="20.100000000000001" customHeight="1" x14ac:dyDescent="0.25">
      <c r="B24" s="6">
        <v>1992</v>
      </c>
      <c r="C24" s="15">
        <v>2650.8739999999998</v>
      </c>
      <c r="D24" s="7">
        <v>9008.4708148522113</v>
      </c>
      <c r="E24" s="82">
        <f t="shared" si="0"/>
        <v>3.3983021504802613</v>
      </c>
    </row>
    <row r="25" spans="2:7" ht="20.100000000000001" customHeight="1" x14ac:dyDescent="0.25">
      <c r="B25" s="6">
        <v>1993</v>
      </c>
      <c r="C25" s="15">
        <v>2577.4549999999999</v>
      </c>
      <c r="D25" s="7">
        <v>8166.6742514394246</v>
      </c>
      <c r="E25" s="82">
        <f t="shared" si="0"/>
        <v>3.16850313640371</v>
      </c>
    </row>
    <row r="26" spans="2:7" ht="20.100000000000001" customHeight="1" x14ac:dyDescent="0.25">
      <c r="B26" s="6">
        <v>1994</v>
      </c>
      <c r="C26" s="15">
        <v>5074.8919999999998</v>
      </c>
      <c r="D26" s="7">
        <v>10494.411609149809</v>
      </c>
      <c r="E26" s="82">
        <f t="shared" si="0"/>
        <v>2.0679083632025685</v>
      </c>
    </row>
    <row r="27" spans="2:7" ht="20.100000000000001" customHeight="1" x14ac:dyDescent="0.25">
      <c r="B27" s="6">
        <v>1995</v>
      </c>
      <c r="C27" s="15">
        <v>4559.4480000000003</v>
      </c>
      <c r="D27" s="7">
        <v>9902.7451528373786</v>
      </c>
      <c r="E27" s="82">
        <f t="shared" si="0"/>
        <v>2.1719175551157459</v>
      </c>
    </row>
    <row r="28" spans="2:7" ht="20.100000000000001" customHeight="1" x14ac:dyDescent="0.25">
      <c r="B28" s="6">
        <v>1996</v>
      </c>
      <c r="C28" s="15">
        <v>2930.5520000000001</v>
      </c>
      <c r="D28" s="7">
        <v>11378.145625232894</v>
      </c>
      <c r="E28" s="82">
        <f t="shared" si="0"/>
        <v>3.882594687018996</v>
      </c>
    </row>
    <row r="29" spans="2:7" ht="20.100000000000001" customHeight="1" x14ac:dyDescent="0.25">
      <c r="B29" s="6">
        <v>1997</v>
      </c>
      <c r="C29" s="15">
        <v>2816.0949999999998</v>
      </c>
      <c r="D29" s="7">
        <v>11763.576773286215</v>
      </c>
      <c r="E29" s="82">
        <f t="shared" si="0"/>
        <v>4.1772656012265976</v>
      </c>
    </row>
    <row r="30" spans="2:7" ht="20.100000000000001" customHeight="1" x14ac:dyDescent="0.25">
      <c r="B30" s="6">
        <v>1998</v>
      </c>
      <c r="C30" s="15">
        <v>3350.2147000000014</v>
      </c>
      <c r="D30" s="7">
        <v>11933.890943348601</v>
      </c>
      <c r="E30" s="82">
        <f t="shared" si="0"/>
        <v>3.5621272103392645</v>
      </c>
    </row>
    <row r="31" spans="2:7" ht="20.100000000000001" customHeight="1" x14ac:dyDescent="0.25">
      <c r="B31" s="6">
        <v>1999</v>
      </c>
      <c r="C31" s="15">
        <v>3288.8229999999999</v>
      </c>
      <c r="D31" s="7">
        <v>12041.918214272837</v>
      </c>
      <c r="E31" s="82">
        <f t="shared" si="0"/>
        <v>3.6614674046833282</v>
      </c>
    </row>
    <row r="32" spans="2:7" ht="20.100000000000001" customHeight="1" x14ac:dyDescent="0.25">
      <c r="B32" s="6">
        <v>2000</v>
      </c>
      <c r="C32" s="15">
        <v>3207.4340000000002</v>
      </c>
      <c r="D32" s="7">
        <v>12126.267384275119</v>
      </c>
      <c r="E32" s="82">
        <f t="shared" si="0"/>
        <v>3.7806755756393176</v>
      </c>
    </row>
    <row r="33" spans="2:14" ht="20.100000000000001" customHeight="1" x14ac:dyDescent="0.25">
      <c r="B33" s="6">
        <v>2001</v>
      </c>
      <c r="C33" s="15">
        <v>3407.0038999999997</v>
      </c>
      <c r="D33" s="7">
        <v>13862.904070000001</v>
      </c>
      <c r="E33" s="82">
        <f t="shared" si="0"/>
        <v>4.0689428239280856</v>
      </c>
    </row>
    <row r="34" spans="2:14" ht="20.100000000000001" customHeight="1" x14ac:dyDescent="0.25">
      <c r="B34" s="6">
        <v>2002</v>
      </c>
      <c r="C34" s="15">
        <v>3328.7162000000003</v>
      </c>
      <c r="D34" s="7">
        <v>13494.084612000004</v>
      </c>
      <c r="E34" s="82">
        <f t="shared" si="0"/>
        <v>4.0538405202582313</v>
      </c>
    </row>
    <row r="35" spans="2:14" ht="20.100000000000001" customHeight="1" x14ac:dyDescent="0.25">
      <c r="B35" s="6">
        <v>2003</v>
      </c>
      <c r="C35" s="15">
        <v>3497.4397999999997</v>
      </c>
      <c r="D35" s="7">
        <v>13160.764945000001</v>
      </c>
      <c r="E35" s="82">
        <f t="shared" si="0"/>
        <v>3.7629711153284187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2801.7548999999999</v>
      </c>
      <c r="D36" s="7">
        <v>10668.755030000002</v>
      </c>
      <c r="E36" s="82">
        <f t="shared" si="0"/>
        <v>3.807883062861781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2803.94452</v>
      </c>
      <c r="D37" s="7">
        <v>13981.759946999999</v>
      </c>
      <c r="E37" s="82">
        <f t="shared" si="0"/>
        <v>4.9864609828300024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2536.2301299999999</v>
      </c>
      <c r="D38" s="7">
        <v>11819.860185999998</v>
      </c>
      <c r="E38" s="82">
        <f t="shared" si="0"/>
        <v>4.6604052393305491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2576.9139</v>
      </c>
      <c r="D39" s="7">
        <v>12115.521184000005</v>
      </c>
      <c r="E39" s="82">
        <f t="shared" si="0"/>
        <v>4.7015622772650669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2465.38</v>
      </c>
      <c r="D40" s="7">
        <v>11728.8</v>
      </c>
      <c r="E40" s="82">
        <f t="shared" si="0"/>
        <v>4.7574004818729767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2682.5335</v>
      </c>
      <c r="D41" s="7">
        <v>10815.611018</v>
      </c>
      <c r="E41" s="82">
        <f t="shared" si="0"/>
        <v>4.0318642872493484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2067.8321000000001</v>
      </c>
      <c r="D42" s="7">
        <v>9603.0270640000017</v>
      </c>
      <c r="E42" s="82">
        <f t="shared" si="0"/>
        <v>4.6440071531919838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1756.48326</v>
      </c>
      <c r="D43" s="7">
        <v>9564.2840670000041</v>
      </c>
      <c r="E43" s="82">
        <f t="shared" si="0"/>
        <v>5.445132489904859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3754.27864</v>
      </c>
      <c r="D44" s="7">
        <v>12936.922945999986</v>
      </c>
      <c r="E44" s="82">
        <f t="shared" si="0"/>
        <v>3.445914431646977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4748.4085200000081</v>
      </c>
      <c r="D45" s="7">
        <v>15539.6700165</v>
      </c>
      <c r="E45" s="82">
        <f t="shared" si="0"/>
        <v>3.2726059586170511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4232.1311699999997</v>
      </c>
      <c r="D46" s="7">
        <v>15985.457499300001</v>
      </c>
      <c r="E46" s="82">
        <f t="shared" si="0"/>
        <v>3.7771649453152469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4622.7169699999995</v>
      </c>
      <c r="D47" s="7">
        <v>15290.668084199999</v>
      </c>
      <c r="E47" s="82">
        <f t="shared" si="0"/>
        <v>3.3077231817201218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4747.2552499999993</v>
      </c>
      <c r="D48" s="7">
        <v>17687.933990000001</v>
      </c>
      <c r="E48" s="82">
        <f t="shared" si="0"/>
        <v>3.7259285752540912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118</v>
      </c>
      <c r="C49" s="33">
        <f>+(C48-C47)/C47</f>
        <v>2.6940494260889125E-2</v>
      </c>
      <c r="D49" s="33">
        <f>+(D48-D47)/D47</f>
        <v>0.15677967061995948</v>
      </c>
      <c r="E49" s="33">
        <f>+(E48-E47)/E47</f>
        <v>0.12643300861606235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139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40" t="s">
        <v>119</v>
      </c>
      <c r="C54" s="135" t="s">
        <v>120</v>
      </c>
      <c r="D54" s="136"/>
      <c r="E54" s="137"/>
      <c r="F54" s="135" t="s">
        <v>121</v>
      </c>
      <c r="G54" s="136"/>
      <c r="H54" s="137"/>
      <c r="I54" s="135" t="s">
        <v>122</v>
      </c>
      <c r="J54" s="136"/>
      <c r="K54" s="137"/>
      <c r="L54" s="135" t="s">
        <v>137</v>
      </c>
      <c r="M54" s="136"/>
      <c r="N54" s="137"/>
    </row>
    <row r="55" spans="2:17" ht="15.75" x14ac:dyDescent="0.25">
      <c r="B55" s="141"/>
      <c r="C55" s="35" t="s">
        <v>116</v>
      </c>
      <c r="D55" s="36" t="s">
        <v>117</v>
      </c>
      <c r="E55" s="35" t="s">
        <v>136</v>
      </c>
      <c r="F55" s="35" t="s">
        <v>116</v>
      </c>
      <c r="G55" s="36" t="s">
        <v>117</v>
      </c>
      <c r="H55" s="35" t="s">
        <v>136</v>
      </c>
      <c r="I55" s="35" t="s">
        <v>116</v>
      </c>
      <c r="J55" s="36" t="s">
        <v>117</v>
      </c>
      <c r="K55" s="35" t="s">
        <v>136</v>
      </c>
      <c r="L55" s="35" t="s">
        <v>116</v>
      </c>
      <c r="M55" s="36" t="s">
        <v>117</v>
      </c>
      <c r="N55" s="35" t="s">
        <v>136</v>
      </c>
    </row>
    <row r="56" spans="2:17" ht="20.100000000000001" customHeight="1" x14ac:dyDescent="0.25">
      <c r="B56" s="14" t="s">
        <v>124</v>
      </c>
      <c r="C56" s="15">
        <v>102.55575000000005</v>
      </c>
      <c r="D56" s="7">
        <v>300.27228199999996</v>
      </c>
      <c r="E56" s="8">
        <f>D56/C56</f>
        <v>2.9278931898016429</v>
      </c>
      <c r="F56" s="102">
        <v>119.92775</v>
      </c>
      <c r="G56" s="93">
        <v>548.62419850000003</v>
      </c>
      <c r="H56" s="8">
        <f>G56/F56</f>
        <v>4.5746226248720587</v>
      </c>
      <c r="I56" s="14">
        <v>72.679199999999994</v>
      </c>
      <c r="J56" s="96">
        <v>420.10310550000003</v>
      </c>
      <c r="K56" s="96">
        <f t="shared" ref="K56:K68" si="1">J56/I56</f>
        <v>5.780238438232673</v>
      </c>
      <c r="L56" s="41">
        <v>295.16270000000009</v>
      </c>
      <c r="M56" s="42">
        <v>1268.9995860000001</v>
      </c>
      <c r="N56" s="42">
        <f>M56/L56</f>
        <v>4.2993223262966485</v>
      </c>
    </row>
    <row r="57" spans="2:17" ht="20.100000000000001" customHeight="1" x14ac:dyDescent="0.25">
      <c r="B57" s="15" t="s">
        <v>125</v>
      </c>
      <c r="C57" s="15">
        <v>184.99217000000002</v>
      </c>
      <c r="D57" s="7">
        <v>392.01752120000003</v>
      </c>
      <c r="E57" s="7">
        <f t="shared" ref="E57:E68" si="2">D57/C57</f>
        <v>2.1191033177242042</v>
      </c>
      <c r="F57" s="103">
        <v>112.42916</v>
      </c>
      <c r="G57" s="94">
        <v>592.68598600000007</v>
      </c>
      <c r="H57" s="7">
        <f t="shared" ref="H57:H68" si="3">G57/F57</f>
        <v>5.2716393682919991</v>
      </c>
      <c r="I57" s="106">
        <v>49.217899999999993</v>
      </c>
      <c r="J57" s="96">
        <v>350.12574999999993</v>
      </c>
      <c r="K57" s="96">
        <f t="shared" si="1"/>
        <v>7.1137888857509157</v>
      </c>
      <c r="L57" s="43">
        <v>346.63923</v>
      </c>
      <c r="M57" s="44">
        <v>1334.8292572</v>
      </c>
      <c r="N57" s="44">
        <f t="shared" ref="N57:N68" si="4">M57/L57</f>
        <v>3.8507737776823472</v>
      </c>
    </row>
    <row r="58" spans="2:17" ht="20.100000000000001" customHeight="1" x14ac:dyDescent="0.25">
      <c r="B58" s="39" t="s">
        <v>126</v>
      </c>
      <c r="C58" s="39">
        <v>449.69432</v>
      </c>
      <c r="D58" s="40">
        <v>757.55958290000001</v>
      </c>
      <c r="E58" s="40">
        <f t="shared" si="2"/>
        <v>1.6846100766849801</v>
      </c>
      <c r="F58" s="104">
        <v>171.68530000000001</v>
      </c>
      <c r="G58" s="95">
        <v>817.41249899999991</v>
      </c>
      <c r="H58" s="40">
        <f t="shared" si="3"/>
        <v>4.7611094193853516</v>
      </c>
      <c r="I58" s="107">
        <v>45.165150000000004</v>
      </c>
      <c r="J58" s="97">
        <v>323.65023450000001</v>
      </c>
      <c r="K58" s="97">
        <f t="shared" si="1"/>
        <v>7.1659284758270481</v>
      </c>
      <c r="L58" s="45">
        <v>666.54476999999997</v>
      </c>
      <c r="M58" s="46">
        <v>1898.6223164</v>
      </c>
      <c r="N58" s="46">
        <f t="shared" si="4"/>
        <v>2.8484543002265252</v>
      </c>
    </row>
    <row r="59" spans="2:17" ht="20.100000000000001" customHeight="1" x14ac:dyDescent="0.25">
      <c r="B59" s="15" t="s">
        <v>127</v>
      </c>
      <c r="C59" s="15">
        <v>265.57065</v>
      </c>
      <c r="D59" s="7">
        <v>469.94646800000004</v>
      </c>
      <c r="E59" s="7">
        <f t="shared" si="2"/>
        <v>1.7695723077832586</v>
      </c>
      <c r="F59" s="103">
        <v>141.45934999999997</v>
      </c>
      <c r="G59" s="94">
        <v>662.14242449999995</v>
      </c>
      <c r="H59" s="7">
        <f t="shared" si="3"/>
        <v>4.6807964584878983</v>
      </c>
      <c r="I59" s="106">
        <v>48.145800000000001</v>
      </c>
      <c r="J59" s="96">
        <v>340.71702700000003</v>
      </c>
      <c r="K59" s="96">
        <f t="shared" si="1"/>
        <v>7.0767756896759435</v>
      </c>
      <c r="L59" s="43">
        <v>455.17579999999998</v>
      </c>
      <c r="M59" s="44">
        <v>1472.8059195000001</v>
      </c>
      <c r="N59" s="44">
        <f t="shared" si="4"/>
        <v>3.2356859031169938</v>
      </c>
    </row>
    <row r="60" spans="2:17" ht="20.100000000000001" customHeight="1" x14ac:dyDescent="0.25">
      <c r="B60" s="15" t="s">
        <v>128</v>
      </c>
      <c r="C60" s="15">
        <v>214.35384999999999</v>
      </c>
      <c r="D60" s="7">
        <v>554.00409050000007</v>
      </c>
      <c r="E60" s="7">
        <f t="shared" si="2"/>
        <v>2.5845306277447317</v>
      </c>
      <c r="F60" s="103">
        <v>46.1706</v>
      </c>
      <c r="G60" s="94">
        <v>311.61628050000002</v>
      </c>
      <c r="H60" s="7">
        <f t="shared" si="3"/>
        <v>6.74923610479396</v>
      </c>
      <c r="I60" s="106">
        <v>43.324949999999994</v>
      </c>
      <c r="J60" s="96">
        <v>317.44470299999989</v>
      </c>
      <c r="K60" s="96">
        <f t="shared" si="1"/>
        <v>7.3270644974777799</v>
      </c>
      <c r="L60" s="43">
        <v>303.8494</v>
      </c>
      <c r="M60" s="44">
        <v>1183.0650740000001</v>
      </c>
      <c r="N60" s="44">
        <f t="shared" si="4"/>
        <v>3.8935902917695415</v>
      </c>
    </row>
    <row r="61" spans="2:17" ht="20.100000000000001" customHeight="1" x14ac:dyDescent="0.25">
      <c r="B61" s="39" t="s">
        <v>129</v>
      </c>
      <c r="C61" s="39">
        <v>399.64107999999999</v>
      </c>
      <c r="D61" s="40">
        <v>788.2488625000002</v>
      </c>
      <c r="E61" s="40">
        <f t="shared" si="2"/>
        <v>1.9723919835768642</v>
      </c>
      <c r="F61" s="104">
        <v>50.612550000000006</v>
      </c>
      <c r="G61" s="95">
        <v>417.22867550000001</v>
      </c>
      <c r="H61" s="40">
        <f t="shared" si="3"/>
        <v>8.2435813943379657</v>
      </c>
      <c r="I61" s="107">
        <v>61.377749999999999</v>
      </c>
      <c r="J61" s="97">
        <v>449.75879250000008</v>
      </c>
      <c r="K61" s="97">
        <f t="shared" si="1"/>
        <v>7.3277171694954619</v>
      </c>
      <c r="L61" s="45">
        <v>511.63137999999998</v>
      </c>
      <c r="M61" s="46">
        <v>1655.2363305000001</v>
      </c>
      <c r="N61" s="46">
        <f t="shared" si="4"/>
        <v>3.2352126847653486</v>
      </c>
    </row>
    <row r="62" spans="2:17" ht="20.100000000000001" customHeight="1" x14ac:dyDescent="0.25">
      <c r="B62" s="14" t="s">
        <v>130</v>
      </c>
      <c r="C62" s="15">
        <v>320.87714999999997</v>
      </c>
      <c r="D62" s="7">
        <v>774.36291300000005</v>
      </c>
      <c r="E62" s="7">
        <f t="shared" si="2"/>
        <v>2.4132691062607607</v>
      </c>
      <c r="F62" s="103">
        <v>131.65895</v>
      </c>
      <c r="G62" s="94">
        <v>759.11361049999994</v>
      </c>
      <c r="H62" s="7">
        <f t="shared" si="3"/>
        <v>5.7657577437766285</v>
      </c>
      <c r="I62" s="106">
        <v>50.072700000000005</v>
      </c>
      <c r="J62" s="96">
        <v>385.08182700000003</v>
      </c>
      <c r="K62" s="96">
        <f t="shared" si="1"/>
        <v>7.6904546189839973</v>
      </c>
      <c r="L62" s="43">
        <v>502.60879999999997</v>
      </c>
      <c r="M62" s="44">
        <v>1918.5583505000002</v>
      </c>
      <c r="N62" s="44">
        <f t="shared" si="4"/>
        <v>3.8172000778736868</v>
      </c>
    </row>
    <row r="63" spans="2:17" ht="20.100000000000001" customHeight="1" x14ac:dyDescent="0.25">
      <c r="B63" s="15" t="s">
        <v>131</v>
      </c>
      <c r="C63" s="15">
        <v>236.3613</v>
      </c>
      <c r="D63" s="7">
        <v>582.48358599999995</v>
      </c>
      <c r="E63" s="7">
        <f t="shared" si="2"/>
        <v>2.4643779925055411</v>
      </c>
      <c r="F63" s="103">
        <v>140.36165</v>
      </c>
      <c r="G63" s="94">
        <v>746.43241699999999</v>
      </c>
      <c r="H63" s="7">
        <f t="shared" si="3"/>
        <v>5.317922787314056</v>
      </c>
      <c r="I63" s="106">
        <v>61.793700000000001</v>
      </c>
      <c r="J63" s="96">
        <v>454.20993599999997</v>
      </c>
      <c r="K63" s="96">
        <f t="shared" si="1"/>
        <v>7.3504246549405519</v>
      </c>
      <c r="L63" s="43">
        <v>438.51664999999997</v>
      </c>
      <c r="M63" s="44">
        <v>1783.125939</v>
      </c>
      <c r="N63" s="44">
        <f t="shared" si="4"/>
        <v>4.0662673560969695</v>
      </c>
    </row>
    <row r="64" spans="2:17" ht="20.100000000000001" customHeight="1" x14ac:dyDescent="0.25">
      <c r="B64" s="39" t="s">
        <v>132</v>
      </c>
      <c r="C64" s="39">
        <v>211.29669000000001</v>
      </c>
      <c r="D64" s="40">
        <v>346.74738209999998</v>
      </c>
      <c r="E64" s="40">
        <f t="shared" si="2"/>
        <v>1.6410450258354732</v>
      </c>
      <c r="F64" s="104">
        <v>113.67225000000001</v>
      </c>
      <c r="G64" s="95">
        <v>491.82512999999994</v>
      </c>
      <c r="H64" s="40">
        <f t="shared" si="3"/>
        <v>4.326694773790436</v>
      </c>
      <c r="I64" s="107">
        <v>30.582150000000002</v>
      </c>
      <c r="J64" s="97">
        <v>227.442848</v>
      </c>
      <c r="K64" s="97">
        <f t="shared" si="1"/>
        <v>7.4371111252805964</v>
      </c>
      <c r="L64" s="45">
        <v>355.55109000000004</v>
      </c>
      <c r="M64" s="46">
        <v>1066.0153601</v>
      </c>
      <c r="N64" s="46">
        <f t="shared" si="4"/>
        <v>2.9982058558729205</v>
      </c>
    </row>
    <row r="65" spans="2:17" ht="20.100000000000001" customHeight="1" x14ac:dyDescent="0.25">
      <c r="B65" s="14" t="s">
        <v>133</v>
      </c>
      <c r="C65" s="15">
        <v>176.00315000000001</v>
      </c>
      <c r="D65" s="7">
        <v>328.34255099999996</v>
      </c>
      <c r="E65" s="7">
        <f t="shared" si="2"/>
        <v>1.86554928704401</v>
      </c>
      <c r="F65" s="103">
        <v>85.979199999999992</v>
      </c>
      <c r="G65" s="94">
        <v>366.12869650000005</v>
      </c>
      <c r="H65" s="7">
        <f t="shared" si="3"/>
        <v>4.2583403485959401</v>
      </c>
      <c r="I65" s="106">
        <v>2.7739000000000003</v>
      </c>
      <c r="J65" s="96">
        <v>15.647757499999999</v>
      </c>
      <c r="K65" s="96">
        <f t="shared" si="1"/>
        <v>5.6410676304120546</v>
      </c>
      <c r="L65" s="43">
        <v>264.75625000000002</v>
      </c>
      <c r="M65" s="44">
        <v>710.11900500000002</v>
      </c>
      <c r="N65" s="44">
        <f t="shared" si="4"/>
        <v>2.6821614409480419</v>
      </c>
    </row>
    <row r="66" spans="2:17" s="9" customFormat="1" ht="20.100000000000001" customHeight="1" x14ac:dyDescent="0.25">
      <c r="B66" s="15" t="s">
        <v>134</v>
      </c>
      <c r="C66" s="15">
        <v>145.78667999999999</v>
      </c>
      <c r="D66" s="7">
        <v>429.10659879999997</v>
      </c>
      <c r="E66" s="7">
        <f t="shared" si="2"/>
        <v>2.9433868636009821</v>
      </c>
      <c r="F66" s="103">
        <v>76.72444999999999</v>
      </c>
      <c r="G66" s="94">
        <v>433.25672999999995</v>
      </c>
      <c r="H66" s="7">
        <f t="shared" si="3"/>
        <v>5.6469186810723313</v>
      </c>
      <c r="I66" s="106">
        <v>138.74460000000005</v>
      </c>
      <c r="J66" s="96">
        <v>1020.0405435</v>
      </c>
      <c r="K66" s="96">
        <f t="shared" si="1"/>
        <v>7.3519296859120979</v>
      </c>
      <c r="L66" s="43">
        <v>361.25573000000003</v>
      </c>
      <c r="M66" s="44">
        <v>1882.4038722999999</v>
      </c>
      <c r="N66" s="44">
        <f t="shared" si="4"/>
        <v>5.2107239165452119</v>
      </c>
    </row>
    <row r="67" spans="2:17" ht="20.100000000000001" customHeight="1" x14ac:dyDescent="0.25">
      <c r="B67" s="15" t="s">
        <v>135</v>
      </c>
      <c r="C67" s="15">
        <v>68.055300000000003</v>
      </c>
      <c r="D67" s="7">
        <v>289.9739919999999</v>
      </c>
      <c r="E67" s="7">
        <f t="shared" si="2"/>
        <v>4.2608583313863857</v>
      </c>
      <c r="F67" s="103">
        <v>70.183600000000013</v>
      </c>
      <c r="G67" s="94">
        <v>396.51190700000001</v>
      </c>
      <c r="H67" s="7">
        <f t="shared" si="3"/>
        <v>5.6496376218945725</v>
      </c>
      <c r="I67" s="106">
        <v>107.32455</v>
      </c>
      <c r="J67" s="96">
        <v>827.66708049999988</v>
      </c>
      <c r="K67" s="96">
        <f t="shared" si="1"/>
        <v>7.7118150553624485</v>
      </c>
      <c r="L67" s="43">
        <v>245.56345000000002</v>
      </c>
      <c r="M67" s="44">
        <v>1514.1529794999999</v>
      </c>
      <c r="N67" s="44">
        <f t="shared" si="4"/>
        <v>6.1660356193073511</v>
      </c>
    </row>
    <row r="68" spans="2:17" ht="15.75" x14ac:dyDescent="0.25">
      <c r="B68" s="37" t="s">
        <v>123</v>
      </c>
      <c r="C68" s="37">
        <v>2775.1880899999996</v>
      </c>
      <c r="D68" s="38">
        <v>6013.0658300000005</v>
      </c>
      <c r="E68" s="38">
        <f t="shared" si="2"/>
        <v>2.1667237084460105</v>
      </c>
      <c r="F68" s="105">
        <v>1260.86481</v>
      </c>
      <c r="G68" s="98">
        <v>6542.9785549999988</v>
      </c>
      <c r="H68" s="38">
        <f t="shared" si="3"/>
        <v>5.1892784247028025</v>
      </c>
      <c r="I68" s="108">
        <v>711.20235000000014</v>
      </c>
      <c r="J68" s="99">
        <v>5131.8896050000003</v>
      </c>
      <c r="K68" s="99">
        <f t="shared" si="1"/>
        <v>7.2157939368451176</v>
      </c>
      <c r="L68" s="37">
        <v>4747.2552500000002</v>
      </c>
      <c r="M68" s="38">
        <v>17687.933989999998</v>
      </c>
      <c r="N68" s="38">
        <f t="shared" si="4"/>
        <v>3.7259285752540898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289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85.559735264303825</v>
      </c>
      <c r="E75" s="1"/>
    </row>
    <row r="76" spans="2:17" ht="20.100000000000001" customHeight="1" x14ac:dyDescent="0.25">
      <c r="B76" s="6">
        <v>2013</v>
      </c>
      <c r="C76" s="82">
        <v>86.390263969023422</v>
      </c>
      <c r="E76" s="1"/>
    </row>
    <row r="77" spans="2:17" ht="20.100000000000001" customHeight="1" x14ac:dyDescent="0.25">
      <c r="B77" s="6">
        <v>2014</v>
      </c>
      <c r="C77" s="82">
        <v>100.05258555655621</v>
      </c>
      <c r="E77" s="1"/>
    </row>
    <row r="78" spans="2:17" ht="20.100000000000001" customHeight="1" x14ac:dyDescent="0.25">
      <c r="B78" s="6">
        <v>2015</v>
      </c>
      <c r="C78" s="82">
        <v>101.67123896288342</v>
      </c>
      <c r="E78" s="1"/>
    </row>
    <row r="79" spans="2:17" ht="20.100000000000001" customHeight="1" x14ac:dyDescent="0.25">
      <c r="B79" s="89">
        <v>2016</v>
      </c>
      <c r="C79" s="100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288</v>
      </c>
    </row>
    <row r="82" spans="2:5" ht="20.100000000000001" customHeight="1" x14ac:dyDescent="0.25">
      <c r="B82" s="2"/>
    </row>
    <row r="83" spans="2:5" ht="9.9499999999999993" customHeight="1" x14ac:dyDescent="0.25">
      <c r="B83" s="101" t="s">
        <v>41</v>
      </c>
      <c r="C83" s="101" t="s">
        <v>40</v>
      </c>
      <c r="E83" s="1"/>
    </row>
    <row r="84" spans="2:5" ht="9.9499999999999993" customHeight="1" x14ac:dyDescent="0.25">
      <c r="B84" s="101" t="s">
        <v>107</v>
      </c>
      <c r="C84" s="101" t="s">
        <v>16</v>
      </c>
      <c r="E84" s="1"/>
    </row>
    <row r="85" spans="2:5" ht="9.9499999999999993" customHeight="1" x14ac:dyDescent="0.25">
      <c r="B85" s="101" t="s">
        <v>264</v>
      </c>
      <c r="C85" s="101" t="s">
        <v>265</v>
      </c>
      <c r="E85" s="1"/>
    </row>
    <row r="86" spans="2:5" ht="9.9499999999999993" customHeight="1" x14ac:dyDescent="0.25">
      <c r="B86" s="101" t="s">
        <v>194</v>
      </c>
      <c r="C86" s="101" t="s">
        <v>195</v>
      </c>
      <c r="E86" s="1"/>
    </row>
    <row r="87" spans="2:5" ht="9.9499999999999993" customHeight="1" x14ac:dyDescent="0.25">
      <c r="B87" s="101" t="s">
        <v>205</v>
      </c>
      <c r="C87" s="101" t="s">
        <v>206</v>
      </c>
    </row>
    <row r="88" spans="2:5" ht="9.9499999999999993" customHeight="1" x14ac:dyDescent="0.25">
      <c r="B88" s="101" t="s">
        <v>280</v>
      </c>
      <c r="C88" s="101" t="s">
        <v>281</v>
      </c>
    </row>
    <row r="89" spans="2:5" ht="9.9499999999999993" customHeight="1" x14ac:dyDescent="0.25">
      <c r="B89" s="101" t="s">
        <v>90</v>
      </c>
      <c r="C89" s="101" t="s">
        <v>9</v>
      </c>
    </row>
    <row r="90" spans="2:5" ht="9.9499999999999993" customHeight="1" x14ac:dyDescent="0.25">
      <c r="B90" s="101" t="s">
        <v>274</v>
      </c>
      <c r="C90" s="101" t="s">
        <v>275</v>
      </c>
    </row>
    <row r="91" spans="2:5" ht="9.9499999999999993" customHeight="1" x14ac:dyDescent="0.25">
      <c r="B91" s="101" t="s">
        <v>111</v>
      </c>
      <c r="C91" s="101" t="s">
        <v>11</v>
      </c>
    </row>
    <row r="92" spans="2:5" ht="9.9499999999999993" customHeight="1" x14ac:dyDescent="0.25">
      <c r="B92" s="101" t="s">
        <v>104</v>
      </c>
      <c r="C92" s="101" t="s">
        <v>77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114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40"/>
  <sheetViews>
    <sheetView topLeftCell="A115" workbookViewId="0">
      <selection activeCell="B139" sqref="B139"/>
    </sheetView>
  </sheetViews>
  <sheetFormatPr baseColWidth="10" defaultRowHeight="20.100000000000001" customHeight="1" x14ac:dyDescent="0.25"/>
  <cols>
    <col min="1" max="1" width="3.7109375" style="1" customWidth="1"/>
    <col min="2" max="2" width="44.57031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198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140</v>
      </c>
      <c r="C11" s="29" t="s">
        <v>2</v>
      </c>
      <c r="D11" s="29" t="s">
        <v>141</v>
      </c>
      <c r="E11" s="30" t="s">
        <v>142</v>
      </c>
      <c r="F11" s="29" t="s">
        <v>138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43</v>
      </c>
      <c r="C12" s="64" t="s">
        <v>42</v>
      </c>
      <c r="D12" s="51">
        <v>92417.799999999988</v>
      </c>
      <c r="E12" s="52">
        <v>807813.01300000004</v>
      </c>
      <c r="F12" s="52">
        <f>E12/D12</f>
        <v>8.7408812263438449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199</v>
      </c>
      <c r="C13" s="64" t="s">
        <v>200</v>
      </c>
      <c r="D13" s="51">
        <v>398.6</v>
      </c>
      <c r="E13" s="52">
        <v>152.82249999999999</v>
      </c>
      <c r="F13" s="52">
        <f t="shared" ref="F13:F93" si="0">E13/D13</f>
        <v>0.38339814350225787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146</v>
      </c>
      <c r="C14" s="64" t="s">
        <v>147</v>
      </c>
      <c r="D14" s="51">
        <v>503</v>
      </c>
      <c r="E14" s="52">
        <v>253.53749999999999</v>
      </c>
      <c r="F14" s="52">
        <f t="shared" si="0"/>
        <v>0.50405069582504969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93</v>
      </c>
      <c r="C15" s="64" t="s">
        <v>25</v>
      </c>
      <c r="D15" s="51">
        <v>2752.75</v>
      </c>
      <c r="E15" s="52">
        <v>5122.1875000000009</v>
      </c>
      <c r="F15" s="52">
        <f t="shared" si="0"/>
        <v>1.8607528834801565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201</v>
      </c>
      <c r="C16" s="64" t="s">
        <v>202</v>
      </c>
      <c r="D16" s="51">
        <v>40018.600000000006</v>
      </c>
      <c r="E16" s="52">
        <v>60617.447</v>
      </c>
      <c r="F16" s="52">
        <f t="shared" si="0"/>
        <v>1.5147318247015136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203</v>
      </c>
      <c r="C17" s="64" t="s">
        <v>204</v>
      </c>
      <c r="D17" s="51">
        <v>16.600000000000001</v>
      </c>
      <c r="E17" s="52">
        <v>22.057499999999997</v>
      </c>
      <c r="F17" s="52">
        <f t="shared" si="0"/>
        <v>1.3287650602409635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205</v>
      </c>
      <c r="C18" s="64" t="s">
        <v>206</v>
      </c>
      <c r="D18" s="51">
        <v>190894.05</v>
      </c>
      <c r="E18" s="52">
        <v>89095.30250000002</v>
      </c>
      <c r="F18" s="52">
        <f t="shared" si="0"/>
        <v>0.4667264511387339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53</v>
      </c>
      <c r="C19" s="64" t="s">
        <v>52</v>
      </c>
      <c r="D19" s="51">
        <v>2.4500000000000002</v>
      </c>
      <c r="E19" s="52">
        <v>9.5549999999999997</v>
      </c>
      <c r="F19" s="52">
        <f t="shared" si="0"/>
        <v>3.8999999999999995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67</v>
      </c>
      <c r="C20" s="64" t="s">
        <v>66</v>
      </c>
      <c r="D20" s="51">
        <v>5929.4</v>
      </c>
      <c r="E20" s="52">
        <v>14059.682499999999</v>
      </c>
      <c r="F20" s="52">
        <f t="shared" si="0"/>
        <v>2.3711813168280096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207</v>
      </c>
      <c r="C21" s="64" t="s">
        <v>208</v>
      </c>
      <c r="D21" s="51">
        <v>27.35</v>
      </c>
      <c r="E21" s="52">
        <v>344.68</v>
      </c>
      <c r="F21" s="52">
        <f t="shared" si="0"/>
        <v>12.602559414990859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148</v>
      </c>
      <c r="C22" s="64" t="s">
        <v>149</v>
      </c>
      <c r="D22" s="51">
        <v>29.4</v>
      </c>
      <c r="E22" s="52">
        <v>36.657499999999999</v>
      </c>
      <c r="F22" s="52">
        <f t="shared" si="0"/>
        <v>1.2468537414965986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5</v>
      </c>
      <c r="C23" s="64" t="s">
        <v>4</v>
      </c>
      <c r="D23" s="51">
        <v>1732.2</v>
      </c>
      <c r="E23" s="52">
        <v>576.76750000000015</v>
      </c>
      <c r="F23" s="52">
        <f t="shared" si="0"/>
        <v>0.33296819074009937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89</v>
      </c>
      <c r="C24" s="64" t="s">
        <v>6</v>
      </c>
      <c r="D24" s="51">
        <v>12715.7</v>
      </c>
      <c r="E24" s="52">
        <v>29306.372499999998</v>
      </c>
      <c r="F24" s="52">
        <f t="shared" si="0"/>
        <v>2.3047392200193459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41</v>
      </c>
      <c r="C25" s="64" t="s">
        <v>40</v>
      </c>
      <c r="D25" s="51">
        <v>798066.20000000007</v>
      </c>
      <c r="E25" s="52">
        <v>1126564.0083999999</v>
      </c>
      <c r="F25" s="52">
        <f t="shared" si="0"/>
        <v>1.4116172422788984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92</v>
      </c>
      <c r="C26" s="64" t="s">
        <v>18</v>
      </c>
      <c r="D26" s="51">
        <v>8185.15</v>
      </c>
      <c r="E26" s="52">
        <v>14677.202500000001</v>
      </c>
      <c r="F26" s="52">
        <f t="shared" si="0"/>
        <v>1.7931500949890964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209</v>
      </c>
      <c r="C27" s="64" t="s">
        <v>210</v>
      </c>
      <c r="D27" s="51">
        <v>1988.45</v>
      </c>
      <c r="E27" s="52">
        <v>4821.3615</v>
      </c>
      <c r="F27" s="52">
        <f t="shared" si="0"/>
        <v>2.4246832960345999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74</v>
      </c>
      <c r="C28" s="64" t="s">
        <v>73</v>
      </c>
      <c r="D28" s="51">
        <v>21.2</v>
      </c>
      <c r="E28" s="52">
        <v>24.2075</v>
      </c>
      <c r="F28" s="52">
        <f t="shared" si="0"/>
        <v>1.1418632075471697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96</v>
      </c>
      <c r="C29" s="64" t="s">
        <v>59</v>
      </c>
      <c r="D29" s="51">
        <v>659.4</v>
      </c>
      <c r="E29" s="52">
        <v>1470.02</v>
      </c>
      <c r="F29" s="52">
        <f t="shared" si="0"/>
        <v>2.2293296936609037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150</v>
      </c>
      <c r="C30" s="64" t="s">
        <v>151</v>
      </c>
      <c r="D30" s="51">
        <v>4665</v>
      </c>
      <c r="E30" s="52">
        <v>5175.8100000000004</v>
      </c>
      <c r="F30" s="52">
        <f t="shared" si="0"/>
        <v>1.1094983922829582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107</v>
      </c>
      <c r="C31" s="64" t="s">
        <v>16</v>
      </c>
      <c r="D31" s="51">
        <v>711561.35000000009</v>
      </c>
      <c r="E31" s="52">
        <v>879603.74750000006</v>
      </c>
      <c r="F31" s="52">
        <f t="shared" si="0"/>
        <v>1.2361600970879039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152</v>
      </c>
      <c r="C32" s="64" t="s">
        <v>153</v>
      </c>
      <c r="D32" s="51">
        <v>14279.75</v>
      </c>
      <c r="E32" s="52">
        <v>14119.899999999998</v>
      </c>
      <c r="F32" s="52">
        <f t="shared" si="0"/>
        <v>0.98880582643253545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24</v>
      </c>
      <c r="C33" s="64" t="s">
        <v>23</v>
      </c>
      <c r="D33" s="51">
        <v>1.2</v>
      </c>
      <c r="E33" s="52">
        <v>17.760000000000002</v>
      </c>
      <c r="F33" s="52">
        <f t="shared" si="0"/>
        <v>14.800000000000002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211</v>
      </c>
      <c r="C34" s="64" t="s">
        <v>212</v>
      </c>
      <c r="D34" s="51">
        <v>3.9</v>
      </c>
      <c r="E34" s="52">
        <v>1.7549999999999999</v>
      </c>
      <c r="F34" s="52">
        <f t="shared" si="0"/>
        <v>0.44999999999999996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154</v>
      </c>
      <c r="C35" s="64" t="s">
        <v>155</v>
      </c>
      <c r="D35" s="51">
        <v>857.94999999999993</v>
      </c>
      <c r="E35" s="52">
        <v>4665.4650000000001</v>
      </c>
      <c r="F35" s="52">
        <f t="shared" si="0"/>
        <v>5.437921790314121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82</v>
      </c>
      <c r="C36" s="64" t="s">
        <v>81</v>
      </c>
      <c r="D36" s="51">
        <v>67.650000000000006</v>
      </c>
      <c r="E36" s="52">
        <v>372.815</v>
      </c>
      <c r="F36" s="52">
        <f t="shared" si="0"/>
        <v>5.5109386548410937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55</v>
      </c>
      <c r="C37" s="64" t="s">
        <v>54</v>
      </c>
      <c r="D37" s="51">
        <v>33.700000000000003</v>
      </c>
      <c r="E37" s="52">
        <v>668.90499999999997</v>
      </c>
      <c r="F37" s="52">
        <f t="shared" si="0"/>
        <v>19.848813056379818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106</v>
      </c>
      <c r="C38" s="64" t="s">
        <v>58</v>
      </c>
      <c r="D38" s="51">
        <v>38771.550000000003</v>
      </c>
      <c r="E38" s="52">
        <v>94233.308499999999</v>
      </c>
      <c r="F38" s="52">
        <f t="shared" si="0"/>
        <v>2.4304756580533922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213</v>
      </c>
      <c r="C39" s="64" t="s">
        <v>214</v>
      </c>
      <c r="D39" s="51">
        <v>418.05</v>
      </c>
      <c r="E39" s="52">
        <v>658.4</v>
      </c>
      <c r="F39" s="52">
        <f t="shared" si="0"/>
        <v>1.574931228321971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156</v>
      </c>
      <c r="C40" s="64" t="s">
        <v>157</v>
      </c>
      <c r="D40" s="51">
        <v>166.9</v>
      </c>
      <c r="E40" s="52">
        <v>78.957499999999996</v>
      </c>
      <c r="F40" s="52">
        <f t="shared" si="0"/>
        <v>0.47308268424206107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45</v>
      </c>
      <c r="C41" s="64" t="s">
        <v>44</v>
      </c>
      <c r="D41" s="51">
        <v>69621.999999999985</v>
      </c>
      <c r="E41" s="52">
        <v>440268.55800000002</v>
      </c>
      <c r="F41" s="52">
        <f t="shared" si="0"/>
        <v>6.3236988021027853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215</v>
      </c>
      <c r="C42" s="64" t="s">
        <v>216</v>
      </c>
      <c r="D42" s="51">
        <v>202.15</v>
      </c>
      <c r="E42" s="52">
        <v>520.62249999999995</v>
      </c>
      <c r="F42" s="52">
        <f t="shared" si="0"/>
        <v>2.575426663368785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27</v>
      </c>
      <c r="C43" s="64" t="s">
        <v>26</v>
      </c>
      <c r="D43" s="51">
        <v>2270.9500000000003</v>
      </c>
      <c r="E43" s="52">
        <v>27759.768</v>
      </c>
      <c r="F43" s="52">
        <f t="shared" si="0"/>
        <v>12.223856976155352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217</v>
      </c>
      <c r="C44" s="64" t="s">
        <v>218</v>
      </c>
      <c r="D44" s="51">
        <v>3359.65</v>
      </c>
      <c r="E44" s="52">
        <v>6081.4624999999996</v>
      </c>
      <c r="F44" s="52">
        <f t="shared" si="0"/>
        <v>1.8101476344262049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158</v>
      </c>
      <c r="C45" s="64" t="s">
        <v>159</v>
      </c>
      <c r="D45" s="51">
        <v>2972.75</v>
      </c>
      <c r="E45" s="52">
        <v>5539.96</v>
      </c>
      <c r="F45" s="52">
        <f t="shared" si="0"/>
        <v>1.8635808594735515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219</v>
      </c>
      <c r="C46" s="64" t="s">
        <v>220</v>
      </c>
      <c r="D46" s="51">
        <v>2232.8999999999996</v>
      </c>
      <c r="E46" s="52">
        <v>7216.8360000000002</v>
      </c>
      <c r="F46" s="52">
        <f t="shared" si="0"/>
        <v>3.232046217922881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109</v>
      </c>
      <c r="C47" s="64" t="s">
        <v>13</v>
      </c>
      <c r="D47" s="51">
        <v>1228.2</v>
      </c>
      <c r="E47" s="52">
        <v>7638.009</v>
      </c>
      <c r="F47" s="52">
        <f t="shared" si="0"/>
        <v>6.2188641914997556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221</v>
      </c>
      <c r="C48" s="64" t="s">
        <v>222</v>
      </c>
      <c r="D48" s="51">
        <v>57260.650000000009</v>
      </c>
      <c r="E48" s="52">
        <v>97261.145000000019</v>
      </c>
      <c r="F48" s="52">
        <f t="shared" si="0"/>
        <v>1.6985686505479767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223</v>
      </c>
      <c r="C49" s="64" t="s">
        <v>224</v>
      </c>
      <c r="D49" s="51">
        <v>4</v>
      </c>
      <c r="E49" s="52">
        <v>5.8</v>
      </c>
      <c r="F49" s="52">
        <f t="shared" si="0"/>
        <v>1.45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108</v>
      </c>
      <c r="C50" s="64" t="s">
        <v>37</v>
      </c>
      <c r="D50" s="51">
        <v>54791.899999999994</v>
      </c>
      <c r="E50" s="52">
        <v>35829.512499999997</v>
      </c>
      <c r="F50" s="52">
        <f t="shared" si="0"/>
        <v>0.65391987684311004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160</v>
      </c>
      <c r="C51" s="64" t="s">
        <v>161</v>
      </c>
      <c r="D51" s="51">
        <v>471.55000000000007</v>
      </c>
      <c r="E51" s="52">
        <v>7425.3550000000005</v>
      </c>
      <c r="F51" s="52">
        <f t="shared" si="0"/>
        <v>15.746697062877743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36</v>
      </c>
      <c r="C52" s="64" t="s">
        <v>35</v>
      </c>
      <c r="D52" s="51">
        <v>6660.0999999999995</v>
      </c>
      <c r="E52" s="52">
        <v>17052.247499999998</v>
      </c>
      <c r="F52" s="52">
        <f t="shared" si="0"/>
        <v>2.5603590786925121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48</v>
      </c>
      <c r="C53" s="64" t="s">
        <v>47</v>
      </c>
      <c r="D53" s="51">
        <v>45.399999999999991</v>
      </c>
      <c r="E53" s="52">
        <v>604.39499999999998</v>
      </c>
      <c r="F53" s="52">
        <f t="shared" si="0"/>
        <v>13.312665198237887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61</v>
      </c>
      <c r="C54" s="64" t="s">
        <v>60</v>
      </c>
      <c r="D54" s="51">
        <v>13880.95</v>
      </c>
      <c r="E54" s="52">
        <v>11754.184999999999</v>
      </c>
      <c r="F54" s="52">
        <f t="shared" si="0"/>
        <v>0.84678534250177395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225</v>
      </c>
      <c r="C55" s="64" t="s">
        <v>226</v>
      </c>
      <c r="D55" s="51">
        <v>46337.299999999996</v>
      </c>
      <c r="E55" s="52">
        <v>31364.68</v>
      </c>
      <c r="F55" s="52">
        <f t="shared" si="0"/>
        <v>0.67687759105515433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103</v>
      </c>
      <c r="C56" s="64" t="s">
        <v>62</v>
      </c>
      <c r="D56" s="51">
        <v>2232</v>
      </c>
      <c r="E56" s="52">
        <v>1182.96</v>
      </c>
      <c r="F56" s="52">
        <f t="shared" si="0"/>
        <v>0.53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ht="20.100000000000001" customHeight="1" x14ac:dyDescent="0.25">
      <c r="B57" s="50" t="s">
        <v>91</v>
      </c>
      <c r="C57" s="64" t="s">
        <v>12</v>
      </c>
      <c r="D57" s="51">
        <v>2918.9499999999994</v>
      </c>
      <c r="E57" s="52">
        <v>6641.9889999999996</v>
      </c>
      <c r="F57" s="52">
        <f t="shared" si="0"/>
        <v>2.2754720019184984</v>
      </c>
    </row>
    <row r="58" spans="1:56" ht="20.100000000000001" customHeight="1" x14ac:dyDescent="0.25">
      <c r="B58" s="50" t="s">
        <v>85</v>
      </c>
      <c r="C58" s="64" t="s">
        <v>84</v>
      </c>
      <c r="D58" s="51">
        <v>576.19999999999993</v>
      </c>
      <c r="E58" s="52">
        <v>3401.3355000000001</v>
      </c>
      <c r="F58" s="52">
        <f t="shared" si="0"/>
        <v>5.903046685178758</v>
      </c>
    </row>
    <row r="59" spans="1:56" ht="20.100000000000001" customHeight="1" x14ac:dyDescent="0.25">
      <c r="B59" s="50" t="s">
        <v>98</v>
      </c>
      <c r="C59" s="64" t="s">
        <v>83</v>
      </c>
      <c r="D59" s="51">
        <v>18335.850000000002</v>
      </c>
      <c r="E59" s="52">
        <v>250453.39349999995</v>
      </c>
      <c r="F59" s="52">
        <f t="shared" si="0"/>
        <v>13.659219152643587</v>
      </c>
    </row>
    <row r="60" spans="1:56" ht="20.100000000000001" customHeight="1" x14ac:dyDescent="0.25">
      <c r="B60" s="50" t="s">
        <v>227</v>
      </c>
      <c r="C60" s="64" t="s">
        <v>228</v>
      </c>
      <c r="D60" s="51">
        <v>2511.1999999999998</v>
      </c>
      <c r="E60" s="52">
        <v>16540.4575</v>
      </c>
      <c r="F60" s="52">
        <f t="shared" si="0"/>
        <v>6.5866746973558463</v>
      </c>
    </row>
    <row r="61" spans="1:56" ht="20.100000000000001" customHeight="1" x14ac:dyDescent="0.25">
      <c r="B61" s="50" t="s">
        <v>229</v>
      </c>
      <c r="C61" s="64" t="s">
        <v>230</v>
      </c>
      <c r="D61" s="51">
        <v>20138.100000000006</v>
      </c>
      <c r="E61" s="52">
        <v>10891.7125</v>
      </c>
      <c r="F61" s="52">
        <f t="shared" si="0"/>
        <v>0.54085104851003796</v>
      </c>
    </row>
    <row r="62" spans="1:56" ht="20.100000000000001" customHeight="1" x14ac:dyDescent="0.25">
      <c r="B62" s="50" t="s">
        <v>99</v>
      </c>
      <c r="C62" s="64" t="s">
        <v>70</v>
      </c>
      <c r="D62" s="51">
        <v>2.6</v>
      </c>
      <c r="E62" s="52">
        <v>5.07</v>
      </c>
      <c r="F62" s="52">
        <f t="shared" si="0"/>
        <v>1.95</v>
      </c>
    </row>
    <row r="63" spans="1:56" ht="20.100000000000001" customHeight="1" x14ac:dyDescent="0.25">
      <c r="B63" s="50" t="s">
        <v>231</v>
      </c>
      <c r="C63" s="64" t="s">
        <v>232</v>
      </c>
      <c r="D63" s="51">
        <v>32.299999999999997</v>
      </c>
      <c r="E63" s="52">
        <v>207.03</v>
      </c>
      <c r="F63" s="52">
        <f t="shared" si="0"/>
        <v>6.4095975232198148</v>
      </c>
    </row>
    <row r="64" spans="1:56" ht="20.100000000000001" customHeight="1" x14ac:dyDescent="0.25">
      <c r="B64" s="50" t="s">
        <v>95</v>
      </c>
      <c r="C64" s="64" t="s">
        <v>51</v>
      </c>
      <c r="D64" s="51">
        <v>2777.2999999999997</v>
      </c>
      <c r="E64" s="52">
        <v>36939.5645</v>
      </c>
      <c r="F64" s="52">
        <f t="shared" si="0"/>
        <v>13.300530911316748</v>
      </c>
    </row>
    <row r="65" spans="2:6" ht="20.100000000000001" customHeight="1" x14ac:dyDescent="0.25">
      <c r="B65" s="50" t="s">
        <v>233</v>
      </c>
      <c r="C65" s="64" t="s">
        <v>234</v>
      </c>
      <c r="D65" s="51">
        <v>29.9</v>
      </c>
      <c r="E65" s="52">
        <v>316.94</v>
      </c>
      <c r="F65" s="52">
        <f t="shared" si="0"/>
        <v>10.6</v>
      </c>
    </row>
    <row r="66" spans="2:6" ht="20.100000000000001" customHeight="1" x14ac:dyDescent="0.25">
      <c r="B66" s="50" t="s">
        <v>69</v>
      </c>
      <c r="C66" s="64" t="s">
        <v>68</v>
      </c>
      <c r="D66" s="51">
        <v>3555.8999999999996</v>
      </c>
      <c r="E66" s="52">
        <v>6240.37</v>
      </c>
      <c r="F66" s="52">
        <f t="shared" si="0"/>
        <v>1.7549340532635902</v>
      </c>
    </row>
    <row r="67" spans="2:6" ht="20.100000000000001" customHeight="1" x14ac:dyDescent="0.25">
      <c r="B67" s="50" t="s">
        <v>111</v>
      </c>
      <c r="C67" s="64" t="s">
        <v>11</v>
      </c>
      <c r="D67" s="51">
        <v>144861</v>
      </c>
      <c r="E67" s="52">
        <v>594195.451</v>
      </c>
      <c r="F67" s="52">
        <f t="shared" si="0"/>
        <v>4.1018317628623304</v>
      </c>
    </row>
    <row r="68" spans="2:6" ht="20.100000000000001" customHeight="1" x14ac:dyDescent="0.25">
      <c r="B68" s="50" t="s">
        <v>162</v>
      </c>
      <c r="C68" s="64" t="s">
        <v>163</v>
      </c>
      <c r="D68" s="51">
        <v>47639.950000000004</v>
      </c>
      <c r="E68" s="52">
        <v>30471.529999999995</v>
      </c>
      <c r="F68" s="52">
        <f t="shared" si="0"/>
        <v>0.63962136820042825</v>
      </c>
    </row>
    <row r="69" spans="2:6" ht="20.100000000000001" customHeight="1" x14ac:dyDescent="0.25">
      <c r="B69" s="50" t="s">
        <v>76</v>
      </c>
      <c r="C69" s="64" t="s">
        <v>75</v>
      </c>
      <c r="D69" s="51">
        <v>68.300000000000011</v>
      </c>
      <c r="E69" s="52">
        <v>80.29249999999999</v>
      </c>
      <c r="F69" s="52">
        <f t="shared" si="0"/>
        <v>1.1755856515373349</v>
      </c>
    </row>
    <row r="70" spans="2:6" ht="20.100000000000001" customHeight="1" x14ac:dyDescent="0.25">
      <c r="B70" s="50" t="s">
        <v>235</v>
      </c>
      <c r="C70" s="64" t="s">
        <v>236</v>
      </c>
      <c r="D70" s="51">
        <v>3212.25</v>
      </c>
      <c r="E70" s="52">
        <v>2799.21</v>
      </c>
      <c r="F70" s="52">
        <f t="shared" si="0"/>
        <v>0.87141723091291157</v>
      </c>
    </row>
    <row r="71" spans="2:6" ht="20.100000000000001" customHeight="1" x14ac:dyDescent="0.25">
      <c r="B71" s="50" t="s">
        <v>164</v>
      </c>
      <c r="C71" s="64" t="s">
        <v>165</v>
      </c>
      <c r="D71" s="51">
        <v>1317.5500000000002</v>
      </c>
      <c r="E71" s="52">
        <v>4898.1499999999987</v>
      </c>
      <c r="F71" s="52">
        <f t="shared" si="0"/>
        <v>3.7176198246745837</v>
      </c>
    </row>
    <row r="72" spans="2:6" ht="20.100000000000001" customHeight="1" x14ac:dyDescent="0.25">
      <c r="B72" s="50" t="s">
        <v>110</v>
      </c>
      <c r="C72" s="64" t="s">
        <v>46</v>
      </c>
      <c r="D72" s="51">
        <v>41494.75</v>
      </c>
      <c r="E72" s="52">
        <v>54262.899999999994</v>
      </c>
      <c r="F72" s="52">
        <f t="shared" si="0"/>
        <v>1.3077051916206266</v>
      </c>
    </row>
    <row r="73" spans="2:6" ht="20.100000000000001" customHeight="1" x14ac:dyDescent="0.25">
      <c r="B73" s="50" t="s">
        <v>166</v>
      </c>
      <c r="C73" s="64" t="s">
        <v>167</v>
      </c>
      <c r="D73" s="51">
        <v>10.700000000000001</v>
      </c>
      <c r="E73" s="52">
        <v>26.684999999999999</v>
      </c>
      <c r="F73" s="52">
        <f t="shared" si="0"/>
        <v>2.4939252336448594</v>
      </c>
    </row>
    <row r="74" spans="2:6" ht="20.100000000000001" customHeight="1" x14ac:dyDescent="0.25">
      <c r="B74" s="50" t="s">
        <v>168</v>
      </c>
      <c r="C74" s="64" t="s">
        <v>169</v>
      </c>
      <c r="D74" s="51">
        <v>179.35000000000002</v>
      </c>
      <c r="E74" s="52">
        <v>1096.635</v>
      </c>
      <c r="F74" s="52">
        <f t="shared" si="0"/>
        <v>6.1144967939782537</v>
      </c>
    </row>
    <row r="75" spans="2:6" ht="20.100000000000001" customHeight="1" x14ac:dyDescent="0.25">
      <c r="B75" s="50" t="s">
        <v>237</v>
      </c>
      <c r="C75" s="64" t="s">
        <v>238</v>
      </c>
      <c r="D75" s="51">
        <v>154.95000000000002</v>
      </c>
      <c r="E75" s="52">
        <v>3162.0375000000004</v>
      </c>
      <c r="F75" s="52">
        <f t="shared" si="0"/>
        <v>20.406824782187801</v>
      </c>
    </row>
    <row r="76" spans="2:6" ht="20.100000000000001" customHeight="1" x14ac:dyDescent="0.25">
      <c r="B76" s="50" t="s">
        <v>22</v>
      </c>
      <c r="C76" s="64" t="s">
        <v>21</v>
      </c>
      <c r="D76" s="51">
        <v>2864.1</v>
      </c>
      <c r="E76" s="52">
        <v>20676.6495</v>
      </c>
      <c r="F76" s="52">
        <f t="shared" si="0"/>
        <v>7.2192484550120462</v>
      </c>
    </row>
    <row r="77" spans="2:6" ht="20.100000000000001" customHeight="1" x14ac:dyDescent="0.25">
      <c r="B77" s="50" t="s">
        <v>170</v>
      </c>
      <c r="C77" s="64" t="s">
        <v>171</v>
      </c>
      <c r="D77" s="51">
        <v>36.1</v>
      </c>
      <c r="E77" s="52">
        <v>90.214999999999989</v>
      </c>
      <c r="F77" s="52">
        <f t="shared" si="0"/>
        <v>2.4990304709141271</v>
      </c>
    </row>
    <row r="78" spans="2:6" ht="20.100000000000001" customHeight="1" x14ac:dyDescent="0.25">
      <c r="B78" s="50" t="s">
        <v>239</v>
      </c>
      <c r="C78" s="64" t="s">
        <v>240</v>
      </c>
      <c r="D78" s="51">
        <v>6657.78</v>
      </c>
      <c r="E78" s="52">
        <v>4184.4124999999995</v>
      </c>
      <c r="F78" s="52">
        <f t="shared" si="0"/>
        <v>0.62849966505351629</v>
      </c>
    </row>
    <row r="79" spans="2:6" ht="20.100000000000001" customHeight="1" x14ac:dyDescent="0.25">
      <c r="B79" s="50" t="s">
        <v>172</v>
      </c>
      <c r="C79" s="64" t="s">
        <v>173</v>
      </c>
      <c r="D79" s="51">
        <v>3820.45</v>
      </c>
      <c r="E79" s="52">
        <v>7691.06</v>
      </c>
      <c r="F79" s="52">
        <f t="shared" si="0"/>
        <v>2.0131293434019555</v>
      </c>
    </row>
    <row r="80" spans="2:6" ht="20.100000000000001" customHeight="1" x14ac:dyDescent="0.25">
      <c r="B80" s="50" t="s">
        <v>39</v>
      </c>
      <c r="C80" s="64" t="s">
        <v>38</v>
      </c>
      <c r="D80" s="51">
        <v>3570.4</v>
      </c>
      <c r="E80" s="52">
        <v>15681.689999999999</v>
      </c>
      <c r="F80" s="52">
        <f t="shared" si="0"/>
        <v>4.3921381357831049</v>
      </c>
    </row>
    <row r="81" spans="2:6" ht="20.100000000000001" customHeight="1" x14ac:dyDescent="0.25">
      <c r="B81" s="50" t="s">
        <v>241</v>
      </c>
      <c r="C81" s="64" t="s">
        <v>242</v>
      </c>
      <c r="D81" s="51">
        <v>10515.2</v>
      </c>
      <c r="E81" s="52">
        <v>21713.293999999998</v>
      </c>
      <c r="F81" s="52">
        <f t="shared" si="0"/>
        <v>2.064943510346926</v>
      </c>
    </row>
    <row r="82" spans="2:6" ht="20.100000000000001" customHeight="1" x14ac:dyDescent="0.25">
      <c r="B82" s="50" t="s">
        <v>88</v>
      </c>
      <c r="C82" s="64" t="s">
        <v>3</v>
      </c>
      <c r="D82" s="51">
        <v>4.4000000000000004</v>
      </c>
      <c r="E82" s="52">
        <v>30.36</v>
      </c>
      <c r="F82" s="52">
        <f t="shared" si="0"/>
        <v>6.8999999999999995</v>
      </c>
    </row>
    <row r="83" spans="2:6" ht="20.100000000000001" customHeight="1" x14ac:dyDescent="0.25">
      <c r="B83" s="50" t="s">
        <v>243</v>
      </c>
      <c r="C83" s="64" t="s">
        <v>244</v>
      </c>
      <c r="D83" s="51">
        <v>632.55000000000007</v>
      </c>
      <c r="E83" s="52">
        <v>163.70750000000001</v>
      </c>
      <c r="F83" s="52">
        <f t="shared" si="0"/>
        <v>0.25880562801359575</v>
      </c>
    </row>
    <row r="84" spans="2:6" ht="20.100000000000001" customHeight="1" x14ac:dyDescent="0.25">
      <c r="B84" s="50" t="s">
        <v>102</v>
      </c>
      <c r="C84" s="64" t="s">
        <v>7</v>
      </c>
      <c r="D84" s="51">
        <v>618.20000000000005</v>
      </c>
      <c r="E84" s="52">
        <v>2233.4135000000001</v>
      </c>
      <c r="F84" s="52">
        <f t="shared" si="0"/>
        <v>3.6127685215140732</v>
      </c>
    </row>
    <row r="85" spans="2:6" ht="20.100000000000001" customHeight="1" x14ac:dyDescent="0.25">
      <c r="B85" s="50" t="s">
        <v>245</v>
      </c>
      <c r="C85" s="64" t="s">
        <v>246</v>
      </c>
      <c r="D85" s="51">
        <v>232</v>
      </c>
      <c r="E85" s="52">
        <v>242.87</v>
      </c>
      <c r="F85" s="52">
        <f t="shared" si="0"/>
        <v>1.046853448275862</v>
      </c>
    </row>
    <row r="86" spans="2:6" ht="20.100000000000001" customHeight="1" x14ac:dyDescent="0.25">
      <c r="B86" s="50" t="s">
        <v>247</v>
      </c>
      <c r="C86" s="64" t="s">
        <v>248</v>
      </c>
      <c r="D86" s="51">
        <v>460.19999999999993</v>
      </c>
      <c r="E86" s="52">
        <v>745.81000000000006</v>
      </c>
      <c r="F86" s="52">
        <f t="shared" si="0"/>
        <v>1.6206214689265541</v>
      </c>
    </row>
    <row r="87" spans="2:6" ht="20.100000000000001" customHeight="1" x14ac:dyDescent="0.25">
      <c r="B87" s="50" t="s">
        <v>249</v>
      </c>
      <c r="C87" s="64" t="s">
        <v>250</v>
      </c>
      <c r="D87" s="51">
        <v>23237.850000000002</v>
      </c>
      <c r="E87" s="52">
        <v>133061.717</v>
      </c>
      <c r="F87" s="52">
        <f t="shared" si="0"/>
        <v>5.726076939131632</v>
      </c>
    </row>
    <row r="88" spans="2:6" ht="20.100000000000001" customHeight="1" x14ac:dyDescent="0.25">
      <c r="B88" s="50" t="s">
        <v>87</v>
      </c>
      <c r="C88" s="64" t="s">
        <v>86</v>
      </c>
      <c r="D88" s="51">
        <v>30623.249999999996</v>
      </c>
      <c r="E88" s="52">
        <v>65149.822500000002</v>
      </c>
      <c r="F88" s="52">
        <f t="shared" si="0"/>
        <v>2.1274627121549807</v>
      </c>
    </row>
    <row r="89" spans="2:6" ht="20.100000000000001" customHeight="1" x14ac:dyDescent="0.25">
      <c r="B89" s="50" t="s">
        <v>251</v>
      </c>
      <c r="C89" s="64" t="s">
        <v>252</v>
      </c>
      <c r="D89" s="51">
        <v>8726.65</v>
      </c>
      <c r="E89" s="52">
        <v>4645.1499999999996</v>
      </c>
      <c r="F89" s="52">
        <f t="shared" si="0"/>
        <v>0.53229475228180345</v>
      </c>
    </row>
    <row r="90" spans="2:6" ht="20.100000000000001" customHeight="1" x14ac:dyDescent="0.25">
      <c r="B90" s="50" t="s">
        <v>32</v>
      </c>
      <c r="C90" s="64" t="s">
        <v>31</v>
      </c>
      <c r="D90" s="51">
        <v>9295.6</v>
      </c>
      <c r="E90" s="52">
        <v>19662.727499999997</v>
      </c>
      <c r="F90" s="52">
        <f t="shared" si="0"/>
        <v>2.1152725483024222</v>
      </c>
    </row>
    <row r="91" spans="2:6" ht="20.100000000000001" customHeight="1" x14ac:dyDescent="0.25">
      <c r="B91" s="50" t="s">
        <v>253</v>
      </c>
      <c r="C91" s="64" t="s">
        <v>254</v>
      </c>
      <c r="D91" s="51">
        <v>1288</v>
      </c>
      <c r="E91" s="52">
        <v>22892.177499999998</v>
      </c>
      <c r="F91" s="52">
        <f t="shared" si="0"/>
        <v>17.773429736024845</v>
      </c>
    </row>
    <row r="92" spans="2:6" ht="20.100000000000001" customHeight="1" x14ac:dyDescent="0.25">
      <c r="B92" s="50" t="s">
        <v>97</v>
      </c>
      <c r="C92" s="64" t="s">
        <v>78</v>
      </c>
      <c r="D92" s="51">
        <v>3224.5</v>
      </c>
      <c r="E92" s="52">
        <v>1929.0025000000001</v>
      </c>
      <c r="F92" s="52">
        <f t="shared" si="0"/>
        <v>0.59823305938905258</v>
      </c>
    </row>
    <row r="93" spans="2:6" ht="20.100000000000001" customHeight="1" x14ac:dyDescent="0.25">
      <c r="B93" s="50" t="s">
        <v>10</v>
      </c>
      <c r="C93" s="64" t="s">
        <v>255</v>
      </c>
      <c r="D93" s="51">
        <v>2.4500000000000002</v>
      </c>
      <c r="E93" s="52">
        <v>6.86</v>
      </c>
      <c r="F93" s="52">
        <f t="shared" si="0"/>
        <v>2.8</v>
      </c>
    </row>
    <row r="94" spans="2:6" ht="20.100000000000001" customHeight="1" x14ac:dyDescent="0.25">
      <c r="B94" s="50" t="s">
        <v>101</v>
      </c>
      <c r="C94" s="64" t="s">
        <v>63</v>
      </c>
      <c r="D94" s="51">
        <v>13.5</v>
      </c>
      <c r="E94" s="52">
        <v>13.71</v>
      </c>
      <c r="F94" s="52">
        <f t="shared" ref="F94:F109" si="1">E94/D94</f>
        <v>1.0155555555555555</v>
      </c>
    </row>
    <row r="95" spans="2:6" ht="20.100000000000001" customHeight="1" x14ac:dyDescent="0.25">
      <c r="B95" s="50" t="s">
        <v>50</v>
      </c>
      <c r="C95" s="64" t="s">
        <v>49</v>
      </c>
      <c r="D95" s="51">
        <v>96.95</v>
      </c>
      <c r="E95" s="52">
        <v>105.995</v>
      </c>
      <c r="F95" s="52">
        <f t="shared" si="1"/>
        <v>1.0932955131511088</v>
      </c>
    </row>
    <row r="96" spans="2:6" ht="20.100000000000001" customHeight="1" x14ac:dyDescent="0.25">
      <c r="B96" s="50" t="s">
        <v>72</v>
      </c>
      <c r="C96" s="64" t="s">
        <v>71</v>
      </c>
      <c r="D96" s="51">
        <v>24443.25</v>
      </c>
      <c r="E96" s="52">
        <v>162492.98650000003</v>
      </c>
      <c r="F96" s="52">
        <f t="shared" si="1"/>
        <v>6.6477651907990971</v>
      </c>
    </row>
    <row r="97" spans="2:6" ht="20.100000000000001" customHeight="1" x14ac:dyDescent="0.25">
      <c r="B97" s="50" t="s">
        <v>57</v>
      </c>
      <c r="C97" s="64" t="s">
        <v>56</v>
      </c>
      <c r="D97" s="51">
        <v>5855.1</v>
      </c>
      <c r="E97" s="52">
        <v>54902.19</v>
      </c>
      <c r="F97" s="52">
        <f t="shared" si="1"/>
        <v>9.3768150842854947</v>
      </c>
    </row>
    <row r="98" spans="2:6" ht="20.100000000000001" customHeight="1" x14ac:dyDescent="0.25">
      <c r="B98" s="50" t="s">
        <v>256</v>
      </c>
      <c r="C98" s="64" t="s">
        <v>257</v>
      </c>
      <c r="D98" s="51">
        <v>1125.6000000000001</v>
      </c>
      <c r="E98" s="52">
        <v>4876.0669999999991</v>
      </c>
      <c r="F98" s="52">
        <f t="shared" si="1"/>
        <v>4.3319713930348245</v>
      </c>
    </row>
    <row r="99" spans="2:6" ht="20.100000000000001" customHeight="1" x14ac:dyDescent="0.25">
      <c r="B99" s="50" t="s">
        <v>20</v>
      </c>
      <c r="C99" s="64" t="s">
        <v>19</v>
      </c>
      <c r="D99" s="51">
        <v>38455.86</v>
      </c>
      <c r="E99" s="52">
        <v>42694.626100000001</v>
      </c>
      <c r="F99" s="52">
        <f t="shared" si="1"/>
        <v>1.1102241920997216</v>
      </c>
    </row>
    <row r="100" spans="2:6" ht="20.100000000000001" customHeight="1" x14ac:dyDescent="0.25">
      <c r="B100" s="50" t="s">
        <v>65</v>
      </c>
      <c r="C100" s="64" t="s">
        <v>64</v>
      </c>
      <c r="D100" s="51">
        <v>14428.400000000001</v>
      </c>
      <c r="E100" s="52">
        <v>79942.293500000014</v>
      </c>
      <c r="F100" s="52">
        <f t="shared" si="1"/>
        <v>5.5406208242078128</v>
      </c>
    </row>
    <row r="101" spans="2:6" ht="20.100000000000001" customHeight="1" x14ac:dyDescent="0.25">
      <c r="B101" s="50" t="s">
        <v>29</v>
      </c>
      <c r="C101" s="64" t="s">
        <v>28</v>
      </c>
      <c r="D101" s="51">
        <v>62.750000000000007</v>
      </c>
      <c r="E101" s="52">
        <v>386.63499999999999</v>
      </c>
      <c r="F101" s="52">
        <f t="shared" si="1"/>
        <v>6.1615139442231071</v>
      </c>
    </row>
    <row r="102" spans="2:6" ht="20.100000000000001" customHeight="1" x14ac:dyDescent="0.25">
      <c r="B102" s="50" t="s">
        <v>174</v>
      </c>
      <c r="C102" s="64" t="s">
        <v>175</v>
      </c>
      <c r="D102" s="51">
        <v>317.30000000000007</v>
      </c>
      <c r="E102" s="52">
        <v>1540.8949999999998</v>
      </c>
      <c r="F102" s="52">
        <f t="shared" si="1"/>
        <v>4.8562716671919297</v>
      </c>
    </row>
    <row r="103" spans="2:6" ht="20.100000000000001" customHeight="1" x14ac:dyDescent="0.25">
      <c r="B103" s="50" t="s">
        <v>80</v>
      </c>
      <c r="C103" s="64" t="s">
        <v>79</v>
      </c>
      <c r="D103" s="51">
        <v>2026.05</v>
      </c>
      <c r="E103" s="52">
        <v>15666.449499999999</v>
      </c>
      <c r="F103" s="52">
        <f t="shared" si="1"/>
        <v>7.7325088225858192</v>
      </c>
    </row>
    <row r="104" spans="2:6" ht="20.100000000000001" customHeight="1" x14ac:dyDescent="0.25">
      <c r="B104" s="50" t="s">
        <v>104</v>
      </c>
      <c r="C104" s="64" t="s">
        <v>77</v>
      </c>
      <c r="D104" s="51">
        <v>95650.1</v>
      </c>
      <c r="E104" s="52">
        <v>447529.23050000001</v>
      </c>
      <c r="F104" s="52">
        <f t="shared" si="1"/>
        <v>4.6788161277405873</v>
      </c>
    </row>
    <row r="105" spans="2:6" ht="20.100000000000001" customHeight="1" x14ac:dyDescent="0.25">
      <c r="B105" s="50" t="s">
        <v>176</v>
      </c>
      <c r="C105" s="64" t="s">
        <v>177</v>
      </c>
      <c r="D105" s="51">
        <v>4434.45</v>
      </c>
      <c r="E105" s="52">
        <v>4107.3150000000005</v>
      </c>
      <c r="F105" s="52">
        <f t="shared" si="1"/>
        <v>0.92622873186077204</v>
      </c>
    </row>
    <row r="106" spans="2:6" ht="20.100000000000001" customHeight="1" x14ac:dyDescent="0.25">
      <c r="B106" s="50" t="s">
        <v>178</v>
      </c>
      <c r="C106" s="64" t="s">
        <v>179</v>
      </c>
      <c r="D106" s="51">
        <v>4.9000000000000004</v>
      </c>
      <c r="E106" s="52">
        <v>12.74</v>
      </c>
      <c r="F106" s="52">
        <f t="shared" si="1"/>
        <v>2.5999999999999996</v>
      </c>
    </row>
    <row r="107" spans="2:6" ht="20.100000000000001" customHeight="1" x14ac:dyDescent="0.25">
      <c r="B107" s="50" t="s">
        <v>258</v>
      </c>
      <c r="C107" s="64" t="s">
        <v>259</v>
      </c>
      <c r="D107" s="51">
        <v>720.59999999999991</v>
      </c>
      <c r="E107" s="52">
        <v>761.52249999999992</v>
      </c>
      <c r="F107" s="52">
        <f t="shared" si="1"/>
        <v>1.0567894809880656</v>
      </c>
    </row>
    <row r="108" spans="2:6" ht="20.100000000000001" customHeight="1" x14ac:dyDescent="0.25">
      <c r="B108" s="50" t="s">
        <v>180</v>
      </c>
      <c r="C108" s="64" t="s">
        <v>181</v>
      </c>
      <c r="D108" s="51">
        <v>352.6</v>
      </c>
      <c r="E108" s="52">
        <v>1712.25</v>
      </c>
      <c r="F108" s="52">
        <f t="shared" si="1"/>
        <v>4.8560692002268855</v>
      </c>
    </row>
    <row r="109" spans="2:6" ht="20.100000000000001" customHeight="1" x14ac:dyDescent="0.25">
      <c r="B109" s="50" t="s">
        <v>100</v>
      </c>
      <c r="C109" s="64" t="s">
        <v>8</v>
      </c>
      <c r="D109" s="51">
        <v>816.15000000000009</v>
      </c>
      <c r="E109" s="52">
        <v>820.02999999999986</v>
      </c>
      <c r="F109" s="52">
        <f t="shared" si="1"/>
        <v>1.0047540280585674</v>
      </c>
    </row>
    <row r="110" spans="2:6" ht="20.100000000000001" customHeight="1" x14ac:dyDescent="0.25">
      <c r="B110" s="54" t="s">
        <v>113</v>
      </c>
      <c r="C110" s="65"/>
      <c r="D110" s="59">
        <v>2775188.0900000003</v>
      </c>
      <c r="E110" s="60">
        <v>6013065.8300000001</v>
      </c>
      <c r="F110" s="60">
        <f t="shared" ref="F110:F135" si="2">+E110/D110</f>
        <v>2.16672370844601</v>
      </c>
    </row>
    <row r="111" spans="2:6" ht="20.100000000000001" customHeight="1" x14ac:dyDescent="0.25">
      <c r="B111" s="50" t="s">
        <v>182</v>
      </c>
      <c r="C111" s="64" t="s">
        <v>183</v>
      </c>
      <c r="D111" s="51">
        <v>75481.75</v>
      </c>
      <c r="E111" s="52">
        <v>824879.53500000003</v>
      </c>
      <c r="F111" s="52">
        <f t="shared" si="2"/>
        <v>10.928198339333681</v>
      </c>
    </row>
    <row r="112" spans="2:6" ht="20.100000000000001" customHeight="1" x14ac:dyDescent="0.25">
      <c r="B112" s="50" t="s">
        <v>260</v>
      </c>
      <c r="C112" s="64" t="s">
        <v>261</v>
      </c>
      <c r="D112" s="51">
        <v>8775.2000000000007</v>
      </c>
      <c r="E112" s="52">
        <v>138099.63300000003</v>
      </c>
      <c r="F112" s="52">
        <f t="shared" si="2"/>
        <v>15.737491225271221</v>
      </c>
    </row>
    <row r="113" spans="2:6" ht="20.100000000000001" customHeight="1" x14ac:dyDescent="0.25">
      <c r="B113" s="50" t="s">
        <v>262</v>
      </c>
      <c r="C113" s="64" t="s">
        <v>263</v>
      </c>
      <c r="D113" s="51">
        <v>57.8</v>
      </c>
      <c r="E113" s="52">
        <v>256.60500000000002</v>
      </c>
      <c r="F113" s="52">
        <f t="shared" si="2"/>
        <v>4.4395328719723191</v>
      </c>
    </row>
    <row r="114" spans="2:6" ht="20.100000000000001" customHeight="1" x14ac:dyDescent="0.25">
      <c r="B114" s="50" t="s">
        <v>264</v>
      </c>
      <c r="C114" s="64" t="s">
        <v>265</v>
      </c>
      <c r="D114" s="51">
        <v>624168</v>
      </c>
      <c r="E114" s="52">
        <v>2368582.9999999995</v>
      </c>
      <c r="F114" s="52">
        <f t="shared" si="2"/>
        <v>3.7947844170159311</v>
      </c>
    </row>
    <row r="115" spans="2:6" ht="20.100000000000001" customHeight="1" x14ac:dyDescent="0.25">
      <c r="B115" s="50" t="s">
        <v>90</v>
      </c>
      <c r="C115" s="64" t="s">
        <v>9</v>
      </c>
      <c r="D115" s="51">
        <v>161942.94999999998</v>
      </c>
      <c r="E115" s="52">
        <v>950847.88300000026</v>
      </c>
      <c r="F115" s="52">
        <f t="shared" si="2"/>
        <v>5.871499086561041</v>
      </c>
    </row>
    <row r="116" spans="2:6" ht="20.100000000000001" customHeight="1" x14ac:dyDescent="0.25">
      <c r="B116" s="50" t="s">
        <v>266</v>
      </c>
      <c r="C116" s="64" t="s">
        <v>267</v>
      </c>
      <c r="D116" s="51">
        <v>10912.3</v>
      </c>
      <c r="E116" s="52">
        <v>125022.4115</v>
      </c>
      <c r="F116" s="52">
        <f t="shared" si="2"/>
        <v>11.457017448200656</v>
      </c>
    </row>
    <row r="117" spans="2:6" ht="20.100000000000001" customHeight="1" x14ac:dyDescent="0.25">
      <c r="B117" s="50" t="s">
        <v>184</v>
      </c>
      <c r="C117" s="64" t="s">
        <v>185</v>
      </c>
      <c r="D117" s="51">
        <v>650.55000000000007</v>
      </c>
      <c r="E117" s="52">
        <v>3317.9004999999997</v>
      </c>
      <c r="F117" s="52">
        <f t="shared" si="2"/>
        <v>5.1001467988625002</v>
      </c>
    </row>
    <row r="118" spans="2:6" ht="20.100000000000001" customHeight="1" x14ac:dyDescent="0.25">
      <c r="B118" s="50" t="s">
        <v>268</v>
      </c>
      <c r="C118" s="64" t="s">
        <v>269</v>
      </c>
      <c r="D118" s="51">
        <v>2717.7</v>
      </c>
      <c r="E118" s="52">
        <v>12759.57</v>
      </c>
      <c r="F118" s="52">
        <f t="shared" si="2"/>
        <v>4.6949884093167018</v>
      </c>
    </row>
    <row r="119" spans="2:6" ht="20.100000000000001" customHeight="1" x14ac:dyDescent="0.25">
      <c r="B119" s="50" t="s">
        <v>270</v>
      </c>
      <c r="C119" s="64" t="s">
        <v>271</v>
      </c>
      <c r="D119" s="51">
        <v>14.35</v>
      </c>
      <c r="E119" s="52">
        <v>23.86</v>
      </c>
      <c r="F119" s="52">
        <f t="shared" si="2"/>
        <v>1.6627177700348432</v>
      </c>
    </row>
    <row r="120" spans="2:6" ht="20.100000000000001" customHeight="1" x14ac:dyDescent="0.25">
      <c r="B120" s="50" t="s">
        <v>272</v>
      </c>
      <c r="C120" s="64" t="s">
        <v>273</v>
      </c>
      <c r="D120" s="51">
        <v>14416.15</v>
      </c>
      <c r="E120" s="52">
        <v>29943.524999999998</v>
      </c>
      <c r="F120" s="52">
        <f t="shared" si="2"/>
        <v>2.0770819532260694</v>
      </c>
    </row>
    <row r="121" spans="2:6" ht="20.100000000000001" customHeight="1" x14ac:dyDescent="0.25">
      <c r="B121" s="50" t="s">
        <v>274</v>
      </c>
      <c r="C121" s="64" t="s">
        <v>275</v>
      </c>
      <c r="D121" s="51">
        <v>156455.04999999999</v>
      </c>
      <c r="E121" s="52">
        <v>258737.155</v>
      </c>
      <c r="F121" s="52">
        <f t="shared" si="2"/>
        <v>1.6537475460204065</v>
      </c>
    </row>
    <row r="122" spans="2:6" ht="20.100000000000001" customHeight="1" x14ac:dyDescent="0.25">
      <c r="B122" s="50" t="s">
        <v>186</v>
      </c>
      <c r="C122" s="64" t="s">
        <v>187</v>
      </c>
      <c r="D122" s="51">
        <v>62836.55</v>
      </c>
      <c r="E122" s="52">
        <v>179893.27000000002</v>
      </c>
      <c r="F122" s="52">
        <f t="shared" si="2"/>
        <v>2.8628763036799443</v>
      </c>
    </row>
    <row r="123" spans="2:6" ht="20.100000000000001" customHeight="1" x14ac:dyDescent="0.25">
      <c r="B123" s="50" t="s">
        <v>105</v>
      </c>
      <c r="C123" s="64" t="s">
        <v>17</v>
      </c>
      <c r="D123" s="51">
        <v>73795.360000000001</v>
      </c>
      <c r="E123" s="52">
        <v>401512.79300000001</v>
      </c>
      <c r="F123" s="52">
        <f t="shared" si="2"/>
        <v>5.4408948340383461</v>
      </c>
    </row>
    <row r="124" spans="2:6" ht="20.100000000000001" customHeight="1" x14ac:dyDescent="0.25">
      <c r="B124" s="50" t="s">
        <v>188</v>
      </c>
      <c r="C124" s="64" t="s">
        <v>189</v>
      </c>
      <c r="D124" s="51">
        <v>68641.100000000006</v>
      </c>
      <c r="E124" s="52">
        <v>1249101.4140000001</v>
      </c>
      <c r="F124" s="52">
        <f t="shared" si="2"/>
        <v>18.197572795307767</v>
      </c>
    </row>
    <row r="125" spans="2:6" ht="20.100000000000001" customHeight="1" x14ac:dyDescent="0.25">
      <c r="B125" s="54" t="s">
        <v>112</v>
      </c>
      <c r="C125" s="65"/>
      <c r="D125" s="59">
        <v>1260864.8100000003</v>
      </c>
      <c r="E125" s="60">
        <v>6542978.5550000006</v>
      </c>
      <c r="F125" s="60">
        <f t="shared" si="2"/>
        <v>5.1892784247028034</v>
      </c>
    </row>
    <row r="126" spans="2:6" ht="20.100000000000001" customHeight="1" x14ac:dyDescent="0.25">
      <c r="B126" s="50" t="s">
        <v>15</v>
      </c>
      <c r="C126" s="64" t="s">
        <v>14</v>
      </c>
      <c r="D126" s="51">
        <v>1373.3999999999999</v>
      </c>
      <c r="E126" s="52">
        <v>33160.375</v>
      </c>
      <c r="F126" s="52">
        <f t="shared" si="2"/>
        <v>24.144732051842144</v>
      </c>
    </row>
    <row r="127" spans="2:6" ht="20.100000000000001" customHeight="1" x14ac:dyDescent="0.25">
      <c r="B127" s="50" t="s">
        <v>190</v>
      </c>
      <c r="C127" s="64" t="s">
        <v>191</v>
      </c>
      <c r="D127" s="51">
        <v>3564.75</v>
      </c>
      <c r="E127" s="52">
        <v>7340.8185000000003</v>
      </c>
      <c r="F127" s="52">
        <f t="shared" si="2"/>
        <v>2.05928003366295</v>
      </c>
    </row>
    <row r="128" spans="2:6" ht="20.100000000000001" customHeight="1" x14ac:dyDescent="0.25">
      <c r="B128" s="50" t="s">
        <v>276</v>
      </c>
      <c r="C128" s="64" t="s">
        <v>277</v>
      </c>
      <c r="D128" s="51">
        <v>25.85</v>
      </c>
      <c r="E128" s="52">
        <v>23.977499999999999</v>
      </c>
      <c r="F128" s="52">
        <f t="shared" si="2"/>
        <v>0.92756286266924559</v>
      </c>
    </row>
    <row r="129" spans="2:6" ht="20.100000000000001" customHeight="1" x14ac:dyDescent="0.25">
      <c r="B129" s="50" t="s">
        <v>192</v>
      </c>
      <c r="C129" s="64" t="s">
        <v>193</v>
      </c>
      <c r="D129" s="51">
        <v>332.15</v>
      </c>
      <c r="E129" s="52">
        <v>1613.3214999999998</v>
      </c>
      <c r="F129" s="52">
        <f t="shared" si="2"/>
        <v>4.8572075869336144</v>
      </c>
    </row>
    <row r="130" spans="2:6" ht="20.100000000000001" customHeight="1" x14ac:dyDescent="0.25">
      <c r="B130" s="50" t="s">
        <v>94</v>
      </c>
      <c r="C130" s="64" t="s">
        <v>30</v>
      </c>
      <c r="D130" s="51">
        <v>628.09999999999991</v>
      </c>
      <c r="E130" s="52">
        <v>1741.0940000000001</v>
      </c>
      <c r="F130" s="52">
        <f t="shared" si="2"/>
        <v>2.7720012736825352</v>
      </c>
    </row>
    <row r="131" spans="2:6" ht="20.100000000000001" customHeight="1" x14ac:dyDescent="0.25">
      <c r="B131" s="50" t="s">
        <v>278</v>
      </c>
      <c r="C131" s="64" t="s">
        <v>279</v>
      </c>
      <c r="D131" s="51">
        <v>2301.75</v>
      </c>
      <c r="E131" s="52">
        <v>21921.409500000002</v>
      </c>
      <c r="F131" s="52">
        <f t="shared" si="2"/>
        <v>9.5238012381883355</v>
      </c>
    </row>
    <row r="132" spans="2:6" ht="20.100000000000001" customHeight="1" x14ac:dyDescent="0.25">
      <c r="B132" s="50" t="s">
        <v>194</v>
      </c>
      <c r="C132" s="64" t="s">
        <v>195</v>
      </c>
      <c r="D132" s="51">
        <v>438163.95</v>
      </c>
      <c r="E132" s="52">
        <v>1481679.037</v>
      </c>
      <c r="F132" s="52">
        <f t="shared" si="2"/>
        <v>3.3815630815816773</v>
      </c>
    </row>
    <row r="133" spans="2:6" ht="20.100000000000001" customHeight="1" x14ac:dyDescent="0.25">
      <c r="B133" s="50" t="s">
        <v>280</v>
      </c>
      <c r="C133" s="64" t="s">
        <v>281</v>
      </c>
      <c r="D133" s="51">
        <v>182182.65</v>
      </c>
      <c r="E133" s="52">
        <v>1589904.1225000001</v>
      </c>
      <c r="F133" s="52">
        <f t="shared" si="2"/>
        <v>8.726978790241553</v>
      </c>
    </row>
    <row r="134" spans="2:6" ht="20.100000000000001" customHeight="1" x14ac:dyDescent="0.25">
      <c r="B134" s="50" t="s">
        <v>34</v>
      </c>
      <c r="C134" s="64" t="s">
        <v>33</v>
      </c>
      <c r="D134" s="51">
        <v>207.55</v>
      </c>
      <c r="E134" s="52">
        <v>5261.2530000000006</v>
      </c>
      <c r="F134" s="52">
        <f t="shared" si="2"/>
        <v>25.349327872801737</v>
      </c>
    </row>
    <row r="135" spans="2:6" ht="20.100000000000001" customHeight="1" x14ac:dyDescent="0.25">
      <c r="B135" s="50" t="s">
        <v>282</v>
      </c>
      <c r="C135" s="64" t="s">
        <v>283</v>
      </c>
      <c r="D135" s="51">
        <v>81908.35000000002</v>
      </c>
      <c r="E135" s="52">
        <v>1981235.048</v>
      </c>
      <c r="F135" s="52">
        <f t="shared" si="2"/>
        <v>24.188438028601475</v>
      </c>
    </row>
    <row r="136" spans="2:6" ht="20.100000000000001" customHeight="1" x14ac:dyDescent="0.25">
      <c r="B136" s="50" t="s">
        <v>284</v>
      </c>
      <c r="C136" s="64" t="s">
        <v>285</v>
      </c>
      <c r="D136" s="51">
        <v>513.85</v>
      </c>
      <c r="E136" s="52">
        <v>8009.1484999999993</v>
      </c>
      <c r="F136" s="52">
        <f>+E136/D136</f>
        <v>15.586549576724723</v>
      </c>
    </row>
    <row r="137" spans="2:6" ht="20.100000000000001" customHeight="1" x14ac:dyDescent="0.25">
      <c r="B137" s="54" t="s">
        <v>143</v>
      </c>
      <c r="C137" s="66"/>
      <c r="D137" s="55">
        <v>711202.35</v>
      </c>
      <c r="E137" s="56">
        <v>5131889.6050000004</v>
      </c>
      <c r="F137" s="56">
        <f>+E137/D137</f>
        <v>7.2157939368451194</v>
      </c>
    </row>
    <row r="138" spans="2:6" ht="20.100000000000001" customHeight="1" x14ac:dyDescent="0.25">
      <c r="B138" s="68" t="s">
        <v>1</v>
      </c>
      <c r="C138" s="67"/>
      <c r="D138" s="57">
        <v>4747255.2499999991</v>
      </c>
      <c r="E138" s="58">
        <v>17687933.990000002</v>
      </c>
      <c r="F138" s="58">
        <f>+E138/D138</f>
        <v>3.7259285752540916</v>
      </c>
    </row>
    <row r="140" spans="2:6" ht="20.100000000000001" customHeight="1" x14ac:dyDescent="0.25">
      <c r="B140" s="32" t="s">
        <v>114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19" workbookViewId="0">
      <selection activeCell="M3" sqref="M3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286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287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44" t="s">
        <v>140</v>
      </c>
      <c r="C36" s="145" t="s">
        <v>2</v>
      </c>
      <c r="D36" s="142">
        <v>2016</v>
      </c>
      <c r="E36" s="143"/>
      <c r="F36" s="151">
        <v>2015</v>
      </c>
      <c r="G36" s="152"/>
      <c r="H36" s="142">
        <v>2014</v>
      </c>
      <c r="I36" s="143"/>
      <c r="J36" s="151">
        <v>2013</v>
      </c>
      <c r="K36" s="152"/>
      <c r="L36" s="142">
        <v>2012</v>
      </c>
      <c r="M36" s="143"/>
    </row>
    <row r="37" spans="2:14" ht="15.75" x14ac:dyDescent="0.25">
      <c r="B37" s="144"/>
      <c r="C37" s="146"/>
      <c r="D37" s="29" t="s">
        <v>141</v>
      </c>
      <c r="E37" s="30" t="s">
        <v>142</v>
      </c>
      <c r="F37" s="35" t="s">
        <v>141</v>
      </c>
      <c r="G37" s="36" t="s">
        <v>142</v>
      </c>
      <c r="H37" s="29" t="s">
        <v>141</v>
      </c>
      <c r="I37" s="30" t="s">
        <v>142</v>
      </c>
      <c r="J37" s="35" t="s">
        <v>141</v>
      </c>
      <c r="K37" s="36" t="s">
        <v>142</v>
      </c>
      <c r="L37" s="29" t="s">
        <v>141</v>
      </c>
      <c r="M37" s="30" t="s">
        <v>142</v>
      </c>
    </row>
    <row r="38" spans="2:14" ht="15.75" x14ac:dyDescent="0.25">
      <c r="B38" s="69" t="s">
        <v>41</v>
      </c>
      <c r="C38" s="69" t="s">
        <v>40</v>
      </c>
      <c r="D38" s="70">
        <v>798066.20000000007</v>
      </c>
      <c r="E38" s="109">
        <v>1126564.0083999999</v>
      </c>
      <c r="F38" s="70">
        <v>934705.92</v>
      </c>
      <c r="G38" s="109">
        <v>1239326.0060999999</v>
      </c>
      <c r="H38" s="70">
        <v>755286.84</v>
      </c>
      <c r="I38" s="109">
        <v>1575562.452</v>
      </c>
      <c r="J38" s="70">
        <v>961963.5</v>
      </c>
      <c r="K38" s="109">
        <v>2276469.9450000003</v>
      </c>
      <c r="L38" s="70">
        <v>713465.9</v>
      </c>
      <c r="M38" s="7">
        <v>1739993.2690000001</v>
      </c>
    </row>
    <row r="39" spans="2:14" s="76" customFormat="1" ht="15.75" x14ac:dyDescent="0.25">
      <c r="B39" s="71" t="s">
        <v>107</v>
      </c>
      <c r="C39" s="71" t="s">
        <v>16</v>
      </c>
      <c r="D39" s="70">
        <v>711561.35000000009</v>
      </c>
      <c r="E39" s="109">
        <v>879603.74750000006</v>
      </c>
      <c r="F39" s="70">
        <v>571878.5</v>
      </c>
      <c r="G39" s="109">
        <v>793018.17500000005</v>
      </c>
      <c r="H39" s="70">
        <v>55267.759999999995</v>
      </c>
      <c r="I39" s="109">
        <v>74637.051999999996</v>
      </c>
      <c r="J39" s="70">
        <v>146997.20000000001</v>
      </c>
      <c r="K39" s="109">
        <v>62603.542500000003</v>
      </c>
      <c r="L39" s="70">
        <v>164480.79999999999</v>
      </c>
      <c r="M39" s="7">
        <v>87293.722500000003</v>
      </c>
    </row>
    <row r="40" spans="2:14" s="76" customFormat="1" ht="15.75" x14ac:dyDescent="0.25">
      <c r="B40" s="71" t="s">
        <v>264</v>
      </c>
      <c r="C40" s="71" t="s">
        <v>265</v>
      </c>
      <c r="D40" s="70">
        <v>624168</v>
      </c>
      <c r="E40" s="109">
        <v>2368582.9999999995</v>
      </c>
      <c r="F40" s="70">
        <v>489450</v>
      </c>
      <c r="G40" s="109">
        <v>1523392.5500000003</v>
      </c>
      <c r="H40" s="70">
        <v>662040</v>
      </c>
      <c r="I40" s="109">
        <v>1708921.65</v>
      </c>
      <c r="J40" s="70">
        <v>708908.55</v>
      </c>
      <c r="K40" s="109">
        <v>1819153.233</v>
      </c>
      <c r="L40" s="70">
        <v>622913.6</v>
      </c>
      <c r="M40" s="7">
        <v>1286191.5175000001</v>
      </c>
    </row>
    <row r="41" spans="2:14" s="76" customFormat="1" ht="15.75" x14ac:dyDescent="0.25">
      <c r="B41" s="71" t="s">
        <v>194</v>
      </c>
      <c r="C41" s="71" t="s">
        <v>195</v>
      </c>
      <c r="D41" s="70">
        <v>438163.95</v>
      </c>
      <c r="E41" s="109">
        <v>1481679.037</v>
      </c>
      <c r="F41" s="70">
        <v>427187.85000000003</v>
      </c>
      <c r="G41" s="109">
        <v>1338798.7050000001</v>
      </c>
      <c r="H41" s="70">
        <v>314352.27</v>
      </c>
      <c r="I41" s="109">
        <v>1210129.3390000002</v>
      </c>
      <c r="J41" s="70">
        <v>367208.35</v>
      </c>
      <c r="K41" s="109">
        <v>1142800.5425</v>
      </c>
      <c r="L41" s="70">
        <v>262825.55</v>
      </c>
      <c r="M41" s="7">
        <v>914554.63500000001</v>
      </c>
    </row>
    <row r="42" spans="2:14" s="76" customFormat="1" ht="15.75" x14ac:dyDescent="0.25">
      <c r="B42" s="71" t="s">
        <v>205</v>
      </c>
      <c r="C42" s="71" t="s">
        <v>206</v>
      </c>
      <c r="D42" s="70">
        <v>190894.05</v>
      </c>
      <c r="E42" s="109">
        <v>89095.30250000002</v>
      </c>
      <c r="F42" s="70">
        <v>205080.06</v>
      </c>
      <c r="G42" s="109">
        <v>86899.119500000001</v>
      </c>
      <c r="H42" s="70">
        <v>50037.25</v>
      </c>
      <c r="I42" s="109">
        <v>26104.855</v>
      </c>
      <c r="J42" s="70">
        <v>195052.4</v>
      </c>
      <c r="K42" s="109">
        <v>87088.26</v>
      </c>
      <c r="L42" s="70">
        <v>76161.600000000006</v>
      </c>
      <c r="M42" s="7">
        <v>35663.692499999997</v>
      </c>
    </row>
    <row r="43" spans="2:14" s="76" customFormat="1" ht="15.75" x14ac:dyDescent="0.25">
      <c r="B43" s="71" t="s">
        <v>280</v>
      </c>
      <c r="C43" s="71" t="s">
        <v>281</v>
      </c>
      <c r="D43" s="70">
        <v>182182.65</v>
      </c>
      <c r="E43" s="109">
        <v>1589904.1225000001</v>
      </c>
      <c r="F43" s="70">
        <v>66977.75</v>
      </c>
      <c r="G43" s="109">
        <v>878510.05050000001</v>
      </c>
      <c r="H43" s="70">
        <v>245673.44</v>
      </c>
      <c r="I43" s="109">
        <v>2203865.1954999994</v>
      </c>
      <c r="J43" s="70">
        <v>169982.9</v>
      </c>
      <c r="K43" s="109">
        <v>1429722.4010000001</v>
      </c>
      <c r="L43" s="70">
        <v>242786.59</v>
      </c>
      <c r="M43" s="7">
        <v>1749585.5359999998</v>
      </c>
    </row>
    <row r="44" spans="2:14" s="76" customFormat="1" ht="15.75" x14ac:dyDescent="0.25">
      <c r="B44" s="71" t="s">
        <v>90</v>
      </c>
      <c r="C44" s="71" t="s">
        <v>9</v>
      </c>
      <c r="D44" s="70">
        <v>161942.94999999998</v>
      </c>
      <c r="E44" s="109">
        <v>950847.88300000026</v>
      </c>
      <c r="F44" s="70">
        <v>157370.80000000002</v>
      </c>
      <c r="G44" s="109">
        <v>854601.90100000007</v>
      </c>
      <c r="H44" s="70">
        <v>154291.52000000002</v>
      </c>
      <c r="I44" s="109">
        <v>857532.36449999991</v>
      </c>
      <c r="J44" s="70">
        <v>247592</v>
      </c>
      <c r="K44" s="109">
        <v>1163781.0415000001</v>
      </c>
      <c r="L44" s="70">
        <v>177512.15</v>
      </c>
      <c r="M44" s="7">
        <v>802731.41299999994</v>
      </c>
    </row>
    <row r="45" spans="2:14" s="76" customFormat="1" ht="15.75" x14ac:dyDescent="0.25">
      <c r="B45" s="71" t="s">
        <v>274</v>
      </c>
      <c r="C45" s="71" t="s">
        <v>275</v>
      </c>
      <c r="D45" s="70">
        <v>156455.04999999999</v>
      </c>
      <c r="E45" s="109">
        <v>258737.155</v>
      </c>
      <c r="F45" s="70">
        <v>242907.6</v>
      </c>
      <c r="G45" s="109">
        <v>345652.57249999995</v>
      </c>
      <c r="H45" s="70">
        <v>183029.95</v>
      </c>
      <c r="I45" s="109">
        <v>220897.69999999998</v>
      </c>
      <c r="J45" s="70">
        <v>82388.25</v>
      </c>
      <c r="K45" s="109">
        <v>92239.81</v>
      </c>
      <c r="L45" s="70">
        <v>125649.7</v>
      </c>
      <c r="M45" s="7">
        <v>139291.495</v>
      </c>
    </row>
    <row r="46" spans="2:14" ht="15.75" x14ac:dyDescent="0.25">
      <c r="B46" s="71" t="s">
        <v>111</v>
      </c>
      <c r="C46" s="71" t="s">
        <v>11</v>
      </c>
      <c r="D46" s="70">
        <v>144861</v>
      </c>
      <c r="E46" s="109">
        <v>594195.451</v>
      </c>
      <c r="F46" s="70">
        <v>109960.15</v>
      </c>
      <c r="G46" s="109">
        <v>477271.92849999998</v>
      </c>
      <c r="H46" s="70">
        <v>156387.65</v>
      </c>
      <c r="I46" s="109">
        <v>631578.14100000006</v>
      </c>
      <c r="J46" s="70">
        <v>148913.54999999999</v>
      </c>
      <c r="K46" s="109">
        <v>460710.27250000002</v>
      </c>
      <c r="L46" s="70">
        <v>89040.65</v>
      </c>
      <c r="M46" s="7">
        <v>348896.23250000004</v>
      </c>
    </row>
    <row r="47" spans="2:14" ht="15.75" x14ac:dyDescent="0.25">
      <c r="B47" s="72" t="s">
        <v>104</v>
      </c>
      <c r="C47" s="72" t="s">
        <v>77</v>
      </c>
      <c r="D47" s="73">
        <v>95650.1</v>
      </c>
      <c r="E47" s="110">
        <v>447529.23050000001</v>
      </c>
      <c r="F47" s="70">
        <v>97214</v>
      </c>
      <c r="G47" s="109">
        <v>394585.652</v>
      </c>
      <c r="H47" s="70">
        <v>66650.900000000009</v>
      </c>
      <c r="I47" s="109">
        <v>320830.0735</v>
      </c>
      <c r="J47" s="70">
        <v>111008.25</v>
      </c>
      <c r="K47" s="109">
        <v>343201.37</v>
      </c>
      <c r="L47" s="70">
        <v>97121.75</v>
      </c>
      <c r="M47" s="7">
        <v>365999.43750000006</v>
      </c>
    </row>
    <row r="48" spans="2:14" ht="15.75" x14ac:dyDescent="0.25">
      <c r="B48" s="147" t="s">
        <v>144</v>
      </c>
      <c r="C48" s="148"/>
      <c r="D48" s="77">
        <v>0.73809919953219305</v>
      </c>
      <c r="E48" s="77">
        <v>0.55330028611215987</v>
      </c>
      <c r="F48" s="77">
        <v>0.71445702850373682</v>
      </c>
      <c r="G48" s="77">
        <v>0.51875147746462913</v>
      </c>
      <c r="H48" s="77">
        <v>0.62451220764029403</v>
      </c>
      <c r="I48" s="77">
        <v>0.5523807387362335</v>
      </c>
      <c r="J48" s="77">
        <v>0.66127733887563644</v>
      </c>
      <c r="K48" s="77">
        <v>0.57129722887124357</v>
      </c>
      <c r="L48" s="77">
        <v>0.68507343858643477</v>
      </c>
      <c r="M48" s="77">
        <v>0.57743133117868806</v>
      </c>
    </row>
    <row r="49" spans="2:13" ht="15.75" x14ac:dyDescent="0.25">
      <c r="B49" s="149" t="s">
        <v>145</v>
      </c>
      <c r="C49" s="150"/>
      <c r="D49" s="57">
        <v>4747255.2499999991</v>
      </c>
      <c r="E49" s="58">
        <v>17687933.990000002</v>
      </c>
      <c r="F49" s="57">
        <v>4622716.9700000025</v>
      </c>
      <c r="G49" s="58">
        <v>15290668.0842</v>
      </c>
      <c r="H49" s="57">
        <v>4232131.169999999</v>
      </c>
      <c r="I49" s="58">
        <v>15985457.499300007</v>
      </c>
      <c r="J49" s="57">
        <v>4748408.5200000005</v>
      </c>
      <c r="K49" s="58">
        <v>15539670.016499996</v>
      </c>
      <c r="L49" s="57">
        <v>3754281.1399999997</v>
      </c>
      <c r="M49" s="58">
        <v>12936951.195999999</v>
      </c>
    </row>
    <row r="51" spans="2:13" ht="15.75" x14ac:dyDescent="0.25">
      <c r="B51" s="32" t="s">
        <v>114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workbookViewId="0">
      <selection activeCell="G16" sqref="G16"/>
    </sheetView>
  </sheetViews>
  <sheetFormatPr baseColWidth="10" defaultRowHeight="12.75" x14ac:dyDescent="0.2"/>
  <cols>
    <col min="1" max="1" width="6.5703125" style="74" customWidth="1"/>
    <col min="2" max="2" width="39.28515625" style="74" customWidth="1"/>
    <col min="3" max="3" width="17" style="74" bestFit="1" customWidth="1"/>
    <col min="4" max="4" width="16.140625" style="74" bestFit="1" customWidth="1"/>
    <col min="5" max="5" width="19" style="74" customWidth="1"/>
    <col min="6" max="6" width="11.42578125" style="74"/>
    <col min="7" max="7" width="22.42578125" style="74" customWidth="1"/>
    <col min="8" max="8" width="11.42578125" style="74"/>
    <col min="9" max="9" width="26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323</v>
      </c>
      <c r="C7" s="62"/>
      <c r="D7" s="2"/>
      <c r="J7" s="18"/>
      <c r="K7" s="18"/>
      <c r="L7" s="18"/>
    </row>
    <row r="8" spans="1:12" s="1" customFormat="1" ht="5.25" customHeight="1" x14ac:dyDescent="0.25">
      <c r="B8" s="111"/>
      <c r="C8" s="112"/>
      <c r="D8" s="111"/>
      <c r="E8" s="113"/>
      <c r="F8" s="113"/>
      <c r="G8" s="113"/>
      <c r="H8" s="113"/>
      <c r="I8" s="113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290</v>
      </c>
      <c r="C10" s="29" t="s">
        <v>291</v>
      </c>
      <c r="D10" s="29" t="s">
        <v>141</v>
      </c>
      <c r="E10" s="30" t="s">
        <v>142</v>
      </c>
    </row>
    <row r="11" spans="1:12" s="75" customFormat="1" ht="15.75" x14ac:dyDescent="0.25">
      <c r="B11" s="51" t="s">
        <v>292</v>
      </c>
      <c r="C11" s="114">
        <v>49</v>
      </c>
      <c r="D11" s="114">
        <v>2294816.5799999991</v>
      </c>
      <c r="E11" s="115">
        <v>11765190.535499999</v>
      </c>
    </row>
    <row r="12" spans="1:12" s="75" customFormat="1" ht="15.75" x14ac:dyDescent="0.25">
      <c r="B12" s="51" t="s">
        <v>293</v>
      </c>
      <c r="C12" s="114">
        <v>25</v>
      </c>
      <c r="D12" s="114">
        <v>1629221.5100000005</v>
      </c>
      <c r="E12" s="115">
        <v>2191463.3105000006</v>
      </c>
    </row>
    <row r="13" spans="1:12" s="75" customFormat="1" ht="15.75" x14ac:dyDescent="0.25">
      <c r="B13" s="51" t="s">
        <v>295</v>
      </c>
      <c r="C13" s="114">
        <v>43</v>
      </c>
      <c r="D13" s="114">
        <v>543892</v>
      </c>
      <c r="E13" s="115">
        <v>2061408.5499999998</v>
      </c>
    </row>
    <row r="14" spans="1:12" s="75" customFormat="1" ht="15.75" x14ac:dyDescent="0.25">
      <c r="B14" s="51" t="s">
        <v>294</v>
      </c>
      <c r="C14" s="114">
        <v>59</v>
      </c>
      <c r="D14" s="114">
        <v>239348.45999999996</v>
      </c>
      <c r="E14" s="115">
        <v>1514238.3739999998</v>
      </c>
    </row>
    <row r="15" spans="1:12" s="75" customFormat="1" ht="15.75" x14ac:dyDescent="0.25">
      <c r="B15" s="51" t="s">
        <v>296</v>
      </c>
      <c r="C15" s="114">
        <v>5</v>
      </c>
      <c r="D15" s="114">
        <v>39521</v>
      </c>
      <c r="E15" s="115">
        <v>151243.05000000002</v>
      </c>
    </row>
    <row r="16" spans="1:12" s="75" customFormat="1" ht="15.75" x14ac:dyDescent="0.25">
      <c r="B16" s="51" t="s">
        <v>297</v>
      </c>
      <c r="C16" s="114">
        <v>11</v>
      </c>
      <c r="D16" s="114">
        <v>455.7000000000001</v>
      </c>
      <c r="E16" s="115">
        <v>4390.170000000001</v>
      </c>
    </row>
    <row r="17" spans="2:12" ht="15.75" x14ac:dyDescent="0.25">
      <c r="B17" s="31" t="s">
        <v>321</v>
      </c>
      <c r="C17" s="130">
        <v>192</v>
      </c>
      <c r="D17" s="130">
        <v>4747255.25</v>
      </c>
      <c r="E17" s="129">
        <v>17687933.990000006</v>
      </c>
    </row>
    <row r="20" spans="2:12" s="1" customFormat="1" ht="20.25" customHeight="1" x14ac:dyDescent="0.25">
      <c r="B20" s="9" t="s">
        <v>324</v>
      </c>
      <c r="C20" s="62"/>
      <c r="D20" s="2"/>
      <c r="J20" s="18"/>
      <c r="K20" s="18"/>
      <c r="L20" s="18"/>
    </row>
    <row r="21" spans="2:12" s="1" customFormat="1" ht="5.25" customHeight="1" x14ac:dyDescent="0.25">
      <c r="B21" s="111"/>
      <c r="C21" s="112"/>
      <c r="D21" s="111"/>
      <c r="E21" s="113"/>
      <c r="F21" s="113"/>
      <c r="G21" s="113"/>
      <c r="H21" s="113"/>
      <c r="I21" s="113"/>
      <c r="J21" s="18"/>
      <c r="K21" s="18"/>
      <c r="L21" s="18"/>
    </row>
    <row r="22" spans="2:12" s="18" customFormat="1" ht="9.75" customHeight="1" x14ac:dyDescent="0.25">
      <c r="B22" s="19"/>
      <c r="C22" s="63"/>
      <c r="D22" s="19"/>
    </row>
    <row r="23" spans="2:12" ht="15.75" x14ac:dyDescent="0.2">
      <c r="B23" s="28" t="s">
        <v>290</v>
      </c>
      <c r="C23" s="28" t="s">
        <v>298</v>
      </c>
      <c r="D23" s="28" t="s">
        <v>299</v>
      </c>
      <c r="E23" s="28" t="s">
        <v>300</v>
      </c>
    </row>
    <row r="24" spans="2:12" ht="15.75" x14ac:dyDescent="0.25">
      <c r="B24" s="51" t="s">
        <v>292</v>
      </c>
      <c r="C24" s="133">
        <v>38</v>
      </c>
      <c r="D24" s="133">
        <v>4</v>
      </c>
      <c r="E24" s="133">
        <v>7</v>
      </c>
    </row>
    <row r="25" spans="2:12" ht="15.75" x14ac:dyDescent="0.25">
      <c r="B25" s="51" t="s">
        <v>293</v>
      </c>
      <c r="C25" s="133">
        <v>6</v>
      </c>
      <c r="D25" s="133">
        <v>3</v>
      </c>
      <c r="E25" s="133">
        <v>16</v>
      </c>
    </row>
    <row r="26" spans="2:12" ht="15.75" x14ac:dyDescent="0.25">
      <c r="B26" s="51" t="s">
        <v>295</v>
      </c>
      <c r="C26" s="133">
        <v>13</v>
      </c>
      <c r="D26" s="133">
        <v>1</v>
      </c>
      <c r="E26" s="133">
        <v>29</v>
      </c>
    </row>
    <row r="27" spans="2:12" ht="15.75" x14ac:dyDescent="0.25">
      <c r="B27" s="51" t="s">
        <v>294</v>
      </c>
      <c r="C27" s="133">
        <v>13</v>
      </c>
      <c r="D27" s="133">
        <v>13</v>
      </c>
      <c r="E27" s="133">
        <v>33</v>
      </c>
    </row>
    <row r="28" spans="2:12" ht="15.75" x14ac:dyDescent="0.25">
      <c r="B28" s="51" t="s">
        <v>296</v>
      </c>
      <c r="C28" s="133">
        <v>1</v>
      </c>
      <c r="D28" s="133">
        <v>0</v>
      </c>
      <c r="E28" s="133">
        <v>4</v>
      </c>
    </row>
    <row r="29" spans="2:12" ht="15.75" x14ac:dyDescent="0.25">
      <c r="B29" s="51" t="s">
        <v>297</v>
      </c>
      <c r="C29" s="133">
        <v>0</v>
      </c>
      <c r="D29" s="133">
        <v>0</v>
      </c>
      <c r="E29" s="133">
        <v>11</v>
      </c>
    </row>
    <row r="30" spans="2:12" ht="15.75" x14ac:dyDescent="0.25">
      <c r="B30" s="31" t="s">
        <v>321</v>
      </c>
      <c r="C30" s="134">
        <v>71</v>
      </c>
      <c r="D30" s="134">
        <v>21</v>
      </c>
      <c r="E30" s="134">
        <v>100</v>
      </c>
    </row>
    <row r="31" spans="2:12" ht="15" x14ac:dyDescent="0.2">
      <c r="B31" s="117"/>
      <c r="C31" s="117"/>
      <c r="D31" s="117"/>
      <c r="E31" s="117"/>
      <c r="F31" s="117"/>
    </row>
    <row r="32" spans="2:12" ht="15" x14ac:dyDescent="0.2">
      <c r="B32" s="118" t="s">
        <v>322</v>
      </c>
      <c r="C32" s="119"/>
      <c r="D32" s="119"/>
      <c r="E32" s="120"/>
      <c r="F32" s="120"/>
    </row>
    <row r="35" spans="2:12" s="1" customFormat="1" ht="20.25" customHeight="1" x14ac:dyDescent="0.25">
      <c r="B35" s="9" t="s">
        <v>325</v>
      </c>
      <c r="C35" s="62"/>
      <c r="D35" s="2"/>
      <c r="J35" s="18"/>
      <c r="K35" s="18"/>
      <c r="L35" s="18"/>
    </row>
    <row r="36" spans="2:12" s="1" customFormat="1" ht="5.25" customHeight="1" x14ac:dyDescent="0.25">
      <c r="B36" s="111"/>
      <c r="C36" s="112"/>
      <c r="D36" s="111"/>
      <c r="E36" s="113"/>
      <c r="F36" s="113"/>
      <c r="G36" s="113"/>
      <c r="H36" s="113"/>
      <c r="I36" s="113"/>
      <c r="J36" s="18"/>
      <c r="K36" s="18"/>
      <c r="L36" s="18"/>
    </row>
    <row r="37" spans="2:12" s="18" customFormat="1" ht="9.75" customHeight="1" x14ac:dyDescent="0.25">
      <c r="B37" s="19"/>
      <c r="C37" s="63"/>
      <c r="D37" s="19"/>
    </row>
    <row r="39" spans="2:12" ht="31.5" x14ac:dyDescent="0.2">
      <c r="B39" s="28" t="s">
        <v>302</v>
      </c>
      <c r="C39" s="28" t="s">
        <v>303</v>
      </c>
      <c r="D39" s="28" t="s">
        <v>304</v>
      </c>
      <c r="E39" s="28" t="s">
        <v>142</v>
      </c>
      <c r="F39" s="28" t="s">
        <v>304</v>
      </c>
      <c r="G39" s="121" t="s">
        <v>305</v>
      </c>
    </row>
    <row r="40" spans="2:12" ht="15.75" x14ac:dyDescent="0.25">
      <c r="B40" s="122" t="s">
        <v>306</v>
      </c>
      <c r="C40" s="51">
        <v>2</v>
      </c>
      <c r="D40" s="123">
        <f>+C40/$C$48</f>
        <v>1.015228426395939E-2</v>
      </c>
      <c r="E40" s="52">
        <v>7271085.9778000005</v>
      </c>
      <c r="F40" s="123">
        <f>+E40/$E$48</f>
        <v>0.41107604663782432</v>
      </c>
      <c r="G40" s="52">
        <f>+E40/C40</f>
        <v>3635542.9889000002</v>
      </c>
    </row>
    <row r="41" spans="2:12" ht="15.75" x14ac:dyDescent="0.25">
      <c r="B41" s="122" t="s">
        <v>307</v>
      </c>
      <c r="C41" s="51">
        <v>2</v>
      </c>
      <c r="D41" s="123">
        <f t="shared" ref="D41:D48" si="0">+C41/$C$48</f>
        <v>1.015228426395939E-2</v>
      </c>
      <c r="E41" s="52">
        <v>1271765.8884999999</v>
      </c>
      <c r="F41" s="123">
        <f t="shared" ref="F41:F48" si="1">+E41/$E$48</f>
        <v>7.1900194178641852E-2</v>
      </c>
      <c r="G41" s="52">
        <f t="shared" ref="G41:G48" si="2">+E41/C41</f>
        <v>635882.94424999994</v>
      </c>
    </row>
    <row r="42" spans="2:12" ht="15.75" x14ac:dyDescent="0.25">
      <c r="B42" s="122" t="s">
        <v>308</v>
      </c>
      <c r="C42" s="51">
        <v>8</v>
      </c>
      <c r="D42" s="123">
        <f t="shared" si="0"/>
        <v>4.060913705583756E-2</v>
      </c>
      <c r="E42" s="52">
        <v>3239809.7785999998</v>
      </c>
      <c r="F42" s="123">
        <f t="shared" si="1"/>
        <v>0.18316496321343401</v>
      </c>
      <c r="G42" s="52">
        <f t="shared" si="2"/>
        <v>404976.22232499998</v>
      </c>
    </row>
    <row r="43" spans="2:12" ht="15.75" x14ac:dyDescent="0.25">
      <c r="B43" s="122" t="s">
        <v>309</v>
      </c>
      <c r="C43" s="51">
        <v>7</v>
      </c>
      <c r="D43" s="123">
        <f t="shared" si="0"/>
        <v>3.553299492385787E-2</v>
      </c>
      <c r="E43" s="52">
        <v>1399061.5582000001</v>
      </c>
      <c r="F43" s="123">
        <f t="shared" si="1"/>
        <v>7.9096945917537298E-2</v>
      </c>
      <c r="G43" s="52">
        <f t="shared" si="2"/>
        <v>199865.9368857143</v>
      </c>
    </row>
    <row r="44" spans="2:12" ht="15.75" x14ac:dyDescent="0.25">
      <c r="B44" s="122" t="s">
        <v>310</v>
      </c>
      <c r="C44" s="51">
        <v>22</v>
      </c>
      <c r="D44" s="123">
        <f t="shared" si="0"/>
        <v>0.1116751269035533</v>
      </c>
      <c r="E44" s="52">
        <v>2198530.2573000002</v>
      </c>
      <c r="F44" s="123">
        <f t="shared" si="1"/>
        <v>0.12429548066738344</v>
      </c>
      <c r="G44" s="52">
        <f t="shared" si="2"/>
        <v>99933.193513636375</v>
      </c>
    </row>
    <row r="45" spans="2:12" ht="15.75" x14ac:dyDescent="0.25">
      <c r="B45" s="122" t="s">
        <v>311</v>
      </c>
      <c r="C45" s="51">
        <v>32</v>
      </c>
      <c r="D45" s="123">
        <f t="shared" si="0"/>
        <v>0.16243654822335024</v>
      </c>
      <c r="E45" s="52">
        <v>1346418.8495999998</v>
      </c>
      <c r="F45" s="123">
        <f t="shared" si="1"/>
        <v>7.612075273241109E-2</v>
      </c>
      <c r="G45" s="52">
        <f t="shared" si="2"/>
        <v>42075.589049999995</v>
      </c>
    </row>
    <row r="46" spans="2:12" ht="15.75" x14ac:dyDescent="0.25">
      <c r="B46" s="122" t="s">
        <v>312</v>
      </c>
      <c r="C46" s="51">
        <v>55</v>
      </c>
      <c r="D46" s="123">
        <f t="shared" si="0"/>
        <v>0.27918781725888325</v>
      </c>
      <c r="E46" s="52">
        <v>856871.9659999999</v>
      </c>
      <c r="F46" s="123">
        <f t="shared" si="1"/>
        <v>4.8443869503608412E-2</v>
      </c>
      <c r="G46" s="52">
        <f t="shared" si="2"/>
        <v>15579.490290909089</v>
      </c>
    </row>
    <row r="47" spans="2:12" ht="15.75" x14ac:dyDescent="0.25">
      <c r="B47" s="122" t="s">
        <v>313</v>
      </c>
      <c r="C47" s="51">
        <v>69</v>
      </c>
      <c r="D47" s="123">
        <f t="shared" si="0"/>
        <v>0.35025380710659898</v>
      </c>
      <c r="E47" s="52">
        <v>104389.71399999999</v>
      </c>
      <c r="F47" s="123">
        <f t="shared" si="1"/>
        <v>5.9017471491592758E-3</v>
      </c>
      <c r="G47" s="52">
        <f t="shared" si="2"/>
        <v>1512.8944057971014</v>
      </c>
    </row>
    <row r="48" spans="2:12" ht="15.75" x14ac:dyDescent="0.25">
      <c r="B48" s="31" t="s">
        <v>314</v>
      </c>
      <c r="C48" s="116">
        <v>197</v>
      </c>
      <c r="D48" s="124">
        <f t="shared" si="0"/>
        <v>1</v>
      </c>
      <c r="E48" s="125">
        <v>17687933.990000006</v>
      </c>
      <c r="F48" s="124">
        <f t="shared" si="1"/>
        <v>1</v>
      </c>
      <c r="G48" s="125">
        <f t="shared" si="2"/>
        <v>89786.466954314747</v>
      </c>
    </row>
    <row r="50" spans="2:12" s="1" customFormat="1" ht="20.25" customHeight="1" x14ac:dyDescent="0.25">
      <c r="B50" s="9" t="s">
        <v>326</v>
      </c>
      <c r="C50" s="62"/>
      <c r="D50" s="2"/>
      <c r="J50" s="18"/>
      <c r="K50" s="18"/>
      <c r="L50" s="18"/>
    </row>
    <row r="51" spans="2:12" s="1" customFormat="1" ht="5.25" customHeight="1" x14ac:dyDescent="0.25">
      <c r="B51" s="111"/>
      <c r="C51" s="112"/>
      <c r="D51" s="111"/>
      <c r="E51" s="113"/>
      <c r="F51" s="113"/>
      <c r="G51" s="113"/>
      <c r="H51" s="113"/>
      <c r="I51" s="113"/>
      <c r="J51" s="18"/>
      <c r="K51" s="18"/>
      <c r="L51" s="18"/>
    </row>
    <row r="52" spans="2:12" s="18" customFormat="1" ht="9.75" customHeight="1" x14ac:dyDescent="0.25">
      <c r="B52" s="19"/>
      <c r="C52" s="63"/>
      <c r="D52" s="19"/>
    </row>
    <row r="53" spans="2:12" ht="15.75" x14ac:dyDescent="0.2">
      <c r="B53" s="28" t="s">
        <v>302</v>
      </c>
      <c r="C53" s="28" t="s">
        <v>298</v>
      </c>
      <c r="D53" s="28" t="s">
        <v>299</v>
      </c>
      <c r="E53" s="28" t="s">
        <v>300</v>
      </c>
    </row>
    <row r="54" spans="2:12" ht="15.75" x14ac:dyDescent="0.25">
      <c r="B54" s="122" t="s">
        <v>306</v>
      </c>
      <c r="C54" s="51">
        <v>2</v>
      </c>
      <c r="D54" s="51">
        <v>0</v>
      </c>
      <c r="E54" s="51">
        <v>0</v>
      </c>
    </row>
    <row r="55" spans="2:12" ht="15.75" x14ac:dyDescent="0.25">
      <c r="B55" s="122" t="s">
        <v>307</v>
      </c>
      <c r="C55" s="51">
        <v>2</v>
      </c>
      <c r="D55" s="51">
        <v>0</v>
      </c>
      <c r="E55" s="51">
        <v>0</v>
      </c>
    </row>
    <row r="56" spans="2:12" ht="15.75" x14ac:dyDescent="0.25">
      <c r="B56" s="122" t="s">
        <v>308</v>
      </c>
      <c r="C56" s="51">
        <v>8</v>
      </c>
      <c r="D56" s="51">
        <v>0</v>
      </c>
      <c r="E56" s="51">
        <v>0</v>
      </c>
    </row>
    <row r="57" spans="2:12" ht="15.75" x14ac:dyDescent="0.25">
      <c r="B57" s="122" t="s">
        <v>309</v>
      </c>
      <c r="C57" s="51">
        <v>4</v>
      </c>
      <c r="D57" s="51">
        <v>3</v>
      </c>
      <c r="E57" s="51">
        <v>0</v>
      </c>
    </row>
    <row r="58" spans="2:12" ht="15.75" x14ac:dyDescent="0.25">
      <c r="B58" s="122" t="s">
        <v>310</v>
      </c>
      <c r="C58" s="51">
        <v>16</v>
      </c>
      <c r="D58" s="51">
        <v>3</v>
      </c>
      <c r="E58" s="51">
        <v>3</v>
      </c>
    </row>
    <row r="59" spans="2:12" ht="15.75" x14ac:dyDescent="0.25">
      <c r="B59" s="122" t="s">
        <v>311</v>
      </c>
      <c r="C59" s="51">
        <v>20</v>
      </c>
      <c r="D59" s="51">
        <v>9</v>
      </c>
      <c r="E59" s="51">
        <v>3</v>
      </c>
    </row>
    <row r="60" spans="2:12" ht="15.75" x14ac:dyDescent="0.25">
      <c r="B60" s="122" t="s">
        <v>312</v>
      </c>
      <c r="C60" s="51">
        <v>15</v>
      </c>
      <c r="D60" s="51">
        <v>9</v>
      </c>
      <c r="E60" s="51">
        <v>31</v>
      </c>
    </row>
    <row r="61" spans="2:12" ht="15.75" x14ac:dyDescent="0.25">
      <c r="B61" s="122" t="s">
        <v>313</v>
      </c>
      <c r="C61" s="51">
        <v>0</v>
      </c>
      <c r="D61" s="51">
        <v>1</v>
      </c>
      <c r="E61" s="51">
        <v>68</v>
      </c>
    </row>
    <row r="62" spans="2:12" ht="15.75" x14ac:dyDescent="0.25">
      <c r="B62" s="31" t="s">
        <v>1</v>
      </c>
      <c r="C62" s="116">
        <v>67</v>
      </c>
      <c r="D62" s="116">
        <v>25</v>
      </c>
      <c r="E62" s="116">
        <v>105</v>
      </c>
    </row>
    <row r="63" spans="2:12" ht="15" x14ac:dyDescent="0.2">
      <c r="B63" s="118" t="s">
        <v>301</v>
      </c>
      <c r="C63" s="126"/>
      <c r="D63" s="126"/>
      <c r="E63" s="126"/>
      <c r="F63" s="117"/>
    </row>
    <row r="64" spans="2:12" ht="15" x14ac:dyDescent="0.2">
      <c r="B64" s="127"/>
      <c r="C64" s="126"/>
      <c r="D64" s="126"/>
      <c r="E64" s="126"/>
      <c r="F64" s="117"/>
    </row>
    <row r="65" spans="2:12" s="1" customFormat="1" ht="20.25" customHeight="1" x14ac:dyDescent="0.25">
      <c r="B65" s="9" t="s">
        <v>327</v>
      </c>
      <c r="C65" s="62"/>
      <c r="D65" s="2"/>
      <c r="J65" s="18"/>
      <c r="K65" s="18"/>
      <c r="L65" s="18"/>
    </row>
    <row r="66" spans="2:12" s="1" customFormat="1" ht="5.25" customHeight="1" x14ac:dyDescent="0.25">
      <c r="B66" s="111"/>
      <c r="C66" s="112"/>
      <c r="D66" s="111"/>
      <c r="E66" s="113"/>
      <c r="F66" s="113"/>
      <c r="G66" s="113"/>
      <c r="H66" s="113"/>
      <c r="I66" s="113"/>
      <c r="J66" s="18"/>
      <c r="K66" s="18"/>
      <c r="L66" s="18"/>
    </row>
    <row r="67" spans="2:12" s="18" customFormat="1" ht="9.75" customHeight="1" x14ac:dyDescent="0.25">
      <c r="B67" s="19"/>
      <c r="C67" s="63"/>
      <c r="D67" s="19"/>
    </row>
    <row r="68" spans="2:12" ht="15.75" x14ac:dyDescent="0.2">
      <c r="B68" s="28" t="s">
        <v>315</v>
      </c>
      <c r="C68" s="28" t="s">
        <v>316</v>
      </c>
    </row>
    <row r="69" spans="2:12" ht="15.75" x14ac:dyDescent="0.25">
      <c r="B69" s="128" t="s">
        <v>317</v>
      </c>
      <c r="C69" s="132">
        <f>(D17/1000)/C17</f>
        <v>24.725287760416666</v>
      </c>
    </row>
    <row r="70" spans="2:12" ht="15.75" x14ac:dyDescent="0.25">
      <c r="B70" s="128" t="s">
        <v>318</v>
      </c>
      <c r="C70" s="132">
        <f>(E17/1000)/C17</f>
        <v>92.124656197916693</v>
      </c>
    </row>
    <row r="71" spans="2:12" ht="15.75" x14ac:dyDescent="0.25">
      <c r="B71" s="128" t="s">
        <v>319</v>
      </c>
      <c r="C71" s="132">
        <f>(D17/1000)/208</f>
        <v>22.823342548076923</v>
      </c>
      <c r="D71" s="131"/>
    </row>
    <row r="72" spans="2:12" ht="15.75" x14ac:dyDescent="0.25">
      <c r="B72" s="128" t="s">
        <v>320</v>
      </c>
      <c r="C72" s="132">
        <f>(E17/1000)/208</f>
        <v>85.038144182692335</v>
      </c>
    </row>
    <row r="75" spans="2:12" ht="15.75" x14ac:dyDescent="0.25">
      <c r="B75" s="32" t="s">
        <v>114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2017-06-30T10:47:33Z</dcterms:modified>
</cp:coreProperties>
</file>