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15480" windowHeight="8190" tabRatio="581" activeTab="3"/>
  </bookViews>
  <sheets>
    <sheet name="CIFRAS GENERALES" sheetId="1" r:id="rId1"/>
    <sheet name="ANUALES" sheetId="2" r:id="rId2"/>
    <sheet name="ESPECIES" sheetId="7" r:id="rId3"/>
    <sheet name="MODALIDADES E INDICADORES" sheetId="8" r:id="rId4"/>
  </sheets>
  <definedNames>
    <definedName name="_xlnm.Print_Area" localSheetId="0">'CIFRAS GENERALES'!$A$6:$L$69</definedName>
  </definedNames>
  <calcPr calcId="145621" iterateDelta="1E-4"/>
</workbook>
</file>

<file path=xl/calcChain.xml><?xml version="1.0" encoding="utf-8"?>
<calcChain xmlns="http://schemas.openxmlformats.org/spreadsheetml/2006/main">
  <c r="C68" i="8" l="1"/>
  <c r="C67" i="8"/>
  <c r="C66" i="8"/>
  <c r="C65" i="8"/>
  <c r="F37" i="8" l="1"/>
  <c r="F38" i="8"/>
  <c r="F39" i="8"/>
  <c r="F40" i="8"/>
  <c r="F41" i="8"/>
  <c r="F42" i="8"/>
  <c r="F43" i="8"/>
  <c r="F44" i="8"/>
  <c r="F36" i="8"/>
  <c r="G37" i="8"/>
  <c r="G38" i="8"/>
  <c r="G39" i="8"/>
  <c r="G40" i="8"/>
  <c r="G41" i="8"/>
  <c r="G42" i="8"/>
  <c r="G43" i="8"/>
  <c r="G44" i="8"/>
  <c r="D37" i="8"/>
  <c r="D38" i="8"/>
  <c r="D39" i="8"/>
  <c r="D40" i="8"/>
  <c r="D41" i="8"/>
  <c r="D42" i="8"/>
  <c r="D43" i="8"/>
  <c r="D44" i="8"/>
  <c r="G36" i="8"/>
  <c r="D36" i="8"/>
  <c r="F97" i="2" l="1"/>
  <c r="F98" i="2"/>
  <c r="F99" i="2"/>
  <c r="F74" i="2"/>
  <c r="F75" i="2"/>
  <c r="F76" i="2"/>
  <c r="F77" i="2"/>
  <c r="F78" i="2"/>
  <c r="F79" i="2"/>
  <c r="F80" i="2"/>
  <c r="F81" i="2"/>
  <c r="F82" i="2"/>
  <c r="F83" i="2"/>
  <c r="F84" i="2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17" i="1"/>
  <c r="E48" i="1" l="1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85" i="2"/>
  <c r="F86" i="2"/>
  <c r="F87" i="2"/>
  <c r="F88" i="2"/>
  <c r="F89" i="2"/>
  <c r="F90" i="2"/>
  <c r="F91" i="2"/>
  <c r="F92" i="2"/>
  <c r="F93" i="2"/>
  <c r="F94" i="2"/>
  <c r="F12" i="2"/>
  <c r="F95" i="2"/>
  <c r="F96" i="2"/>
  <c r="F100" i="2"/>
  <c r="F101" i="2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H68" i="1"/>
  <c r="H66" i="1"/>
  <c r="H64" i="1"/>
  <c r="H63" i="1"/>
  <c r="H62" i="1"/>
  <c r="H60" i="1"/>
  <c r="H59" i="1"/>
  <c r="H58" i="1"/>
  <c r="H57" i="1"/>
  <c r="E57" i="1"/>
  <c r="E58" i="1"/>
  <c r="E59" i="1"/>
  <c r="E60" i="1"/>
  <c r="E61" i="1"/>
  <c r="E62" i="1"/>
  <c r="E63" i="1"/>
  <c r="E64" i="1"/>
  <c r="E65" i="1"/>
  <c r="E66" i="1"/>
  <c r="E67" i="1"/>
  <c r="E68" i="1"/>
  <c r="E56" i="1"/>
  <c r="D49" i="1"/>
  <c r="C49" i="1"/>
  <c r="E49" i="1"/>
</calcChain>
</file>

<file path=xl/sharedStrings.xml><?xml version="1.0" encoding="utf-8"?>
<sst xmlns="http://schemas.openxmlformats.org/spreadsheetml/2006/main" count="343" uniqueCount="255">
  <si>
    <t>AÑO</t>
  </si>
  <si>
    <t>TOTAL</t>
  </si>
  <si>
    <t>FAO</t>
  </si>
  <si>
    <t>BOG</t>
  </si>
  <si>
    <t>BOGA</t>
  </si>
  <si>
    <t>BON</t>
  </si>
  <si>
    <t>BRB</t>
  </si>
  <si>
    <t>CHOPA</t>
  </si>
  <si>
    <t>BRF</t>
  </si>
  <si>
    <t>COE</t>
  </si>
  <si>
    <t>CTC</t>
  </si>
  <si>
    <t>DEC</t>
  </si>
  <si>
    <t>GPD</t>
  </si>
  <si>
    <t>MERO</t>
  </si>
  <si>
    <t>HKE</t>
  </si>
  <si>
    <t>JOD</t>
  </si>
  <si>
    <t>MAS</t>
  </si>
  <si>
    <t>MNZ</t>
  </si>
  <si>
    <t>RAPES</t>
  </si>
  <si>
    <t>OCC</t>
  </si>
  <si>
    <t>PAC</t>
  </si>
  <si>
    <t>PIL</t>
  </si>
  <si>
    <t>SARDINA</t>
  </si>
  <si>
    <t>RPG</t>
  </si>
  <si>
    <t>PARGO O BOCINEGRO</t>
  </si>
  <si>
    <t>SBA</t>
  </si>
  <si>
    <t>SBG</t>
  </si>
  <si>
    <t>DORADA</t>
  </si>
  <si>
    <t>SBZ</t>
  </si>
  <si>
    <t>SARGO BREADO</t>
  </si>
  <si>
    <t>SKA</t>
  </si>
  <si>
    <t>RAYAS</t>
  </si>
  <si>
    <t>SSB</t>
  </si>
  <si>
    <t>HERRERA</t>
  </si>
  <si>
    <t>TRG</t>
  </si>
  <si>
    <t>PEZ BALLESTA</t>
  </si>
  <si>
    <t>YRS</t>
  </si>
  <si>
    <t>ESPETON</t>
  </si>
  <si>
    <t>ANE</t>
  </si>
  <si>
    <t>BOQUERON</t>
  </si>
  <si>
    <t>MGR</t>
  </si>
  <si>
    <t>CORVINA</t>
  </si>
  <si>
    <t>POP</t>
  </si>
  <si>
    <t>REA</t>
  </si>
  <si>
    <t>HURTA O URTA</t>
  </si>
  <si>
    <t>SLM</t>
  </si>
  <si>
    <t>SALEMA</t>
  </si>
  <si>
    <t>BSS</t>
  </si>
  <si>
    <t>LTA</t>
  </si>
  <si>
    <t>BACORETA</t>
  </si>
  <si>
    <t>SWO</t>
  </si>
  <si>
    <t>WRF</t>
  </si>
  <si>
    <t>CHERNA</t>
  </si>
  <si>
    <t>DEP</t>
  </si>
  <si>
    <t>SAMA DE PLUMA</t>
  </si>
  <si>
    <t>BLU</t>
  </si>
  <si>
    <t>GBR</t>
  </si>
  <si>
    <t>HOM</t>
  </si>
  <si>
    <t>JUREL</t>
  </si>
  <si>
    <t>MUR</t>
  </si>
  <si>
    <t>SALMONETE DE ROCA</t>
  </si>
  <si>
    <t>SWA</t>
  </si>
  <si>
    <t>SARGO</t>
  </si>
  <si>
    <t>SPU</t>
  </si>
  <si>
    <t>BAILA</t>
  </si>
  <si>
    <t>BLT</t>
  </si>
  <si>
    <t>MELVA</t>
  </si>
  <si>
    <t>SKJ</t>
  </si>
  <si>
    <t>BGR</t>
  </si>
  <si>
    <t>DEN</t>
  </si>
  <si>
    <t>CHACARONA SUREÑA</t>
  </si>
  <si>
    <t>SOL</t>
  </si>
  <si>
    <t>BONITO O BONITO DEL SUR</t>
  </si>
  <si>
    <t>CHOCO O JIBIA O SEPIA</t>
  </si>
  <si>
    <t>BRECA O PAGEL</t>
  </si>
  <si>
    <t>ALIGOTE O BESUGO BLANCO</t>
  </si>
  <si>
    <t>LUBINA O ROBALO</t>
  </si>
  <si>
    <t>BURRO O BORRIQUETE</t>
  </si>
  <si>
    <t>PEZ ESPADA O EMPERADOR</t>
  </si>
  <si>
    <t>RONCADOR O RONCO MESTIZO</t>
  </si>
  <si>
    <t>LENGUADO EUROPEO</t>
  </si>
  <si>
    <t>LISTADO O BONITO DE VIENTRE RAYADO</t>
  </si>
  <si>
    <t>ZAFIO</t>
  </si>
  <si>
    <t>POLLO</t>
  </si>
  <si>
    <t>SAVIA</t>
  </si>
  <si>
    <t>PULPO DE ROCA O PULPO ROQUERO</t>
  </si>
  <si>
    <t>CHOVA</t>
  </si>
  <si>
    <t>CABALLA DEL SUR O TONINO</t>
  </si>
  <si>
    <t>GALLOPEDRO</t>
  </si>
  <si>
    <t>PALOMETA</t>
  </si>
  <si>
    <t>MERLUZA O MERLUZA EUROPEA</t>
  </si>
  <si>
    <t>TOTAL MOLUSCOS</t>
  </si>
  <si>
    <t>TOTAL PECES</t>
  </si>
  <si>
    <t>Fuente: Sistema de Información andaluz de comercialización y producción pesquera. Consejería de Agricultura, Pesca y Desarrollo Rural.</t>
  </si>
  <si>
    <t>Año</t>
  </si>
  <si>
    <t>Toneladas</t>
  </si>
  <si>
    <t>Miles euros</t>
  </si>
  <si>
    <t>Evol 16_15</t>
  </si>
  <si>
    <t>Mes</t>
  </si>
  <si>
    <t>Peces</t>
  </si>
  <si>
    <t>Moluscos</t>
  </si>
  <si>
    <t>Crustáceos</t>
  </si>
  <si>
    <t>Año 2016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</si>
  <si>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</si>
  <si>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</si>
  <si>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</si>
  <si>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</si>
  <si>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</si>
  <si>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</si>
  <si>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</si>
  <si>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</si>
  <si>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</si>
  <si>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</si>
  <si>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</si>
  <si>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</si>
  <si>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€/kg</t>
  </si>
  <si>
    <t>Total</t>
  </si>
  <si>
    <t>Precio (€/kg)</t>
  </si>
  <si>
    <t xml:space="preserve">      Tabla 2. Distribución mensual por categorías. Año 2016</t>
  </si>
  <si>
    <t>Especie</t>
  </si>
  <si>
    <t>Kilogramos</t>
  </si>
  <si>
    <t>Euros</t>
  </si>
  <si>
    <t>ACUMULADO SOBRE EL TOTAL</t>
  </si>
  <si>
    <t>TOTAL COMERCIALIZADO</t>
  </si>
  <si>
    <t>AGUJETA</t>
  </si>
  <si>
    <t>GAR</t>
  </si>
  <si>
    <t>CABALLA</t>
  </si>
  <si>
    <t>MAC</t>
  </si>
  <si>
    <t>CAZON</t>
  </si>
  <si>
    <t>GAG</t>
  </si>
  <si>
    <t>CORVALLO O CORVINATA</t>
  </si>
  <si>
    <t>CBM</t>
  </si>
  <si>
    <t>ESCOLAR NEGRO</t>
  </si>
  <si>
    <t>LEC</t>
  </si>
  <si>
    <t>MARRAJO</t>
  </si>
  <si>
    <t>SMA</t>
  </si>
  <si>
    <t>MOJARRA</t>
  </si>
  <si>
    <t>CTB</t>
  </si>
  <si>
    <t>PALOMETA NEGRA</t>
  </si>
  <si>
    <t>POA</t>
  </si>
  <si>
    <t>RAYA MOSAICO</t>
  </si>
  <si>
    <t>RJU</t>
  </si>
  <si>
    <t>SARGO PICUDO</t>
  </si>
  <si>
    <t>SHR</t>
  </si>
  <si>
    <t>TINTORERA O CAELLA</t>
  </si>
  <si>
    <t>BSH</t>
  </si>
  <si>
    <t>VERRUGATO O VERRUGATO DE PIEDRA</t>
  </si>
  <si>
    <t>COB</t>
  </si>
  <si>
    <t>PULPO BLANCO</t>
  </si>
  <si>
    <t>EOI</t>
  </si>
  <si>
    <t>ALACHA</t>
  </si>
  <si>
    <t>SAA</t>
  </si>
  <si>
    <t>ATUN BLANCO O BONITO DEL NORTE</t>
  </si>
  <si>
    <t>ALB</t>
  </si>
  <si>
    <t>BLANQUILLO</t>
  </si>
  <si>
    <t>UAE</t>
  </si>
  <si>
    <t>BROTOLA DE BARBAS O MUSTELA</t>
  </si>
  <si>
    <t>BRD</t>
  </si>
  <si>
    <t>CACHUCHO</t>
  </si>
  <si>
    <t>DEL</t>
  </si>
  <si>
    <t>ESCOLAR CLAVO</t>
  </si>
  <si>
    <t>OIL</t>
  </si>
  <si>
    <t>ESCUALOS DIVERSOS</t>
  </si>
  <si>
    <t>SKH</t>
  </si>
  <si>
    <t>GALUPE O LISA</t>
  </si>
  <si>
    <t>MGA</t>
  </si>
  <si>
    <t>GARAPELLO</t>
  </si>
  <si>
    <t>PAR</t>
  </si>
  <si>
    <t>JUREL BLANCO</t>
  </si>
  <si>
    <t>HMM</t>
  </si>
  <si>
    <t>JURELES</t>
  </si>
  <si>
    <t>JAX</t>
  </si>
  <si>
    <t>LENGUADO</t>
  </si>
  <si>
    <t>SOX</t>
  </si>
  <si>
    <t>LENGUADO PORTUGUES</t>
  </si>
  <si>
    <t>YNU</t>
  </si>
  <si>
    <t>LISA</t>
  </si>
  <si>
    <t>MLR</t>
  </si>
  <si>
    <t>LLAMPUGA O LIRIO</t>
  </si>
  <si>
    <t>DOL</t>
  </si>
  <si>
    <t>MARLIN AZUL</t>
  </si>
  <si>
    <t>BUM</t>
  </si>
  <si>
    <t>MERLUZA NEGRA O MERLUZA DE ANGOLA</t>
  </si>
  <si>
    <t>HKB</t>
  </si>
  <si>
    <t>MERLUZA NEGRA O MERLUZA DEL SENEGAL</t>
  </si>
  <si>
    <t>HKM</t>
  </si>
  <si>
    <t>PALOMETAS ROJAS</t>
  </si>
  <si>
    <t>ALF</t>
  </si>
  <si>
    <t>PAMPANO O PALOMETA FIATOLA</t>
  </si>
  <si>
    <t>BLB</t>
  </si>
  <si>
    <t>PATUDO</t>
  </si>
  <si>
    <t>BET</t>
  </si>
  <si>
    <t>RAPE BLANCO</t>
  </si>
  <si>
    <t>MON</t>
  </si>
  <si>
    <t>RELOJ DE FONDO</t>
  </si>
  <si>
    <t>GXW</t>
  </si>
  <si>
    <t>RUFO IMPERIAL</t>
  </si>
  <si>
    <t>HDV</t>
  </si>
  <si>
    <t>SALMONETES</t>
  </si>
  <si>
    <t>MUX</t>
  </si>
  <si>
    <t>SAMA MARROQUI</t>
  </si>
  <si>
    <t>DEM</t>
  </si>
  <si>
    <t>SAN PEDRO PLATEADO</t>
  </si>
  <si>
    <t>JOS</t>
  </si>
  <si>
    <t>VERRUGATO DE CANARIAS</t>
  </si>
  <si>
    <t>UCA</t>
  </si>
  <si>
    <t>ZAPATA</t>
  </si>
  <si>
    <t>BSC</t>
  </si>
  <si>
    <t>CALAMARES O CHIPIRONES</t>
  </si>
  <si>
    <t>SQC</t>
  </si>
  <si>
    <t>MERLUZA DEL SENEGAL</t>
  </si>
  <si>
    <t>MERLUZA DE ANGOLA</t>
  </si>
  <si>
    <t xml:space="preserve">      Tabla 4. Producción comercializada en la lonja Cádiz según categoría y especie. Año 2016</t>
  </si>
  <si>
    <t xml:space="preserve">IPP calculado con la cesta representativa de productos comercializados en esta lonja: </t>
  </si>
  <si>
    <t xml:space="preserve">      Tabla 1. Evolución de la producción comercializada en la lonja de Cádiz. Serie 1985-2016</t>
  </si>
  <si>
    <t>Gráfico 1. Evolución de la producción comercializada en la lonja de Cádiz. Serie 2000-2016</t>
  </si>
  <si>
    <t xml:space="preserve">      Tabla 3. Índice de precios percibidos en lonja (Base 2016)</t>
  </si>
  <si>
    <t xml:space="preserve">       Gráfico 3. Principales especies comercializadas en la lonja de Cádiz.  Año 2016</t>
  </si>
  <si>
    <t xml:space="preserve">      Tabla 5. Evolución de las principales especies comercializadas en la lonja de Cádiz. Serie 2016-2012</t>
  </si>
  <si>
    <t>Modalidad de pesca</t>
  </si>
  <si>
    <t>Operadores (Nº)</t>
  </si>
  <si>
    <t>Arrastre</t>
  </si>
  <si>
    <t>Cerco</t>
  </si>
  <si>
    <t>Artes menores</t>
  </si>
  <si>
    <t>Palangre de superficie</t>
  </si>
  <si>
    <t>Habituales</t>
  </si>
  <si>
    <t>Frecuentes</t>
  </si>
  <si>
    <t>Ocasionales</t>
  </si>
  <si>
    <t>Habituales: Venden más del 50% de los días de venta  / Frecuentes: venden entre el 25% y el 50% de los días de ventas / Ocasionales: vende menos del 25% de los días de venta</t>
  </si>
  <si>
    <t>Volumen de compras en lonja</t>
  </si>
  <si>
    <t>Compradores (Nº)</t>
  </si>
  <si>
    <t>%</t>
  </si>
  <si>
    <t>Volumen medio de compra (€)</t>
  </si>
  <si>
    <t>Más de 1.200.000</t>
  </si>
  <si>
    <t>De 600.000 a 1.200.000</t>
  </si>
  <si>
    <t>De 300.000 a 600.000</t>
  </si>
  <si>
    <t>De 150.000 a 300.000</t>
  </si>
  <si>
    <t>De 60.000 a 150.000</t>
  </si>
  <si>
    <t>De 30.000 a 60.000</t>
  </si>
  <si>
    <t>De 6.000 a 30.000</t>
  </si>
  <si>
    <t>Hasta 6.000</t>
  </si>
  <si>
    <t xml:space="preserve">Total </t>
  </si>
  <si>
    <t xml:space="preserve">CONCEPTO </t>
  </si>
  <si>
    <t>VALOR</t>
  </si>
  <si>
    <t xml:space="preserve">VENTAS (Tm.) / Nº DE BUQUES </t>
  </si>
  <si>
    <t xml:space="preserve">VENTAS (Miles euros) / Nº DE BUQUES </t>
  </si>
  <si>
    <t>VENTAS (Tm.) / Nº DE DIAS VENTA</t>
  </si>
  <si>
    <t>VENTAS (Miles euros) / Nº DE DIAS VENTA</t>
  </si>
  <si>
    <t>Total lonja</t>
  </si>
  <si>
    <t>Habituales: Venden más del 50% de los días de venta  / Frecuentes: venden entre el 25% y el 50% de los días de ventas / Ocasionales: venden menos del 25% de los días de venta</t>
  </si>
  <si>
    <t xml:space="preserve">      Tabla 6. Distribución de la producción pesquera por modalidad.  Año 2016</t>
  </si>
  <si>
    <t xml:space="preserve">      Tabla 7. Frecuencia de venta de los operadores en lonja.  Año 2016</t>
  </si>
  <si>
    <t xml:space="preserve">      Tabla 8. Compradores en lonja y concentración del volumen.  Año 2016</t>
  </si>
  <si>
    <t xml:space="preserve">      Tabla 9. Número de compradores según frecuencia de compra.  Año 2016</t>
  </si>
  <si>
    <t xml:space="preserve">      Tabla 10. Principales indicadores.  Año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</si>
</sst>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%"/>
    <numFmt numFmtId="165" formatCode="#,##0.0"/>
    <numFmt numFmtId="166" formatCode="_-* #,##0.00\ _p_t_a_-;\-* #,##0.00\ _p_t_a_-;_-* \-??\ _p_t_a_-;_-@_-"/>
    <numFmt numFmtId="167" formatCode="_-* #,##0\ _p_t_a_-;\-* #,##0\ _p_t_a_-;_-* \-??\ _p_t_a_-;_-@_-"/>
    <numFmt numFmtId="168" formatCode="_-* #,##0\ _€_-;\-* #,##0\ _€_-;_-* &quot;-&quot;??\ _€_-;_-@_-"/>
    <numFmt numFmtId="169" formatCode="#,##0_ ;\-#,##0\ "/>
  </numFmts>
  <fonts count="20" x14ac:knownFonts="1">
    <font>
      <sz val="10"/>
      <name val="Arial"/>
      <family val="2"/>
    </font>
    <font>
      <sz val="10"/>
      <name val="Arial"/>
      <family val="2"/>
    </font>
    <font>
      <sz val="12"/>
      <name val="Arial Narrow"/>
      <family val="2"/>
    </font>
    <font>
      <b/>
      <sz val="18"/>
      <color indexed="9"/>
      <name val="Arial Narrow"/>
      <family val="2"/>
    </font>
    <font>
      <sz val="18"/>
      <name val="Arial Narrow"/>
      <family val="2"/>
    </font>
    <font>
      <b/>
      <sz val="12"/>
      <color indexed="54"/>
      <name val="Arial Narrow"/>
      <family val="2"/>
    </font>
    <font>
      <b/>
      <sz val="12"/>
      <name val="Arial Narrow"/>
      <family val="2"/>
    </font>
    <font>
      <sz val="12"/>
      <color indexed="18"/>
      <name val="Arial Narrow"/>
      <family val="2"/>
    </font>
    <font>
      <b/>
      <sz val="12"/>
      <color indexed="10"/>
      <name val="Arial Narrow"/>
      <family val="2"/>
    </font>
    <font>
      <sz val="10"/>
      <name val="Arial Narrow"/>
      <family val="2"/>
    </font>
    <font>
      <b/>
      <sz val="10"/>
      <name val="Arial"/>
      <family val="2"/>
    </font>
    <font>
      <b/>
      <sz val="12"/>
      <color theme="0"/>
      <name val="Arial Narrow"/>
      <family val="2"/>
    </font>
    <font>
      <sz val="12"/>
      <color theme="3" tint="0.59999389629810485"/>
      <name val="Arial Narrow"/>
      <family val="2"/>
    </font>
    <font>
      <b/>
      <sz val="18"/>
      <color theme="3" tint="-0.249977111117893"/>
      <name val="Arial Narrow"/>
      <family val="2"/>
    </font>
    <font>
      <b/>
      <sz val="12"/>
      <color theme="3" tint="0.39997558519241921"/>
      <name val="Arial Narrow"/>
      <family val="2"/>
    </font>
    <font>
      <sz val="8"/>
      <color theme="3" tint="0.59999389629810485"/>
      <name val="Arial Narrow"/>
      <family val="2"/>
    </font>
    <font>
      <sz val="12"/>
      <name val="NewsGotT"/>
    </font>
    <font>
      <b/>
      <sz val="12"/>
      <color indexed="54"/>
      <name val="NewsGotT"/>
    </font>
    <font>
      <sz val="8"/>
      <color rgb="FF000000"/>
      <name val="Arial Narrow"/>
      <family val="2"/>
    </font>
    <font>
      <b/>
      <sz val="12"/>
      <name val="NewsGotT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31"/>
      </patternFill>
    </fill>
    <fill>
      <patternFill patternType="solid">
        <fgColor theme="3" tint="0.39997558519241921"/>
        <bgColor indexed="31"/>
      </patternFill>
    </fill>
    <fill>
      <patternFill patternType="solid">
        <fgColor theme="4" tint="0.79998168889431442"/>
        <bgColor indexed="31"/>
      </patternFill>
    </fill>
    <fill>
      <patternFill patternType="solid">
        <fgColor theme="3" tint="0.59999389629810485"/>
        <bgColor indexed="31"/>
      </patternFill>
    </fill>
    <fill>
      <patternFill patternType="solid">
        <fgColor theme="4" tint="0.79998168889431442"/>
        <bgColor indexed="26"/>
      </patternFill>
    </fill>
    <fill>
      <patternFill patternType="solid">
        <fgColor theme="3" tint="0.39997558519241921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3"/>
      </patternFill>
    </fill>
    <fill>
      <patternFill patternType="solid">
        <fgColor rgb="FFF8F8F8"/>
        <bgColor indexed="26"/>
      </patternFill>
    </fill>
    <fill>
      <patternFill patternType="solid">
        <fgColor theme="4" tint="0.59999389629810485"/>
        <bgColor indexed="26"/>
      </patternFill>
    </fill>
    <fill>
      <patternFill patternType="solid">
        <fgColor theme="8" tint="0.39997558519241921"/>
        <bgColor indexed="26"/>
      </patternFill>
    </fill>
  </fills>
  <borders count="13">
    <border>
      <left/>
      <right/>
      <top/>
      <bottom/>
      <diagonal/>
    </border>
    <border>
      <left style="thin">
        <color indexed="31"/>
      </left>
      <right style="thin">
        <color indexed="31"/>
      </right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 style="thin">
        <color indexed="31"/>
      </left>
      <right style="thin">
        <color indexed="31"/>
      </right>
      <top/>
      <bottom style="thin">
        <color indexed="31"/>
      </bottom>
      <diagonal/>
    </border>
    <border>
      <left/>
      <right style="thin">
        <color indexed="31"/>
      </right>
      <top/>
      <bottom/>
      <diagonal/>
    </border>
    <border>
      <left style="thin">
        <color indexed="31"/>
      </left>
      <right/>
      <top style="thin">
        <color indexed="31"/>
      </top>
      <bottom/>
      <diagonal/>
    </border>
    <border>
      <left style="thin">
        <color indexed="31"/>
      </left>
      <right/>
      <top/>
      <bottom/>
      <diagonal/>
    </border>
    <border>
      <left style="thin">
        <color indexed="31"/>
      </left>
      <right/>
      <top/>
      <bottom style="thin">
        <color indexed="31"/>
      </bottom>
      <diagonal/>
    </border>
    <border>
      <left style="thin">
        <color indexed="31"/>
      </left>
      <right/>
      <top style="thin">
        <color indexed="31"/>
      </top>
      <bottom style="thin">
        <color indexed="31"/>
      </bottom>
      <diagonal/>
    </border>
    <border>
      <left/>
      <right/>
      <top style="thin">
        <color indexed="31"/>
      </top>
      <bottom style="thin">
        <color indexed="31"/>
      </bottom>
      <diagonal/>
    </border>
    <border>
      <left/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 style="thin">
        <color indexed="31"/>
      </right>
      <top style="thin">
        <color indexed="31"/>
      </top>
      <bottom/>
      <diagonal/>
    </border>
  </borders>
  <cellStyleXfs count="3">
    <xf numFmtId="0" fontId="0" fillId="0" borderId="0"/>
    <xf numFmtId="166" fontId="1" fillId="0" borderId="0" applyFill="0" applyBorder="0" applyAlignment="0" applyProtection="0"/>
    <xf numFmtId="9" fontId="1" fillId="0" borderId="0" applyFill="0" applyBorder="0" applyAlignment="0" applyProtection="0"/>
  </cellStyleXfs>
  <cellXfs count="151">
    <xf numFmtId="0" fontId="0" fillId="0" borderId="0" xfId="0"/>
    <xf numFmtId="0" fontId="2" fillId="2" borderId="0" xfId="0" applyFont="1" applyFill="1"/>
    <xf numFmtId="4" fontId="2" fillId="2" borderId="0" xfId="0" applyNumberFormat="1" applyFont="1" applyFill="1"/>
    <xf numFmtId="4" fontId="2" fillId="2" borderId="0" xfId="0" applyNumberFormat="1" applyFont="1" applyFill="1" applyBorder="1"/>
    <xf numFmtId="0" fontId="5" fillId="2" borderId="0" xfId="0" applyFont="1" applyFill="1"/>
    <xf numFmtId="0" fontId="6" fillId="2" borderId="0" xfId="0" applyFont="1" applyFill="1" applyAlignment="1">
      <alignment horizontal="center"/>
    </xf>
    <xf numFmtId="0" fontId="2" fillId="2" borderId="1" xfId="0" applyNumberFormat="1" applyFont="1" applyFill="1" applyBorder="1" applyAlignment="1">
      <alignment horizontal="left"/>
    </xf>
    <xf numFmtId="4" fontId="2" fillId="2" borderId="1" xfId="0" applyNumberFormat="1" applyFont="1" applyFill="1" applyBorder="1"/>
    <xf numFmtId="4" fontId="2" fillId="2" borderId="2" xfId="0" applyNumberFormat="1" applyFont="1" applyFill="1" applyBorder="1"/>
    <xf numFmtId="0" fontId="6" fillId="2" borderId="0" xfId="0" applyFont="1" applyFill="1"/>
    <xf numFmtId="4" fontId="6" fillId="2" borderId="0" xfId="0" applyNumberFormat="1" applyFont="1" applyFill="1"/>
    <xf numFmtId="164" fontId="2" fillId="2" borderId="0" xfId="0" applyNumberFormat="1" applyFont="1" applyFill="1"/>
    <xf numFmtId="4" fontId="7" fillId="2" borderId="0" xfId="0" applyNumberFormat="1" applyFont="1" applyFill="1" applyBorder="1"/>
    <xf numFmtId="3" fontId="7" fillId="2" borderId="0" xfId="0" applyNumberFormat="1" applyFont="1" applyFill="1" applyBorder="1"/>
    <xf numFmtId="3" fontId="2" fillId="2" borderId="2" xfId="0" applyNumberFormat="1" applyFont="1" applyFill="1" applyBorder="1"/>
    <xf numFmtId="3" fontId="2" fillId="2" borderId="1" xfId="0" applyNumberFormat="1" applyFont="1" applyFill="1" applyBorder="1"/>
    <xf numFmtId="1" fontId="2" fillId="2" borderId="0" xfId="0" applyNumberFormat="1" applyFont="1" applyFill="1" applyBorder="1"/>
    <xf numFmtId="3" fontId="2" fillId="2" borderId="0" xfId="0" applyNumberFormat="1" applyFont="1" applyFill="1" applyBorder="1"/>
    <xf numFmtId="0" fontId="2" fillId="3" borderId="0" xfId="0" applyFont="1" applyFill="1"/>
    <xf numFmtId="4" fontId="2" fillId="3" borderId="0" xfId="0" applyNumberFormat="1" applyFont="1" applyFill="1"/>
    <xf numFmtId="4" fontId="4" fillId="3" borderId="0" xfId="0" applyNumberFormat="1" applyFont="1" applyFill="1"/>
    <xf numFmtId="0" fontId="4" fillId="3" borderId="0" xfId="0" applyFont="1" applyFill="1"/>
    <xf numFmtId="4" fontId="2" fillId="3" borderId="0" xfId="0" applyNumberFormat="1" applyFont="1" applyFill="1" applyBorder="1"/>
    <xf numFmtId="0" fontId="2" fillId="3" borderId="0" xfId="0" applyFont="1" applyFill="1" applyBorder="1"/>
    <xf numFmtId="164" fontId="2" fillId="3" borderId="0" xfId="0" applyNumberFormat="1" applyFont="1" applyFill="1" applyBorder="1"/>
    <xf numFmtId="0" fontId="6" fillId="3" borderId="0" xfId="0" applyFont="1" applyFill="1" applyBorder="1"/>
    <xf numFmtId="4" fontId="6" fillId="4" borderId="0" xfId="0" applyNumberFormat="1" applyFont="1" applyFill="1" applyBorder="1"/>
    <xf numFmtId="164" fontId="6" fillId="4" borderId="0" xfId="0" applyNumberFormat="1" applyFont="1" applyFill="1" applyBorder="1"/>
    <xf numFmtId="0" fontId="11" fillId="5" borderId="3" xfId="0" applyFont="1" applyFill="1" applyBorder="1" applyAlignment="1">
      <alignment horizontal="center" vertical="center"/>
    </xf>
    <xf numFmtId="4" fontId="11" fillId="5" borderId="2" xfId="0" applyNumberFormat="1" applyFont="1" applyFill="1" applyBorder="1" applyAlignment="1">
      <alignment horizontal="center"/>
    </xf>
    <xf numFmtId="0" fontId="11" fillId="5" borderId="2" xfId="0" applyFont="1" applyFill="1" applyBorder="1" applyAlignment="1">
      <alignment horizontal="center"/>
    </xf>
    <xf numFmtId="0" fontId="6" fillId="6" borderId="4" xfId="0" applyNumberFormat="1" applyFont="1" applyFill="1" applyBorder="1" applyAlignment="1">
      <alignment horizontal="left"/>
    </xf>
    <xf numFmtId="0" fontId="12" fillId="2" borderId="0" xfId="0" applyFont="1" applyFill="1"/>
    <xf numFmtId="164" fontId="6" fillId="6" borderId="4" xfId="0" applyNumberFormat="1" applyFont="1" applyFill="1" applyBorder="1" applyAlignment="1">
      <alignment horizontal="center"/>
    </xf>
    <xf numFmtId="164" fontId="2" fillId="3" borderId="0" xfId="0" applyNumberFormat="1" applyFont="1" applyFill="1"/>
    <xf numFmtId="4" fontId="11" fillId="7" borderId="2" xfId="0" applyNumberFormat="1" applyFont="1" applyFill="1" applyBorder="1" applyAlignment="1">
      <alignment horizontal="center"/>
    </xf>
    <xf numFmtId="0" fontId="11" fillId="7" borderId="2" xfId="0" applyFont="1" applyFill="1" applyBorder="1" applyAlignment="1">
      <alignment horizontal="center"/>
    </xf>
    <xf numFmtId="3" fontId="6" fillId="6" borderId="4" xfId="0" applyNumberFormat="1" applyFont="1" applyFill="1" applyBorder="1"/>
    <xf numFmtId="4" fontId="6" fillId="6" borderId="4" xfId="0" applyNumberFormat="1" applyFont="1" applyFill="1" applyBorder="1"/>
    <xf numFmtId="3" fontId="2" fillId="2" borderId="4" xfId="0" applyNumberFormat="1" applyFont="1" applyFill="1" applyBorder="1"/>
    <xf numFmtId="4" fontId="2" fillId="2" borderId="4" xfId="0" applyNumberFormat="1" applyFont="1" applyFill="1" applyBorder="1"/>
    <xf numFmtId="3" fontId="6" fillId="3" borderId="2" xfId="0" applyNumberFormat="1" applyFont="1" applyFill="1" applyBorder="1"/>
    <xf numFmtId="4" fontId="6" fillId="3" borderId="2" xfId="0" applyNumberFormat="1" applyFont="1" applyFill="1" applyBorder="1"/>
    <xf numFmtId="3" fontId="6" fillId="3" borderId="1" xfId="0" applyNumberFormat="1" applyFont="1" applyFill="1" applyBorder="1"/>
    <xf numFmtId="4" fontId="6" fillId="3" borderId="1" xfId="0" applyNumberFormat="1" applyFont="1" applyFill="1" applyBorder="1"/>
    <xf numFmtId="3" fontId="6" fillId="3" borderId="4" xfId="0" applyNumberFormat="1" applyFont="1" applyFill="1" applyBorder="1"/>
    <xf numFmtId="4" fontId="6" fillId="3" borderId="4" xfId="0" applyNumberFormat="1" applyFont="1" applyFill="1" applyBorder="1"/>
    <xf numFmtId="0" fontId="8" fillId="2" borderId="0" xfId="0" applyFont="1" applyFill="1"/>
    <xf numFmtId="4" fontId="8" fillId="2" borderId="0" xfId="0" applyNumberFormat="1" applyFont="1" applyFill="1"/>
    <xf numFmtId="165" fontId="7" fillId="2" borderId="0" xfId="0" applyNumberFormat="1" applyFont="1" applyFill="1"/>
    <xf numFmtId="165" fontId="2" fillId="2" borderId="1" xfId="0" applyNumberFormat="1" applyFont="1" applyFill="1" applyBorder="1" applyAlignment="1"/>
    <xf numFmtId="3" fontId="2" fillId="2" borderId="1" xfId="0" applyNumberFormat="1" applyFont="1" applyFill="1" applyBorder="1" applyAlignment="1"/>
    <xf numFmtId="4" fontId="2" fillId="2" borderId="1" xfId="0" applyNumberFormat="1" applyFont="1" applyFill="1" applyBorder="1" applyAlignment="1"/>
    <xf numFmtId="4" fontId="7" fillId="2" borderId="0" xfId="0" applyNumberFormat="1" applyFont="1" applyFill="1"/>
    <xf numFmtId="165" fontId="6" fillId="8" borderId="3" xfId="0" applyNumberFormat="1" applyFont="1" applyFill="1" applyBorder="1" applyAlignment="1"/>
    <xf numFmtId="3" fontId="11" fillId="9" borderId="1" xfId="0" applyNumberFormat="1" applyFont="1" applyFill="1" applyBorder="1" applyAlignment="1"/>
    <xf numFmtId="4" fontId="11" fillId="9" borderId="1" xfId="0" applyNumberFormat="1" applyFont="1" applyFill="1" applyBorder="1" applyAlignment="1"/>
    <xf numFmtId="3" fontId="6" fillId="8" borderId="3" xfId="0" applyNumberFormat="1" applyFont="1" applyFill="1" applyBorder="1" applyAlignment="1"/>
    <xf numFmtId="4" fontId="6" fillId="8" borderId="3" xfId="0" applyNumberFormat="1" applyFont="1" applyFill="1" applyBorder="1" applyAlignment="1"/>
    <xf numFmtId="3" fontId="2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165" fontId="2" fillId="2" borderId="1" xfId="0" applyNumberFormat="1" applyFont="1" applyFill="1" applyBorder="1" applyAlignment="1">
      <alignment horizontal="center"/>
    </xf>
    <xf numFmtId="165" fontId="6" fillId="8" borderId="3" xfId="0" applyNumberFormat="1" applyFont="1" applyFill="1" applyBorder="1" applyAlignment="1">
      <alignment horizontal="center"/>
    </xf>
    <xf numFmtId="165" fontId="11" fillId="9" borderId="1" xfId="0" applyNumberFormat="1" applyFont="1" applyFill="1" applyBorder="1" applyAlignment="1">
      <alignment horizontal="center"/>
    </xf>
    <xf numFmtId="0" fontId="11" fillId="9" borderId="5" xfId="0" applyFont="1" applyFill="1" applyBorder="1" applyAlignment="1">
      <alignment horizontal="left"/>
    </xf>
    <xf numFmtId="0" fontId="2" fillId="2" borderId="6" xfId="0" applyFont="1" applyFill="1" applyBorder="1"/>
    <xf numFmtId="3" fontId="2" fillId="2" borderId="7" xfId="0" applyNumberFormat="1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3" fontId="2" fillId="2" borderId="8" xfId="0" applyNumberFormat="1" applyFont="1" applyFill="1" applyBorder="1"/>
    <xf numFmtId="0" fontId="0" fillId="10" borderId="0" xfId="0" applyFill="1"/>
    <xf numFmtId="0" fontId="9" fillId="10" borderId="0" xfId="0" applyFont="1" applyFill="1"/>
    <xf numFmtId="0" fontId="0" fillId="10" borderId="0" xfId="0" applyFill="1" applyBorder="1"/>
    <xf numFmtId="164" fontId="10" fillId="8" borderId="8" xfId="2" applyNumberFormat="1" applyFont="1" applyFill="1" applyBorder="1" applyAlignment="1">
      <alignment horizontal="center"/>
    </xf>
    <xf numFmtId="0" fontId="3" fillId="11" borderId="0" xfId="0" applyFont="1" applyFill="1" applyBorder="1" applyAlignment="1">
      <alignment horizontal="left"/>
    </xf>
    <xf numFmtId="0" fontId="13" fillId="11" borderId="0" xfId="0" applyFont="1" applyFill="1" applyBorder="1" applyAlignment="1">
      <alignment horizontal="left"/>
    </xf>
    <xf numFmtId="0" fontId="2" fillId="12" borderId="0" xfId="0" applyFont="1" applyFill="1"/>
    <xf numFmtId="4" fontId="2" fillId="12" borderId="0" xfId="0" applyNumberFormat="1" applyFont="1" applyFill="1"/>
    <xf numFmtId="4" fontId="2" fillId="2" borderId="1" xfId="0" applyNumberFormat="1" applyFont="1" applyFill="1" applyBorder="1" applyAlignment="1">
      <alignment horizontal="center"/>
    </xf>
    <xf numFmtId="0" fontId="14" fillId="13" borderId="0" xfId="0" applyFont="1" applyFill="1"/>
    <xf numFmtId="4" fontId="2" fillId="13" borderId="0" xfId="0" applyNumberFormat="1" applyFont="1" applyFill="1"/>
    <xf numFmtId="0" fontId="2" fillId="13" borderId="0" xfId="0" applyFont="1" applyFill="1"/>
    <xf numFmtId="0" fontId="2" fillId="9" borderId="0" xfId="0" applyFont="1" applyFill="1"/>
    <xf numFmtId="4" fontId="2" fillId="9" borderId="0" xfId="0" applyNumberFormat="1" applyFont="1" applyFill="1"/>
    <xf numFmtId="0" fontId="14" fillId="3" borderId="0" xfId="0" applyFont="1" applyFill="1"/>
    <xf numFmtId="0" fontId="6" fillId="8" borderId="4" xfId="0" applyNumberFormat="1" applyFont="1" applyFill="1" applyBorder="1" applyAlignment="1">
      <alignment horizontal="left"/>
    </xf>
    <xf numFmtId="3" fontId="6" fillId="4" borderId="0" xfId="0" applyNumberFormat="1" applyFont="1" applyFill="1" applyBorder="1"/>
    <xf numFmtId="167" fontId="1" fillId="4" borderId="0" xfId="1" applyNumberFormat="1" applyFill="1" applyBorder="1" applyAlignment="1">
      <alignment horizontal="left"/>
    </xf>
    <xf numFmtId="167" fontId="1" fillId="4" borderId="0" xfId="1" applyNumberFormat="1" applyFill="1" applyBorder="1" applyAlignment="1">
      <alignment horizontal="center"/>
    </xf>
    <xf numFmtId="166" fontId="1" fillId="2" borderId="1" xfId="1" applyFill="1" applyBorder="1"/>
    <xf numFmtId="166" fontId="1" fillId="2" borderId="4" xfId="1" applyFill="1" applyBorder="1"/>
    <xf numFmtId="166" fontId="1" fillId="2" borderId="1" xfId="1" applyNumberFormat="1" applyFill="1" applyBorder="1"/>
    <xf numFmtId="166" fontId="1" fillId="2" borderId="4" xfId="1" applyNumberFormat="1" applyFill="1" applyBorder="1"/>
    <xf numFmtId="166" fontId="10" fillId="6" borderId="4" xfId="1" applyFont="1" applyFill="1" applyBorder="1"/>
    <xf numFmtId="166" fontId="10" fillId="6" borderId="4" xfId="1" applyNumberFormat="1" applyFont="1" applyFill="1" applyBorder="1"/>
    <xf numFmtId="3" fontId="0" fillId="10" borderId="0" xfId="0" applyNumberFormat="1" applyFill="1"/>
    <xf numFmtId="9" fontId="1" fillId="10" borderId="0" xfId="2" applyFill="1"/>
    <xf numFmtId="164" fontId="1" fillId="10" borderId="0" xfId="2" applyNumberFormat="1" applyFill="1"/>
    <xf numFmtId="4" fontId="6" fillId="8" borderId="4" xfId="0" applyNumberFormat="1" applyFont="1" applyFill="1" applyBorder="1" applyAlignment="1">
      <alignment horizontal="center"/>
    </xf>
    <xf numFmtId="0" fontId="15" fillId="2" borderId="0" xfId="0" applyFont="1" applyFill="1"/>
    <xf numFmtId="49" fontId="1" fillId="2" borderId="1" xfId="1" applyNumberFormat="1" applyFill="1" applyBorder="1" applyAlignment="1">
      <alignment horizontal="center" vertical="center"/>
    </xf>
    <xf numFmtId="49" fontId="1" fillId="2" borderId="4" xfId="1" applyNumberForma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/>
    </xf>
    <xf numFmtId="49" fontId="1" fillId="2" borderId="1" xfId="1" applyNumberFormat="1" applyFill="1" applyBorder="1" applyAlignment="1">
      <alignment horizontal="center"/>
    </xf>
    <xf numFmtId="49" fontId="1" fillId="2" borderId="4" xfId="1" applyNumberFormat="1" applyFill="1" applyBorder="1" applyAlignment="1">
      <alignment horizontal="center"/>
    </xf>
    <xf numFmtId="49" fontId="10" fillId="6" borderId="4" xfId="1" applyNumberFormat="1" applyFont="1" applyFill="1" applyBorder="1" applyAlignment="1">
      <alignment horizontal="center"/>
    </xf>
    <xf numFmtId="4" fontId="2" fillId="2" borderId="7" xfId="0" applyNumberFormat="1" applyFont="1" applyFill="1" applyBorder="1"/>
    <xf numFmtId="4" fontId="2" fillId="2" borderId="8" xfId="0" applyNumberFormat="1" applyFont="1" applyFill="1" applyBorder="1"/>
    <xf numFmtId="4" fontId="2" fillId="14" borderId="0" xfId="0" applyNumberFormat="1" applyFont="1" applyFill="1"/>
    <xf numFmtId="0" fontId="2" fillId="14" borderId="0" xfId="0" applyFont="1" applyFill="1" applyAlignment="1">
      <alignment horizontal="center"/>
    </xf>
    <xf numFmtId="0" fontId="2" fillId="14" borderId="0" xfId="0" applyFont="1" applyFill="1"/>
    <xf numFmtId="167" fontId="2" fillId="2" borderId="1" xfId="1" applyNumberFormat="1" applyFont="1" applyFill="1" applyBorder="1" applyAlignment="1" applyProtection="1">
      <alignment horizontal="right"/>
    </xf>
    <xf numFmtId="166" fontId="2" fillId="2" borderId="1" xfId="1" applyFont="1" applyFill="1" applyBorder="1" applyAlignment="1" applyProtection="1">
      <alignment horizontal="right"/>
    </xf>
    <xf numFmtId="3" fontId="6" fillId="6" borderId="4" xfId="0" applyNumberFormat="1" applyFont="1" applyFill="1" applyBorder="1" applyAlignment="1">
      <alignment horizontal="right"/>
    </xf>
    <xf numFmtId="0" fontId="17" fillId="2" borderId="0" xfId="0" applyFont="1" applyFill="1" applyBorder="1" applyAlignment="1">
      <alignment horizontal="left"/>
    </xf>
    <xf numFmtId="0" fontId="18" fillId="0" borderId="0" xfId="0" applyFont="1" applyAlignment="1">
      <alignment horizontal="left" vertical="center" readingOrder="1"/>
    </xf>
    <xf numFmtId="3" fontId="19" fillId="2" borderId="0" xfId="0" applyNumberFormat="1" applyFont="1" applyFill="1" applyBorder="1" applyAlignment="1">
      <alignment horizontal="center"/>
    </xf>
    <xf numFmtId="0" fontId="16" fillId="2" borderId="0" xfId="0" applyFont="1" applyFill="1" applyBorder="1" applyAlignment="1"/>
    <xf numFmtId="0" fontId="11" fillId="5" borderId="3" xfId="0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/>
    <xf numFmtId="164" fontId="2" fillId="2" borderId="1" xfId="2" applyNumberFormat="1" applyFont="1" applyFill="1" applyBorder="1" applyAlignment="1"/>
    <xf numFmtId="164" fontId="6" fillId="6" borderId="4" xfId="2" applyNumberFormat="1" applyFont="1" applyFill="1" applyBorder="1" applyAlignment="1">
      <alignment horizontal="right"/>
    </xf>
    <xf numFmtId="4" fontId="6" fillId="6" borderId="4" xfId="0" applyNumberFormat="1" applyFont="1" applyFill="1" applyBorder="1" applyAlignment="1">
      <alignment horizontal="right"/>
    </xf>
    <xf numFmtId="10" fontId="16" fillId="2" borderId="0" xfId="0" applyNumberFormat="1" applyFont="1" applyFill="1" applyBorder="1" applyAlignment="1"/>
    <xf numFmtId="3" fontId="16" fillId="2" borderId="0" xfId="0" applyNumberFormat="1" applyFont="1" applyFill="1" applyBorder="1" applyAlignment="1"/>
    <xf numFmtId="10" fontId="2" fillId="2" borderId="3" xfId="0" applyNumberFormat="1" applyFont="1" applyFill="1" applyBorder="1" applyAlignment="1"/>
    <xf numFmtId="167" fontId="6" fillId="6" borderId="4" xfId="1" applyNumberFormat="1" applyFont="1" applyFill="1" applyBorder="1" applyAlignment="1">
      <alignment horizontal="center"/>
    </xf>
    <xf numFmtId="166" fontId="6" fillId="6" borderId="4" xfId="1" applyFont="1" applyFill="1" applyBorder="1" applyAlignment="1">
      <alignment horizontal="center"/>
    </xf>
    <xf numFmtId="168" fontId="0" fillId="0" borderId="0" xfId="0" applyNumberFormat="1"/>
    <xf numFmtId="166" fontId="2" fillId="2" borderId="3" xfId="1" applyFont="1" applyFill="1" applyBorder="1" applyAlignment="1"/>
    <xf numFmtId="169" fontId="2" fillId="2" borderId="1" xfId="1" applyNumberFormat="1" applyFont="1" applyFill="1" applyBorder="1" applyAlignment="1">
      <alignment horizontal="right"/>
    </xf>
    <xf numFmtId="169" fontId="6" fillId="6" borderId="4" xfId="1" applyNumberFormat="1" applyFont="1" applyFill="1" applyBorder="1" applyAlignment="1">
      <alignment horizontal="right"/>
    </xf>
    <xf numFmtId="3" fontId="11" fillId="5" borderId="9" xfId="0" applyNumberFormat="1" applyFont="1" applyFill="1" applyBorder="1" applyAlignment="1">
      <alignment horizontal="center"/>
    </xf>
    <xf numFmtId="3" fontId="11" fillId="5" borderId="10" xfId="0" applyNumberFormat="1" applyFont="1" applyFill="1" applyBorder="1" applyAlignment="1">
      <alignment horizontal="center"/>
    </xf>
    <xf numFmtId="3" fontId="11" fillId="5" borderId="11" xfId="0" applyNumberFormat="1" applyFont="1" applyFill="1" applyBorder="1" applyAlignment="1">
      <alignment horizontal="center"/>
    </xf>
    <xf numFmtId="0" fontId="3" fillId="11" borderId="0" xfId="0" applyFont="1" applyFill="1" applyBorder="1" applyAlignment="1">
      <alignment horizontal="left"/>
    </xf>
    <xf numFmtId="0" fontId="13" fillId="11" borderId="0" xfId="0" applyFont="1" applyFill="1" applyBorder="1" applyAlignment="1">
      <alignment horizontal="left"/>
    </xf>
    <xf numFmtId="0" fontId="11" fillId="5" borderId="2" xfId="0" applyFont="1" applyFill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/>
    </xf>
    <xf numFmtId="0" fontId="11" fillId="5" borderId="9" xfId="0" applyNumberFormat="1" applyFont="1" applyFill="1" applyBorder="1" applyAlignment="1">
      <alignment horizontal="center"/>
    </xf>
    <xf numFmtId="0" fontId="11" fillId="5" borderId="11" xfId="0" applyNumberFormat="1" applyFont="1" applyFill="1" applyBorder="1" applyAlignment="1">
      <alignment horizontal="center"/>
    </xf>
    <xf numFmtId="0" fontId="11" fillId="5" borderId="0" xfId="0" applyFont="1" applyFill="1" applyBorder="1" applyAlignment="1">
      <alignment horizontal="center" vertical="center"/>
    </xf>
    <xf numFmtId="4" fontId="11" fillId="5" borderId="2" xfId="0" applyNumberFormat="1" applyFont="1" applyFill="1" applyBorder="1" applyAlignment="1">
      <alignment horizontal="center" vertical="center"/>
    </xf>
    <xf numFmtId="4" fontId="11" fillId="5" borderId="4" xfId="0" applyNumberFormat="1" applyFont="1" applyFill="1" applyBorder="1" applyAlignment="1">
      <alignment horizontal="center" vertical="center"/>
    </xf>
    <xf numFmtId="0" fontId="6" fillId="8" borderId="9" xfId="0" applyFont="1" applyFill="1" applyBorder="1" applyAlignment="1">
      <alignment horizontal="left"/>
    </xf>
    <xf numFmtId="0" fontId="6" fillId="8" borderId="11" xfId="0" applyFont="1" applyFill="1" applyBorder="1" applyAlignment="1">
      <alignment horizontal="left"/>
    </xf>
    <xf numFmtId="3" fontId="11" fillId="9" borderId="6" xfId="0" applyNumberFormat="1" applyFont="1" applyFill="1" applyBorder="1" applyAlignment="1">
      <alignment horizontal="left"/>
    </xf>
    <xf numFmtId="3" fontId="11" fillId="9" borderId="12" xfId="0" applyNumberFormat="1" applyFont="1" applyFill="1" applyBorder="1" applyAlignment="1">
      <alignment horizontal="left"/>
    </xf>
    <xf numFmtId="0" fontId="11" fillId="7" borderId="9" xfId="0" applyNumberFormat="1" applyFont="1" applyFill="1" applyBorder="1" applyAlignment="1">
      <alignment horizontal="center"/>
    </xf>
    <xf numFmtId="0" fontId="11" fillId="7" borderId="11" xfId="0" applyNumberFormat="1" applyFont="1" applyFill="1" applyBorder="1" applyAlignment="1">
      <alignment horizont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5644171779141"/>
          <c:y val="4.6296400952150589E-2"/>
          <c:w val="0.74601226993865033"/>
          <c:h val="0.75694615556766209"/>
        </c:manualLayout>
      </c:layout>
      <c:lineChart>
        <c:grouping val="standard"/>
        <c:varyColors val="0"/>
        <c:ser>
          <c:idx val="0"/>
          <c:order val="0"/>
          <c:tx>
            <c:strRef>
              <c:f>'CIFRAS GENERALES'!$C$16</c:f>
              <c:strCache>
                <c:ptCount val="1"/>
                <c:pt idx="0">
                  <c:v>Toneladas</c:v>
                </c:pt>
              </c:strCache>
            </c:strRef>
          </c:tx>
          <c:marker>
            <c:symbol val="none"/>
          </c:marker>
          <c:cat>
            <c:numRef>
              <c:f>'CIFRAS GENERALES'!$B$32:$B$48</c:f>
              <c:numCache>
                <c:formatCode>General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'CIFRAS GENERALES'!$C$32:$C$48</c:f>
              <c:numCache>
                <c:formatCode>#,##0</c:formatCode>
                <c:ptCount val="17"/>
                <c:pt idx="0">
                  <c:v>15603.653</c:v>
                </c:pt>
                <c:pt idx="1">
                  <c:v>18903.755499999999</c:v>
                </c:pt>
                <c:pt idx="2">
                  <c:v>21057.837630000002</c:v>
                </c:pt>
                <c:pt idx="3">
                  <c:v>18333.034399999997</c:v>
                </c:pt>
                <c:pt idx="4">
                  <c:v>15401.48055</c:v>
                </c:pt>
                <c:pt idx="5">
                  <c:v>12345.999076000002</c:v>
                </c:pt>
                <c:pt idx="6">
                  <c:v>9660.2024999999994</c:v>
                </c:pt>
                <c:pt idx="7">
                  <c:v>9734.6029999999992</c:v>
                </c:pt>
                <c:pt idx="8">
                  <c:v>9548.5049999999992</c:v>
                </c:pt>
                <c:pt idx="9">
                  <c:v>10121.71687</c:v>
                </c:pt>
                <c:pt idx="10">
                  <c:v>7878.7139999999999</c:v>
                </c:pt>
                <c:pt idx="11">
                  <c:v>8703.5750000000007</c:v>
                </c:pt>
                <c:pt idx="12">
                  <c:v>5382.0895599999994</c:v>
                </c:pt>
                <c:pt idx="13">
                  <c:v>9408.5595099999991</c:v>
                </c:pt>
                <c:pt idx="14">
                  <c:v>7242.6882499999992</c:v>
                </c:pt>
                <c:pt idx="15">
                  <c:v>7477.0390999999991</c:v>
                </c:pt>
                <c:pt idx="16">
                  <c:v>10406.684149999999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575552"/>
        <c:axId val="147577088"/>
      </c:lineChart>
      <c:lineChart>
        <c:grouping val="standard"/>
        <c:varyColors val="0"/>
        <c:ser>
          <c:idx val="0"/>
          <c:order val="1"/>
          <c:tx>
            <c:strRef>
              <c:f>'CIFRAS GENERALES'!$D$16</c:f>
              <c:strCache>
                <c:ptCount val="1"/>
                <c:pt idx="0">
                  <c:v>Miles euros</c:v>
                </c:pt>
              </c:strCache>
            </c:strRef>
          </c:tx>
          <c:spPr>
            <a:ln>
              <a:solidFill>
                <a:schemeClr val="accent3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'CIFRAS GENERALES'!$B$32:$B$48</c:f>
              <c:numCache>
                <c:formatCode>General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'CIFRAS GENERALES'!$D$32:$D$48</c:f>
              <c:numCache>
                <c:formatCode>#,##0.00</c:formatCode>
                <c:ptCount val="17"/>
                <c:pt idx="0">
                  <c:v>23522.957087735747</c:v>
                </c:pt>
                <c:pt idx="1">
                  <c:v>28647.815989999996</c:v>
                </c:pt>
                <c:pt idx="2">
                  <c:v>31431.740149999991</c:v>
                </c:pt>
                <c:pt idx="3">
                  <c:v>29140.023720000001</c:v>
                </c:pt>
                <c:pt idx="4">
                  <c:v>22686.009640000004</c:v>
                </c:pt>
                <c:pt idx="5">
                  <c:v>21485.484619999999</c:v>
                </c:pt>
                <c:pt idx="6">
                  <c:v>19081.771050000003</c:v>
                </c:pt>
                <c:pt idx="7">
                  <c:v>17986.4414</c:v>
                </c:pt>
                <c:pt idx="8">
                  <c:v>18901.604880000003</c:v>
                </c:pt>
                <c:pt idx="9">
                  <c:v>15107.230346200002</c:v>
                </c:pt>
                <c:pt idx="10">
                  <c:v>11241.443720000005</c:v>
                </c:pt>
                <c:pt idx="11">
                  <c:v>13159.518979999995</c:v>
                </c:pt>
                <c:pt idx="12">
                  <c:v>11215.997170200002</c:v>
                </c:pt>
                <c:pt idx="13">
                  <c:v>18313.102815000002</c:v>
                </c:pt>
                <c:pt idx="14">
                  <c:v>15001.254971299997</c:v>
                </c:pt>
                <c:pt idx="15">
                  <c:v>13686.3326732</c:v>
                </c:pt>
                <c:pt idx="16">
                  <c:v>15770.194348499999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404608"/>
        <c:axId val="158406144"/>
      </c:lineChart>
      <c:catAx>
        <c:axId val="147575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>
                <a:solidFill>
                  <a:schemeClr val="bg1">
                    <a:lumMod val="85000"/>
                  </a:schemeClr>
                </a:solidFill>
              </a:defRPr>
            </a:pPr>
            <a:endParaRPr lang="es-ES"/>
          </a:p>
        </c:txPr>
        <c:crossAx val="14757708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47577088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b="1">
                <a:solidFill>
                  <a:schemeClr val="tx2">
                    <a:lumMod val="60000"/>
                    <a:lumOff val="40000"/>
                  </a:schemeClr>
                </a:solidFill>
              </a:defRPr>
            </a:pPr>
            <a:endParaRPr lang="es-ES"/>
          </a:p>
        </c:txPr>
        <c:crossAx val="147575552"/>
        <c:crossesAt val="1"/>
        <c:crossBetween val="midCat"/>
      </c:valAx>
      <c:catAx>
        <c:axId val="1584046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58406144"/>
        <c:crossesAt val="0"/>
        <c:auto val="1"/>
        <c:lblAlgn val="ctr"/>
        <c:lblOffset val="100"/>
        <c:noMultiLvlLbl val="0"/>
      </c:catAx>
      <c:valAx>
        <c:axId val="158406144"/>
        <c:scaling>
          <c:orientation val="minMax"/>
          <c:min val="0"/>
        </c:scaling>
        <c:delete val="0"/>
        <c:axPos val="r"/>
        <c:numFmt formatCode="#,##0" sourceLinked="0"/>
        <c:majorTickMark val="out"/>
        <c:minorTickMark val="none"/>
        <c:tickLblPos val="nextTo"/>
        <c:spPr>
          <a:solidFill>
            <a:sysClr val="window" lastClr="FFFFFF"/>
          </a:solidFill>
        </c:spPr>
        <c:txPr>
          <a:bodyPr rot="0" vert="horz"/>
          <a:lstStyle/>
          <a:p>
            <a:pPr>
              <a:defRPr b="1">
                <a:solidFill>
                  <a:schemeClr val="accent3">
                    <a:lumMod val="75000"/>
                  </a:schemeClr>
                </a:solidFill>
              </a:defRPr>
            </a:pPr>
            <a:endParaRPr lang="es-ES"/>
          </a:p>
        </c:txPr>
        <c:crossAx val="158404608"/>
        <c:crosses val="max"/>
        <c:crossBetween val="midCat"/>
      </c:valAx>
      <c:spPr>
        <a:effectLst>
          <a:outerShdw blurRad="50800" dist="50800" dir="5400000" algn="ctr" rotWithShape="0">
            <a:schemeClr val="bg1">
              <a:lumMod val="95000"/>
            </a:schemeClr>
          </a:outerShdw>
        </a:effectLst>
      </c:spPr>
    </c:plotArea>
    <c:legend>
      <c:legendPos val="b"/>
      <c:layout>
        <c:manualLayout>
          <c:xMode val="edge"/>
          <c:yMode val="edge"/>
          <c:x val="0.316564389389693"/>
          <c:y val="0.94213192015848157"/>
          <c:w val="0.38214446614820297"/>
          <c:h val="4.8611212426784567E-2"/>
        </c:manualLayout>
      </c:layout>
      <c:overlay val="0"/>
    </c:legend>
    <c:plotVisOnly val="1"/>
    <c:dispBlanksAs val="gap"/>
    <c:showDLblsOverMax val="0"/>
  </c:chart>
  <c:spPr>
    <a:ln>
      <a:solidFill>
        <a:schemeClr val="accent1">
          <a:lumMod val="20000"/>
          <a:lumOff val="80000"/>
        </a:schemeClr>
      </a:solidFill>
    </a:ln>
  </c:spPr>
  <c:txPr>
    <a:bodyPr/>
    <a:lstStyle/>
    <a:p>
      <a:pPr>
        <a:defRPr>
          <a:latin typeface="Arial Narrow" pitchFamily="34" charset="0"/>
        </a:defRPr>
      </a:pPr>
      <a:endParaRPr lang="es-ES"/>
    </a:p>
  </c:txPr>
  <c:printSettings>
    <c:headerFooter alignWithMargins="0"/>
    <c:pageMargins b="1" l="0.75" r="0.75" t="1" header="0.51180555555555551" footer="0.51180555555555551"/>
    <c:pageSetup paperSize="9" firstPageNumber="0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552450</xdr:colOff>
      <xdr:row>17</xdr:row>
      <xdr:rowOff>85725</xdr:rowOff>
    </xdr:from>
    <xdr:to>
      <xdr:col>14</xdr:col>
      <xdr:colOff>666750</xdr:colOff>
      <xdr:row>31</xdr:row>
      <xdr:rowOff>114300</xdr:rowOff>
    </xdr:to>
    <xdr:graphicFrame macro="">
      <xdr:nvGraphicFramePr>
        <xdr:cNvPr id="1614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105834</xdr:colOff>
      <xdr:row>6</xdr:row>
      <xdr:rowOff>13758</xdr:rowOff>
    </xdr:from>
    <xdr:to>
      <xdr:col>16</xdr:col>
      <xdr:colOff>444501</xdr:colOff>
      <xdr:row>10</xdr:row>
      <xdr:rowOff>169334</xdr:rowOff>
    </xdr:to>
    <xdr:sp macro="" textlink="">
      <xdr:nvSpPr>
        <xdr:cNvPr id="3" name="2 CuadroTexto"/>
        <xdr:cNvSpPr txBox="1"/>
      </xdr:nvSpPr>
      <xdr:spPr bwMode="auto">
        <a:xfrm>
          <a:off x="105834" y="1114425"/>
          <a:ext cx="12551834" cy="875242"/>
        </a:xfrm>
        <a:prstGeom prst="rect">
          <a:avLst/>
        </a:prstGeom>
        <a:solidFill>
          <a:schemeClr val="lt1"/>
        </a:solidFill>
        <a:ln w="9525" cmpd="sng">
          <a:noFill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El  Real  Decreto 418/2015, de 29 de mayor, entiende por</a:t>
          </a:r>
          <a:r>
            <a:rPr lang="es-ES" sz="1000" baseline="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 primera venta de productos pesqueros la que se realice por primera vez dentro del territorio comunitario y en la cual se acredite documentalmente el precio  del producto pesquero, con ocasión de su desembarque, o cualquier otra modalidad de entrada en el territorio nacional. </a:t>
          </a:r>
        </a:p>
        <a:p>
          <a:endParaRPr lang="es-ES" sz="1000" baseline="0">
            <a:solidFill>
              <a:schemeClr val="bg1">
                <a:lumMod val="65000"/>
              </a:schemeClr>
            </a:solidFill>
            <a:latin typeface="Arial Narrow" pitchFamily="34" charset="0"/>
          </a:endParaRPr>
        </a:p>
        <a:p>
          <a:r>
            <a:rPr lang="es-ES" sz="1000" baseline="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Los datos recogidos en este apartado estadístico están referidos a los productos de la pesca extractiva maritima vivos, frescos y refrigerados, cuya primera venta se realiza en las lonjas de los puertos andaluces. Los datos proceden de las notas de venta que las lonjas o establecimientos autorizados cumplimentan y transmiten regularmente de forma electrónica (Art. 7. Real Decreto 418/2015)</a:t>
          </a:r>
          <a:endParaRPr lang="es-ES" sz="1000">
            <a:solidFill>
              <a:schemeClr val="bg1">
                <a:lumMod val="65000"/>
              </a:schemeClr>
            </a:solidFill>
            <a:latin typeface="Arial Narrow" pitchFamily="34" charset="0"/>
          </a:endParaRPr>
        </a:p>
      </xdr:txBody>
    </xdr:sp>
    <xdr:clientData/>
  </xdr:twoCellAnchor>
  <xdr:twoCellAnchor>
    <xdr:from>
      <xdr:col>0</xdr:col>
      <xdr:colOff>114300</xdr:colOff>
      <xdr:row>12</xdr:row>
      <xdr:rowOff>85725</xdr:rowOff>
    </xdr:from>
    <xdr:to>
      <xdr:col>1</xdr:col>
      <xdr:colOff>92786</xdr:colOff>
      <xdr:row>14</xdr:row>
      <xdr:rowOff>0</xdr:rowOff>
    </xdr:to>
    <xdr:sp macro="" textlink="">
      <xdr:nvSpPr>
        <xdr:cNvPr id="5" name="4 Elipse"/>
        <xdr:cNvSpPr/>
      </xdr:nvSpPr>
      <xdr:spPr bwMode="auto">
        <a:xfrm>
          <a:off x="114300" y="2695575"/>
          <a:ext cx="207086" cy="209550"/>
        </a:xfrm>
        <a:prstGeom prst="ellipse">
          <a:avLst/>
        </a:prstGeom>
        <a:solidFill>
          <a:schemeClr val="tx2">
            <a:lumMod val="40000"/>
            <a:lumOff val="60000"/>
          </a:schemeClr>
        </a:solidFill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168729</xdr:colOff>
      <xdr:row>50</xdr:row>
      <xdr:rowOff>85725</xdr:rowOff>
    </xdr:from>
    <xdr:to>
      <xdr:col>1</xdr:col>
      <xdr:colOff>132388</xdr:colOff>
      <xdr:row>52</xdr:row>
      <xdr:rowOff>0</xdr:rowOff>
    </xdr:to>
    <xdr:sp macro="" textlink="">
      <xdr:nvSpPr>
        <xdr:cNvPr id="14" name="13 Elipse"/>
        <xdr:cNvSpPr/>
      </xdr:nvSpPr>
      <xdr:spPr bwMode="auto">
        <a:xfrm>
          <a:off x="168729" y="13039725"/>
          <a:ext cx="194980" cy="213632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168729</xdr:colOff>
      <xdr:row>71</xdr:row>
      <xdr:rowOff>85725</xdr:rowOff>
    </xdr:from>
    <xdr:to>
      <xdr:col>1</xdr:col>
      <xdr:colOff>132388</xdr:colOff>
      <xdr:row>73</xdr:row>
      <xdr:rowOff>0</xdr:rowOff>
    </xdr:to>
    <xdr:sp macro="" textlink="">
      <xdr:nvSpPr>
        <xdr:cNvPr id="11" name="10 Elipse"/>
        <xdr:cNvSpPr/>
      </xdr:nvSpPr>
      <xdr:spPr bwMode="auto">
        <a:xfrm>
          <a:off x="168729" y="13115925"/>
          <a:ext cx="192259" cy="20955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 editAs="oneCell">
    <xdr:from>
      <xdr:col>0</xdr:col>
      <xdr:colOff>38099</xdr:colOff>
      <xdr:row>0</xdr:row>
      <xdr:rowOff>57150</xdr:rowOff>
    </xdr:from>
    <xdr:to>
      <xdr:col>2</xdr:col>
      <xdr:colOff>964142</xdr:colOff>
      <xdr:row>3</xdr:row>
      <xdr:rowOff>21167</xdr:rowOff>
    </xdr:to>
    <xdr:pic>
      <xdr:nvPicPr>
        <xdr:cNvPr id="13" name="12 Imagen"/>
        <xdr:cNvPicPr/>
      </xdr:nvPicPr>
      <xdr:blipFill rotWithShape="1">
        <a:blip xmlns:r="http://schemas.openxmlformats.org/officeDocument/2006/relationships" r:embed="rId2"/>
        <a:srcRect l="10448" t="11025" r="48711" b="78305"/>
        <a:stretch/>
      </xdr:blipFill>
      <xdr:spPr bwMode="auto">
        <a:xfrm>
          <a:off x="38099" y="57150"/>
          <a:ext cx="2597151" cy="609600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3</xdr:col>
      <xdr:colOff>352425</xdr:colOff>
      <xdr:row>1</xdr:row>
      <xdr:rowOff>21168</xdr:rowOff>
    </xdr:from>
    <xdr:to>
      <xdr:col>14</xdr:col>
      <xdr:colOff>57149</xdr:colOff>
      <xdr:row>2</xdr:row>
      <xdr:rowOff>106105</xdr:rowOff>
    </xdr:to>
    <xdr:sp macro="" textlink="">
      <xdr:nvSpPr>
        <xdr:cNvPr id="15" name="14 CuadroTexto"/>
        <xdr:cNvSpPr txBox="1"/>
      </xdr:nvSpPr>
      <xdr:spPr>
        <a:xfrm>
          <a:off x="3219450" y="268818"/>
          <a:ext cx="7772399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 lonja de Cádiz.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2016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6</xdr:row>
      <xdr:rowOff>104775</xdr:rowOff>
    </xdr:from>
    <xdr:to>
      <xdr:col>1</xdr:col>
      <xdr:colOff>180975</xdr:colOff>
      <xdr:row>8</xdr:row>
      <xdr:rowOff>9525</xdr:rowOff>
    </xdr:to>
    <xdr:sp macro="" textlink="">
      <xdr:nvSpPr>
        <xdr:cNvPr id="5" name="4 Elipse"/>
        <xdr:cNvSpPr/>
      </xdr:nvSpPr>
      <xdr:spPr bwMode="auto">
        <a:xfrm>
          <a:off x="219075" y="3209925"/>
          <a:ext cx="209550" cy="22860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 editAs="oneCell">
    <xdr:from>
      <xdr:col>0</xdr:col>
      <xdr:colOff>9525</xdr:colOff>
      <xdr:row>0</xdr:row>
      <xdr:rowOff>57151</xdr:rowOff>
    </xdr:from>
    <xdr:to>
      <xdr:col>1</xdr:col>
      <xdr:colOff>2133601</xdr:colOff>
      <xdr:row>2</xdr:row>
      <xdr:rowOff>171450</xdr:rowOff>
    </xdr:to>
    <xdr:pic>
      <xdr:nvPicPr>
        <xdr:cNvPr id="4" name="3 Imagen"/>
        <xdr:cNvPicPr/>
      </xdr:nvPicPr>
      <xdr:blipFill rotWithShape="1">
        <a:blip xmlns:r="http://schemas.openxmlformats.org/officeDocument/2006/relationships" r:embed="rId1"/>
        <a:srcRect l="10448" t="11025" r="48711" b="78305"/>
        <a:stretch/>
      </xdr:blipFill>
      <xdr:spPr bwMode="auto">
        <a:xfrm>
          <a:off x="9525" y="57151"/>
          <a:ext cx="2371726" cy="561974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3</xdr:col>
      <xdr:colOff>409576</xdr:colOff>
      <xdr:row>1</xdr:row>
      <xdr:rowOff>11643</xdr:rowOff>
    </xdr:from>
    <xdr:to>
      <xdr:col>16</xdr:col>
      <xdr:colOff>228601</xdr:colOff>
      <xdr:row>2</xdr:row>
      <xdr:rowOff>96580</xdr:rowOff>
    </xdr:to>
    <xdr:sp macro="" textlink="">
      <xdr:nvSpPr>
        <xdr:cNvPr id="6" name="5 CuadroTexto"/>
        <xdr:cNvSpPr txBox="1"/>
      </xdr:nvSpPr>
      <xdr:spPr>
        <a:xfrm>
          <a:off x="3543301" y="259293"/>
          <a:ext cx="7029450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 lonja de Cádiz.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2016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6</xdr:row>
      <xdr:rowOff>104775</xdr:rowOff>
    </xdr:from>
    <xdr:to>
      <xdr:col>1</xdr:col>
      <xdr:colOff>180975</xdr:colOff>
      <xdr:row>8</xdr:row>
      <xdr:rowOff>9525</xdr:rowOff>
    </xdr:to>
    <xdr:sp macro="" textlink="">
      <xdr:nvSpPr>
        <xdr:cNvPr id="3" name="2 Elipse"/>
        <xdr:cNvSpPr/>
      </xdr:nvSpPr>
      <xdr:spPr bwMode="auto">
        <a:xfrm>
          <a:off x="219075" y="3209925"/>
          <a:ext cx="209550" cy="22860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219075</xdr:colOff>
      <xdr:row>31</xdr:row>
      <xdr:rowOff>104775</xdr:rowOff>
    </xdr:from>
    <xdr:to>
      <xdr:col>1</xdr:col>
      <xdr:colOff>180975</xdr:colOff>
      <xdr:row>33</xdr:row>
      <xdr:rowOff>9525</xdr:rowOff>
    </xdr:to>
    <xdr:sp macro="" textlink="">
      <xdr:nvSpPr>
        <xdr:cNvPr id="7" name="6 Elipse"/>
        <xdr:cNvSpPr/>
      </xdr:nvSpPr>
      <xdr:spPr bwMode="auto">
        <a:xfrm>
          <a:off x="219075" y="3209925"/>
          <a:ext cx="228600" cy="22860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 editAs="oneCell">
    <xdr:from>
      <xdr:col>0</xdr:col>
      <xdr:colOff>38100</xdr:colOff>
      <xdr:row>0</xdr:row>
      <xdr:rowOff>57151</xdr:rowOff>
    </xdr:from>
    <xdr:to>
      <xdr:col>1</xdr:col>
      <xdr:colOff>2162176</xdr:colOff>
      <xdr:row>2</xdr:row>
      <xdr:rowOff>171450</xdr:rowOff>
    </xdr:to>
    <xdr:pic>
      <xdr:nvPicPr>
        <xdr:cNvPr id="6" name="5 Imagen"/>
        <xdr:cNvPicPr/>
      </xdr:nvPicPr>
      <xdr:blipFill rotWithShape="1">
        <a:blip xmlns:r="http://schemas.openxmlformats.org/officeDocument/2006/relationships" r:embed="rId1"/>
        <a:srcRect l="10448" t="11025" r="48711" b="78305"/>
        <a:stretch/>
      </xdr:blipFill>
      <xdr:spPr bwMode="auto">
        <a:xfrm>
          <a:off x="38100" y="57151"/>
          <a:ext cx="2371726" cy="561974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3</xdr:col>
      <xdr:colOff>400051</xdr:colOff>
      <xdr:row>1</xdr:row>
      <xdr:rowOff>40218</xdr:rowOff>
    </xdr:from>
    <xdr:to>
      <xdr:col>13</xdr:col>
      <xdr:colOff>247650</xdr:colOff>
      <xdr:row>2</xdr:row>
      <xdr:rowOff>125155</xdr:rowOff>
    </xdr:to>
    <xdr:sp macro="" textlink="">
      <xdr:nvSpPr>
        <xdr:cNvPr id="8" name="7 CuadroTexto"/>
        <xdr:cNvSpPr txBox="1"/>
      </xdr:nvSpPr>
      <xdr:spPr>
        <a:xfrm>
          <a:off x="3352801" y="287868"/>
          <a:ext cx="8448674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 lonja de Cádiz.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2016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  <xdr:twoCellAnchor editAs="oneCell">
    <xdr:from>
      <xdr:col>1</xdr:col>
      <xdr:colOff>0</xdr:colOff>
      <xdr:row>9</xdr:row>
      <xdr:rowOff>0</xdr:rowOff>
    </xdr:from>
    <xdr:to>
      <xdr:col>12</xdr:col>
      <xdr:colOff>559111</xdr:colOff>
      <xdr:row>29</xdr:row>
      <xdr:rowOff>4853</xdr:rowOff>
    </xdr:to>
    <xdr:pic>
      <xdr:nvPicPr>
        <xdr:cNvPr id="4" name="3 Imagen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66700" y="1495425"/>
          <a:ext cx="10912786" cy="324335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0</xdr:rowOff>
    </xdr:from>
    <xdr:to>
      <xdr:col>2</xdr:col>
      <xdr:colOff>57150</xdr:colOff>
      <xdr:row>2</xdr:row>
      <xdr:rowOff>142874</xdr:rowOff>
    </xdr:to>
    <xdr:pic>
      <xdr:nvPicPr>
        <xdr:cNvPr id="2" name="1 Imagen"/>
        <xdr:cNvPicPr/>
      </xdr:nvPicPr>
      <xdr:blipFill rotWithShape="1">
        <a:blip xmlns:r="http://schemas.openxmlformats.org/officeDocument/2006/relationships" r:embed="rId1"/>
        <a:srcRect l="10448" t="11025" r="48711" b="78305"/>
        <a:stretch/>
      </xdr:blipFill>
      <xdr:spPr bwMode="auto">
        <a:xfrm>
          <a:off x="161925" y="0"/>
          <a:ext cx="2990850" cy="590549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3</xdr:col>
      <xdr:colOff>0</xdr:colOff>
      <xdr:row>1</xdr:row>
      <xdr:rowOff>0</xdr:rowOff>
    </xdr:from>
    <xdr:to>
      <xdr:col>10</xdr:col>
      <xdr:colOff>228600</xdr:colOff>
      <xdr:row>2</xdr:row>
      <xdr:rowOff>84937</xdr:rowOff>
    </xdr:to>
    <xdr:sp macro="" textlink="">
      <xdr:nvSpPr>
        <xdr:cNvPr id="3" name="2 CuadroTexto"/>
        <xdr:cNvSpPr txBox="1"/>
      </xdr:nvSpPr>
      <xdr:spPr>
        <a:xfrm>
          <a:off x="4219575" y="247650"/>
          <a:ext cx="7381875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 lonja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de Cádiz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2016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Q94"/>
  <sheetViews>
    <sheetView zoomScaleNormal="100" workbookViewId="0">
      <selection activeCell="K83" sqref="K83"/>
    </sheetView>
  </sheetViews>
  <sheetFormatPr baseColWidth="10" defaultRowHeight="20.100000000000001" customHeight="1" x14ac:dyDescent="0.25"/>
  <cols>
    <col min="1" max="1" width="3.42578125" style="1" customWidth="1"/>
    <col min="2" max="2" width="21.42578125" style="1" customWidth="1"/>
    <col min="3" max="3" width="18.140625" style="2" bestFit="1" customWidth="1"/>
    <col min="4" max="4" width="16.5703125" style="1" bestFit="1" customWidth="1"/>
    <col min="5" max="5" width="13.42578125" style="2" customWidth="1"/>
    <col min="6" max="6" width="10.28515625" style="1" customWidth="1"/>
    <col min="7" max="7" width="15" style="1" customWidth="1"/>
    <col min="8" max="8" width="7.7109375" style="1" customWidth="1"/>
    <col min="9" max="9" width="10.42578125" style="1" customWidth="1"/>
    <col min="10" max="10" width="11.28515625" style="1" bestFit="1" customWidth="1"/>
    <col min="11" max="11" width="9.7109375" style="1" customWidth="1"/>
    <col min="12" max="12" width="10.5703125" style="1" customWidth="1"/>
    <col min="13" max="13" width="11.28515625" style="1" bestFit="1" customWidth="1"/>
    <col min="14" max="14" width="4.7109375" style="2" bestFit="1" customWidth="1"/>
    <col min="15" max="15" width="17.28515625" style="1" customWidth="1"/>
    <col min="16" max="16" width="11.5703125" style="1" customWidth="1"/>
    <col min="17" max="17" width="6.85546875" style="1" customWidth="1"/>
    <col min="18" max="23" width="11.5703125" style="1" customWidth="1"/>
    <col min="24" max="16384" width="11.42578125" style="1"/>
  </cols>
  <sheetData>
    <row r="1" spans="1:17" s="18" customFormat="1" ht="20.100000000000001" customHeight="1" x14ac:dyDescent="0.25">
      <c r="A1" s="77"/>
      <c r="B1" s="77"/>
      <c r="C1" s="78"/>
      <c r="D1" s="77"/>
      <c r="E1" s="78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</row>
    <row r="2" spans="1:17" s="18" customFormat="1" ht="15.75" x14ac:dyDescent="0.25">
      <c r="A2" s="77"/>
      <c r="B2" s="77"/>
      <c r="C2" s="78"/>
      <c r="D2" s="77"/>
      <c r="E2" s="78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</row>
    <row r="3" spans="1:17" s="18" customFormat="1" ht="15.75" x14ac:dyDescent="0.25">
      <c r="A3" s="77"/>
      <c r="B3" s="77"/>
      <c r="C3" s="78"/>
      <c r="D3" s="77"/>
      <c r="E3" s="78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</row>
    <row r="4" spans="1:17" s="18" customFormat="1" ht="15.75" x14ac:dyDescent="0.25">
      <c r="A4" s="77"/>
      <c r="B4" s="77"/>
      <c r="C4" s="78"/>
      <c r="D4" s="77"/>
      <c r="E4" s="78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</row>
    <row r="5" spans="1:17" s="18" customFormat="1" ht="5.25" customHeight="1" x14ac:dyDescent="0.25">
      <c r="A5" s="83"/>
      <c r="B5" s="83"/>
      <c r="C5" s="84"/>
      <c r="D5" s="83"/>
      <c r="E5" s="84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</row>
    <row r="6" spans="1:17" s="21" customFormat="1" ht="14.25" customHeight="1" x14ac:dyDescent="0.35">
      <c r="A6" s="137"/>
      <c r="B6" s="137"/>
      <c r="C6" s="137"/>
      <c r="D6" s="137"/>
      <c r="E6" s="137"/>
      <c r="F6" s="137"/>
      <c r="G6" s="137"/>
      <c r="H6" s="137"/>
      <c r="I6" s="137"/>
      <c r="J6" s="137"/>
      <c r="K6" s="137"/>
      <c r="L6" s="136"/>
      <c r="M6" s="136"/>
      <c r="N6" s="20"/>
    </row>
    <row r="7" spans="1:17" s="21" customFormat="1" ht="14.25" customHeight="1" x14ac:dyDescent="0.35">
      <c r="A7" s="76"/>
      <c r="B7" s="76"/>
      <c r="C7" s="76"/>
      <c r="D7" s="76"/>
      <c r="E7" s="76"/>
      <c r="F7" s="76"/>
      <c r="G7" s="76"/>
      <c r="H7" s="76"/>
      <c r="I7" s="76"/>
      <c r="J7" s="76"/>
      <c r="K7" s="76"/>
      <c r="L7" s="75"/>
      <c r="M7" s="75"/>
      <c r="N7" s="20"/>
    </row>
    <row r="8" spans="1:17" s="21" customFormat="1" ht="14.25" customHeight="1" x14ac:dyDescent="0.35">
      <c r="A8" s="76"/>
      <c r="B8" s="76"/>
      <c r="C8" s="76"/>
      <c r="D8" s="76"/>
      <c r="E8" s="76"/>
      <c r="F8" s="76"/>
      <c r="G8" s="76"/>
      <c r="H8" s="76"/>
      <c r="I8" s="76"/>
      <c r="J8" s="76"/>
      <c r="K8" s="76"/>
      <c r="L8" s="75"/>
      <c r="M8" s="75"/>
      <c r="N8" s="20"/>
    </row>
    <row r="9" spans="1:17" s="21" customFormat="1" ht="14.25" customHeight="1" x14ac:dyDescent="0.35">
      <c r="A9" s="76"/>
      <c r="B9" s="76"/>
      <c r="C9" s="76"/>
      <c r="D9" s="76"/>
      <c r="E9" s="76"/>
      <c r="F9" s="76"/>
      <c r="G9" s="76"/>
      <c r="H9" s="76"/>
      <c r="I9" s="76"/>
      <c r="J9" s="76"/>
      <c r="K9" s="76"/>
      <c r="L9" s="75"/>
      <c r="M9" s="75"/>
      <c r="N9" s="20"/>
    </row>
    <row r="10" spans="1:17" s="21" customFormat="1" ht="14.25" customHeight="1" x14ac:dyDescent="0.35">
      <c r="A10" s="76"/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5"/>
      <c r="M10" s="75"/>
      <c r="N10" s="20"/>
    </row>
    <row r="11" spans="1:17" s="21" customFormat="1" ht="14.25" customHeight="1" x14ac:dyDescent="0.35">
      <c r="A11" s="76"/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5"/>
      <c r="M11" s="75"/>
      <c r="N11" s="20"/>
    </row>
    <row r="12" spans="1:17" s="21" customFormat="1" ht="14.25" customHeight="1" x14ac:dyDescent="0.35">
      <c r="A12" s="76"/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5"/>
      <c r="M12" s="75"/>
      <c r="N12" s="20"/>
    </row>
    <row r="13" spans="1:17" ht="20.100000000000001" customHeight="1" x14ac:dyDescent="0.25">
      <c r="B13" s="9" t="s">
        <v>214</v>
      </c>
    </row>
    <row r="14" spans="1:17" ht="3.75" customHeight="1" x14ac:dyDescent="0.25">
      <c r="B14" s="80"/>
      <c r="C14" s="81"/>
      <c r="D14" s="82"/>
      <c r="E14" s="81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</row>
    <row r="15" spans="1:17" ht="19.5" customHeight="1" x14ac:dyDescent="0.25">
      <c r="B15" s="9"/>
    </row>
    <row r="16" spans="1:17" s="5" customFormat="1" ht="15.75" x14ac:dyDescent="0.25">
      <c r="B16" s="28" t="s">
        <v>94</v>
      </c>
      <c r="C16" s="29" t="s">
        <v>95</v>
      </c>
      <c r="D16" s="30" t="s">
        <v>96</v>
      </c>
      <c r="E16" s="29" t="s">
        <v>117</v>
      </c>
      <c r="G16" s="4"/>
    </row>
    <row r="17" spans="2:7" ht="20.100000000000001" customHeight="1" x14ac:dyDescent="0.25">
      <c r="B17" s="6">
        <v>1985</v>
      </c>
      <c r="C17" s="15">
        <v>21404.375</v>
      </c>
      <c r="D17" s="7">
        <v>27565.200046878945</v>
      </c>
      <c r="E17" s="79">
        <f>D17/C17</f>
        <v>1.2878301770959883</v>
      </c>
      <c r="G17" s="9" t="s">
        <v>215</v>
      </c>
    </row>
    <row r="18" spans="2:7" ht="20.100000000000001" customHeight="1" x14ac:dyDescent="0.25">
      <c r="B18" s="6">
        <v>1986</v>
      </c>
      <c r="C18" s="15">
        <v>23683.59</v>
      </c>
      <c r="D18" s="7">
        <v>31405.202360775547</v>
      </c>
      <c r="E18" s="79">
        <f t="shared" ref="E18:E48" si="0">D18/C18</f>
        <v>1.3260321750535096</v>
      </c>
    </row>
    <row r="19" spans="2:7" ht="20.100000000000001" customHeight="1" x14ac:dyDescent="0.25">
      <c r="B19" s="6">
        <v>1987</v>
      </c>
      <c r="C19" s="15">
        <v>23674.903999999999</v>
      </c>
      <c r="D19" s="7">
        <v>37439.53170939863</v>
      </c>
      <c r="E19" s="79">
        <f t="shared" si="0"/>
        <v>1.5814016271997822</v>
      </c>
    </row>
    <row r="20" spans="2:7" ht="20.100000000000001" customHeight="1" x14ac:dyDescent="0.25">
      <c r="B20" s="6">
        <v>1988</v>
      </c>
      <c r="C20" s="15">
        <v>19519.304</v>
      </c>
      <c r="D20" s="7">
        <v>29346.236558364286</v>
      </c>
      <c r="E20" s="79">
        <f t="shared" si="0"/>
        <v>1.5034468728169963</v>
      </c>
    </row>
    <row r="21" spans="2:7" ht="20.100000000000001" customHeight="1" x14ac:dyDescent="0.25">
      <c r="B21" s="6">
        <v>1989</v>
      </c>
      <c r="C21" s="15">
        <v>20901.27</v>
      </c>
      <c r="D21" s="7">
        <v>27945.110147488373</v>
      </c>
      <c r="E21" s="79">
        <f t="shared" si="0"/>
        <v>1.3370053660609318</v>
      </c>
    </row>
    <row r="22" spans="2:7" ht="20.100000000000001" customHeight="1" x14ac:dyDescent="0.25">
      <c r="B22" s="6">
        <v>1990</v>
      </c>
      <c r="C22" s="15">
        <v>23650.971000000001</v>
      </c>
      <c r="D22" s="7">
        <v>34248.388380031975</v>
      </c>
      <c r="E22" s="79">
        <f t="shared" si="0"/>
        <v>1.4480753614738258</v>
      </c>
    </row>
    <row r="23" spans="2:7" ht="20.100000000000001" customHeight="1" x14ac:dyDescent="0.25">
      <c r="B23" s="6">
        <v>1991</v>
      </c>
      <c r="C23" s="15">
        <v>19247.683000000001</v>
      </c>
      <c r="D23" s="7">
        <v>30678.11522003053</v>
      </c>
      <c r="E23" s="79">
        <f t="shared" si="0"/>
        <v>1.5938601659238947</v>
      </c>
    </row>
    <row r="24" spans="2:7" ht="20.100000000000001" customHeight="1" x14ac:dyDescent="0.25">
      <c r="B24" s="6">
        <v>1992</v>
      </c>
      <c r="C24" s="15">
        <v>17801.938999999998</v>
      </c>
      <c r="D24" s="7">
        <v>27238.390633827366</v>
      </c>
      <c r="E24" s="79">
        <f t="shared" si="0"/>
        <v>1.5300799892543935</v>
      </c>
    </row>
    <row r="25" spans="2:7" ht="20.100000000000001" customHeight="1" x14ac:dyDescent="0.25">
      <c r="B25" s="6">
        <v>1993</v>
      </c>
      <c r="C25" s="15">
        <v>18011.848000000002</v>
      </c>
      <c r="D25" s="7">
        <v>24403.031991874319</v>
      </c>
      <c r="E25" s="79">
        <f t="shared" si="0"/>
        <v>1.354832218874727</v>
      </c>
    </row>
    <row r="26" spans="2:7" ht="20.100000000000001" customHeight="1" x14ac:dyDescent="0.25">
      <c r="B26" s="6">
        <v>1994</v>
      </c>
      <c r="C26" s="15">
        <v>14604.179</v>
      </c>
      <c r="D26" s="7">
        <v>25678.685640618802</v>
      </c>
      <c r="E26" s="79">
        <f t="shared" si="0"/>
        <v>1.7583107986158484</v>
      </c>
    </row>
    <row r="27" spans="2:7" ht="20.100000000000001" customHeight="1" x14ac:dyDescent="0.25">
      <c r="B27" s="6">
        <v>1995</v>
      </c>
      <c r="C27" s="15">
        <v>15968.8595</v>
      </c>
      <c r="D27" s="7">
        <v>27526.732134915197</v>
      </c>
      <c r="E27" s="79">
        <f t="shared" si="0"/>
        <v>1.7237757107772911</v>
      </c>
    </row>
    <row r="28" spans="2:7" ht="20.100000000000001" customHeight="1" x14ac:dyDescent="0.25">
      <c r="B28" s="6">
        <v>1996</v>
      </c>
      <c r="C28" s="15">
        <v>14721.142722054381</v>
      </c>
      <c r="D28" s="7">
        <v>23440.702937747166</v>
      </c>
      <c r="E28" s="79">
        <f t="shared" si="0"/>
        <v>1.5923154459082605</v>
      </c>
    </row>
    <row r="29" spans="2:7" ht="20.100000000000001" customHeight="1" x14ac:dyDescent="0.25">
      <c r="B29" s="6">
        <v>1997</v>
      </c>
      <c r="C29" s="15">
        <v>15541.093999999999</v>
      </c>
      <c r="D29" s="7">
        <v>24496.560167321772</v>
      </c>
      <c r="E29" s="79">
        <f t="shared" si="0"/>
        <v>1.5762442571495785</v>
      </c>
    </row>
    <row r="30" spans="2:7" ht="20.100000000000001" customHeight="1" x14ac:dyDescent="0.25">
      <c r="B30" s="6">
        <v>1998</v>
      </c>
      <c r="C30" s="15">
        <v>20505.951000000001</v>
      </c>
      <c r="D30" s="7">
        <v>30075.697474547138</v>
      </c>
      <c r="E30" s="79">
        <f t="shared" si="0"/>
        <v>1.466681426993907</v>
      </c>
    </row>
    <row r="31" spans="2:7" ht="20.100000000000001" customHeight="1" x14ac:dyDescent="0.25">
      <c r="B31" s="6">
        <v>1999</v>
      </c>
      <c r="C31" s="15">
        <v>18297.638999999999</v>
      </c>
      <c r="D31" s="7">
        <v>22308.30117918575</v>
      </c>
      <c r="E31" s="79">
        <f t="shared" si="0"/>
        <v>1.2191901468372914</v>
      </c>
    </row>
    <row r="32" spans="2:7" ht="20.100000000000001" customHeight="1" x14ac:dyDescent="0.25">
      <c r="B32" s="6">
        <v>2000</v>
      </c>
      <c r="C32" s="15">
        <v>15603.653</v>
      </c>
      <c r="D32" s="7">
        <v>23522.957087735747</v>
      </c>
      <c r="E32" s="79">
        <f t="shared" si="0"/>
        <v>1.5075288515923642</v>
      </c>
    </row>
    <row r="33" spans="2:14" ht="20.100000000000001" customHeight="1" x14ac:dyDescent="0.25">
      <c r="B33" s="6">
        <v>2001</v>
      </c>
      <c r="C33" s="15">
        <v>18903.755499999999</v>
      </c>
      <c r="D33" s="7">
        <v>28647.815989999996</v>
      </c>
      <c r="E33" s="79">
        <f t="shared" si="0"/>
        <v>1.5154563330021908</v>
      </c>
    </row>
    <row r="34" spans="2:14" ht="20.100000000000001" customHeight="1" x14ac:dyDescent="0.25">
      <c r="B34" s="6">
        <v>2002</v>
      </c>
      <c r="C34" s="15">
        <v>21057.837630000002</v>
      </c>
      <c r="D34" s="7">
        <v>31431.740149999991</v>
      </c>
      <c r="E34" s="79">
        <f t="shared" si="0"/>
        <v>1.4926385463824088</v>
      </c>
    </row>
    <row r="35" spans="2:14" ht="20.100000000000001" customHeight="1" x14ac:dyDescent="0.25">
      <c r="B35" s="6">
        <v>2003</v>
      </c>
      <c r="C35" s="15">
        <v>18333.034399999997</v>
      </c>
      <c r="D35" s="7">
        <v>29140.023720000001</v>
      </c>
      <c r="E35" s="79">
        <f t="shared" si="0"/>
        <v>1.589481756495259</v>
      </c>
      <c r="G35" s="22"/>
      <c r="H35" s="22"/>
      <c r="I35" s="22"/>
      <c r="J35" s="23"/>
      <c r="K35" s="24"/>
      <c r="L35" s="24"/>
    </row>
    <row r="36" spans="2:14" ht="20.100000000000001" customHeight="1" x14ac:dyDescent="0.25">
      <c r="B36" s="6">
        <v>2004</v>
      </c>
      <c r="C36" s="15">
        <v>15401.48055</v>
      </c>
      <c r="D36" s="7">
        <v>22686.009640000004</v>
      </c>
      <c r="E36" s="79">
        <f t="shared" si="0"/>
        <v>1.4729758977619851</v>
      </c>
      <c r="G36" s="22"/>
      <c r="H36" s="22"/>
      <c r="I36" s="22"/>
      <c r="J36" s="23"/>
      <c r="K36" s="24"/>
      <c r="L36" s="24"/>
      <c r="M36" s="2"/>
    </row>
    <row r="37" spans="2:14" ht="20.100000000000001" customHeight="1" x14ac:dyDescent="0.25">
      <c r="B37" s="6">
        <v>2005</v>
      </c>
      <c r="C37" s="15">
        <v>12345.999076000002</v>
      </c>
      <c r="D37" s="7">
        <v>21485.484619999999</v>
      </c>
      <c r="E37" s="79">
        <f t="shared" si="0"/>
        <v>1.740279137211884</v>
      </c>
      <c r="G37" s="22"/>
      <c r="H37" s="22"/>
      <c r="I37" s="22"/>
      <c r="J37" s="23"/>
      <c r="K37" s="24"/>
      <c r="L37" s="24"/>
      <c r="M37" s="2"/>
    </row>
    <row r="38" spans="2:14" ht="20.100000000000001" customHeight="1" x14ac:dyDescent="0.25">
      <c r="B38" s="6">
        <v>2006</v>
      </c>
      <c r="C38" s="15">
        <v>9660.2024999999994</v>
      </c>
      <c r="D38" s="7">
        <v>19081.771050000003</v>
      </c>
      <c r="E38" s="79">
        <f t="shared" si="0"/>
        <v>1.9752972103845654</v>
      </c>
      <c r="G38" s="22"/>
      <c r="H38" s="22"/>
      <c r="I38" s="22"/>
      <c r="J38" s="23"/>
      <c r="K38" s="24"/>
      <c r="L38" s="24"/>
      <c r="M38" s="2"/>
    </row>
    <row r="39" spans="2:14" ht="20.100000000000001" customHeight="1" x14ac:dyDescent="0.25">
      <c r="B39" s="6">
        <v>2007</v>
      </c>
      <c r="C39" s="15">
        <v>9734.6029999999992</v>
      </c>
      <c r="D39" s="7">
        <v>17986.4414</v>
      </c>
      <c r="E39" s="79">
        <f t="shared" si="0"/>
        <v>1.8476810405108459</v>
      </c>
      <c r="G39" s="22"/>
      <c r="H39" s="22"/>
      <c r="I39" s="22"/>
      <c r="J39" s="23"/>
      <c r="K39" s="24"/>
      <c r="L39" s="24"/>
      <c r="M39" s="2"/>
    </row>
    <row r="40" spans="2:14" ht="20.100000000000001" customHeight="1" x14ac:dyDescent="0.25">
      <c r="B40" s="6">
        <v>2008</v>
      </c>
      <c r="C40" s="15">
        <v>9548.5049999999992</v>
      </c>
      <c r="D40" s="7">
        <v>18901.604880000003</v>
      </c>
      <c r="E40" s="79">
        <f t="shared" si="0"/>
        <v>1.9795355272893509</v>
      </c>
      <c r="G40" s="22"/>
      <c r="H40" s="22"/>
      <c r="I40" s="22"/>
      <c r="J40" s="23"/>
      <c r="K40" s="24"/>
      <c r="L40" s="24"/>
      <c r="M40" s="2"/>
    </row>
    <row r="41" spans="2:14" s="9" customFormat="1" ht="20.100000000000001" customHeight="1" x14ac:dyDescent="0.25">
      <c r="B41" s="6">
        <v>2009</v>
      </c>
      <c r="C41" s="15">
        <v>10121.71687</v>
      </c>
      <c r="D41" s="7">
        <v>15107.230346200002</v>
      </c>
      <c r="E41" s="79">
        <f t="shared" si="0"/>
        <v>1.4925561088333428</v>
      </c>
      <c r="G41" s="22"/>
      <c r="H41" s="22"/>
      <c r="I41" s="22"/>
      <c r="J41" s="25"/>
      <c r="K41" s="24"/>
      <c r="L41" s="24"/>
      <c r="M41" s="2"/>
      <c r="N41" s="10"/>
    </row>
    <row r="42" spans="2:14" ht="20.100000000000001" customHeight="1" x14ac:dyDescent="0.25">
      <c r="B42" s="6">
        <v>2010</v>
      </c>
      <c r="C42" s="15">
        <v>7878.7139999999999</v>
      </c>
      <c r="D42" s="7">
        <v>11241.443720000005</v>
      </c>
      <c r="E42" s="79">
        <f t="shared" si="0"/>
        <v>1.4268120051064177</v>
      </c>
      <c r="G42" s="22"/>
      <c r="H42" s="22"/>
      <c r="I42" s="22"/>
      <c r="J42" s="23"/>
      <c r="K42" s="24"/>
      <c r="L42" s="24"/>
    </row>
    <row r="43" spans="2:14" ht="20.100000000000001" customHeight="1" x14ac:dyDescent="0.25">
      <c r="B43" s="6">
        <v>2011</v>
      </c>
      <c r="C43" s="15">
        <v>8703.5750000000007</v>
      </c>
      <c r="D43" s="7">
        <v>13159.518979999995</v>
      </c>
      <c r="E43" s="79">
        <f t="shared" si="0"/>
        <v>1.5119670916835892</v>
      </c>
      <c r="G43" s="22"/>
      <c r="H43" s="22"/>
      <c r="I43" s="22"/>
      <c r="J43" s="23"/>
      <c r="K43" s="24"/>
      <c r="L43" s="24"/>
    </row>
    <row r="44" spans="2:14" ht="20.100000000000001" customHeight="1" x14ac:dyDescent="0.25">
      <c r="B44" s="6">
        <v>2012</v>
      </c>
      <c r="C44" s="15">
        <v>5382.0895599999994</v>
      </c>
      <c r="D44" s="7">
        <v>11215.997170200002</v>
      </c>
      <c r="E44" s="79">
        <f t="shared" si="0"/>
        <v>2.0839484451462758</v>
      </c>
      <c r="G44" s="22"/>
      <c r="H44" s="22"/>
      <c r="I44" s="22"/>
      <c r="J44" s="23"/>
      <c r="K44" s="24"/>
      <c r="L44" s="24"/>
    </row>
    <row r="45" spans="2:14" ht="20.100000000000001" customHeight="1" x14ac:dyDescent="0.25">
      <c r="B45" s="6">
        <v>2013</v>
      </c>
      <c r="C45" s="15">
        <v>9408.5595099999991</v>
      </c>
      <c r="D45" s="7">
        <v>18313.102815000002</v>
      </c>
      <c r="E45" s="79">
        <f t="shared" si="0"/>
        <v>1.9464300348566328</v>
      </c>
      <c r="G45" s="22"/>
      <c r="H45" s="22"/>
      <c r="I45" s="22"/>
      <c r="J45" s="23"/>
      <c r="K45" s="24"/>
      <c r="L45" s="24"/>
    </row>
    <row r="46" spans="2:14" ht="20.100000000000001" customHeight="1" x14ac:dyDescent="0.25">
      <c r="B46" s="6">
        <v>2014</v>
      </c>
      <c r="C46" s="15">
        <v>7242.6882499999992</v>
      </c>
      <c r="D46" s="7">
        <v>15001.254971299997</v>
      </c>
      <c r="E46" s="79">
        <f t="shared" si="0"/>
        <v>2.0712274853608394</v>
      </c>
      <c r="G46" s="22"/>
      <c r="H46" s="22"/>
      <c r="I46" s="22"/>
      <c r="J46" s="23"/>
      <c r="K46" s="24"/>
      <c r="L46" s="24"/>
    </row>
    <row r="47" spans="2:14" ht="20.100000000000001" customHeight="1" x14ac:dyDescent="0.25">
      <c r="B47" s="6">
        <v>2015</v>
      </c>
      <c r="C47" s="15">
        <v>7477.0390999999991</v>
      </c>
      <c r="D47" s="7">
        <v>13686.3326732</v>
      </c>
      <c r="E47" s="79">
        <f t="shared" si="0"/>
        <v>1.8304481881337229</v>
      </c>
      <c r="G47" s="26"/>
      <c r="H47" s="26"/>
      <c r="I47" s="26"/>
      <c r="J47" s="23"/>
      <c r="K47" s="24"/>
      <c r="L47" s="24"/>
    </row>
    <row r="48" spans="2:14" ht="20.100000000000001" customHeight="1" x14ac:dyDescent="0.25">
      <c r="B48" s="6">
        <v>2016</v>
      </c>
      <c r="C48" s="15">
        <v>10406.684149999999</v>
      </c>
      <c r="D48" s="7">
        <v>15770.194348499999</v>
      </c>
      <c r="E48" s="79">
        <f t="shared" si="0"/>
        <v>1.515390889277638</v>
      </c>
      <c r="F48" s="87"/>
      <c r="G48" s="26"/>
      <c r="I48" s="26"/>
      <c r="J48" s="23"/>
      <c r="K48" s="24"/>
      <c r="L48" s="24"/>
    </row>
    <row r="49" spans="2:17" ht="20.100000000000001" customHeight="1" x14ac:dyDescent="0.25">
      <c r="B49" s="31" t="s">
        <v>97</v>
      </c>
      <c r="C49" s="33">
        <f>+(C48-C47)/C47</f>
        <v>0.39181887520154873</v>
      </c>
      <c r="D49" s="33">
        <f>+(D48-D47)/D47</f>
        <v>0.15225858709254736</v>
      </c>
      <c r="E49" s="33">
        <f>+(E48-E47)/E47</f>
        <v>-0.17212030414109075</v>
      </c>
      <c r="F49" s="11"/>
      <c r="G49" s="27"/>
      <c r="H49" s="27"/>
      <c r="I49" s="27"/>
      <c r="J49" s="23"/>
      <c r="K49" s="23"/>
      <c r="L49" s="23"/>
    </row>
    <row r="50" spans="2:17" s="18" customFormat="1" ht="20.100000000000001" customHeight="1" x14ac:dyDescent="0.25">
      <c r="B50" s="88"/>
      <c r="C50" s="89"/>
      <c r="D50" s="89"/>
      <c r="E50" s="89"/>
      <c r="F50" s="34"/>
      <c r="G50" s="27"/>
      <c r="H50" s="27"/>
      <c r="I50" s="27"/>
      <c r="J50" s="23"/>
      <c r="K50" s="23"/>
      <c r="L50" s="23"/>
      <c r="N50" s="19"/>
    </row>
    <row r="51" spans="2:17" ht="20.100000000000001" customHeight="1" x14ac:dyDescent="0.25">
      <c r="B51" s="9" t="s">
        <v>118</v>
      </c>
    </row>
    <row r="52" spans="2:17" ht="3.75" customHeight="1" x14ac:dyDescent="0.25">
      <c r="B52" s="80"/>
      <c r="C52" s="80"/>
      <c r="D52" s="80"/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</row>
    <row r="53" spans="2:17" ht="20.100000000000001" customHeight="1" x14ac:dyDescent="0.25">
      <c r="B53" s="4"/>
      <c r="C53" s="12"/>
      <c r="D53" s="13"/>
      <c r="E53" s="12"/>
    </row>
    <row r="54" spans="2:17" ht="15.75" x14ac:dyDescent="0.25">
      <c r="B54" s="138" t="s">
        <v>98</v>
      </c>
      <c r="C54" s="133" t="s">
        <v>99</v>
      </c>
      <c r="D54" s="134"/>
      <c r="E54" s="135"/>
      <c r="F54" s="133" t="s">
        <v>100</v>
      </c>
      <c r="G54" s="134"/>
      <c r="H54" s="135"/>
      <c r="I54" s="133" t="s">
        <v>101</v>
      </c>
      <c r="J54" s="134"/>
      <c r="K54" s="135"/>
      <c r="L54" s="133" t="s">
        <v>116</v>
      </c>
      <c r="M54" s="134"/>
      <c r="N54" s="135"/>
    </row>
    <row r="55" spans="2:17" ht="15.75" x14ac:dyDescent="0.25">
      <c r="B55" s="139"/>
      <c r="C55" s="35" t="s">
        <v>95</v>
      </c>
      <c r="D55" s="36" t="s">
        <v>96</v>
      </c>
      <c r="E55" s="35" t="s">
        <v>115</v>
      </c>
      <c r="F55" s="35" t="s">
        <v>95</v>
      </c>
      <c r="G55" s="36" t="s">
        <v>96</v>
      </c>
      <c r="H55" s="35" t="s">
        <v>115</v>
      </c>
      <c r="I55" s="35" t="s">
        <v>95</v>
      </c>
      <c r="J55" s="36" t="s">
        <v>96</v>
      </c>
      <c r="K55" s="35" t="s">
        <v>115</v>
      </c>
      <c r="L55" s="35" t="s">
        <v>95</v>
      </c>
      <c r="M55" s="36" t="s">
        <v>96</v>
      </c>
      <c r="N55" s="35" t="s">
        <v>115</v>
      </c>
    </row>
    <row r="56" spans="2:17" ht="20.100000000000001" customHeight="1" x14ac:dyDescent="0.25">
      <c r="B56" s="14" t="s">
        <v>103</v>
      </c>
      <c r="C56" s="15">
        <v>565.63257999999996</v>
      </c>
      <c r="D56" s="7">
        <v>1179.9808500000004</v>
      </c>
      <c r="E56" s="8">
        <f>D56/C56</f>
        <v>2.0861260325563293</v>
      </c>
      <c r="F56" s="101">
        <v>0</v>
      </c>
      <c r="G56" s="101">
        <v>0</v>
      </c>
      <c r="H56" s="101">
        <v>0</v>
      </c>
      <c r="I56" s="103">
        <v>0</v>
      </c>
      <c r="J56" s="103">
        <v>0</v>
      </c>
      <c r="K56" s="104">
        <v>0</v>
      </c>
      <c r="L56" s="41">
        <v>565.63257999999996</v>
      </c>
      <c r="M56" s="42">
        <v>1179.9808500000004</v>
      </c>
      <c r="N56" s="42">
        <f>M56/L56</f>
        <v>2.0861260325563293</v>
      </c>
    </row>
    <row r="57" spans="2:17" ht="20.100000000000001" customHeight="1" x14ac:dyDescent="0.25">
      <c r="B57" s="15" t="s">
        <v>104</v>
      </c>
      <c r="C57" s="15">
        <v>810.02339000000018</v>
      </c>
      <c r="D57" s="7">
        <v>1337.3182472999999</v>
      </c>
      <c r="E57" s="7">
        <f t="shared" ref="E57:E68" si="1">D57/C57</f>
        <v>1.6509625077616581</v>
      </c>
      <c r="F57" s="92">
        <v>3.2820000000000002E-2</v>
      </c>
      <c r="G57" s="90">
        <v>0.15937999999999999</v>
      </c>
      <c r="H57" s="7">
        <f t="shared" ref="H57:H68" si="2">G57/F57</f>
        <v>4.8561852528945764</v>
      </c>
      <c r="I57" s="104">
        <v>0</v>
      </c>
      <c r="J57" s="104">
        <v>0</v>
      </c>
      <c r="K57" s="104">
        <v>0</v>
      </c>
      <c r="L57" s="43">
        <v>810.05621000000008</v>
      </c>
      <c r="M57" s="44">
        <v>1337.4776272999998</v>
      </c>
      <c r="N57" s="44">
        <f t="shared" ref="N57:N68" si="3">M57/L57</f>
        <v>1.6510923696270405</v>
      </c>
    </row>
    <row r="58" spans="2:17" ht="20.100000000000001" customHeight="1" x14ac:dyDescent="0.25">
      <c r="B58" s="39" t="s">
        <v>105</v>
      </c>
      <c r="C58" s="39">
        <v>1260.1345799999997</v>
      </c>
      <c r="D58" s="40">
        <v>1379.0429779999999</v>
      </c>
      <c r="E58" s="40">
        <f t="shared" si="1"/>
        <v>1.0943616657198632</v>
      </c>
      <c r="F58" s="93">
        <v>5.3200000000000004E-2</v>
      </c>
      <c r="G58" s="91">
        <v>0.25226599999999999</v>
      </c>
      <c r="H58" s="40">
        <f t="shared" si="2"/>
        <v>4.7418421052631574</v>
      </c>
      <c r="I58" s="105">
        <v>0</v>
      </c>
      <c r="J58" s="105">
        <v>0</v>
      </c>
      <c r="K58" s="105">
        <v>0</v>
      </c>
      <c r="L58" s="45">
        <v>1260.1877799999995</v>
      </c>
      <c r="M58" s="46">
        <v>1379.2952439999999</v>
      </c>
      <c r="N58" s="46">
        <f t="shared" si="3"/>
        <v>1.0945156475013593</v>
      </c>
    </row>
    <row r="59" spans="2:17" ht="20.100000000000001" customHeight="1" x14ac:dyDescent="0.25">
      <c r="B59" s="15" t="s">
        <v>106</v>
      </c>
      <c r="C59" s="15">
        <v>769.99965999999995</v>
      </c>
      <c r="D59" s="7">
        <v>1019.5407359</v>
      </c>
      <c r="E59" s="7">
        <f t="shared" si="1"/>
        <v>1.3240794624506718</v>
      </c>
      <c r="F59" s="92">
        <v>0.1</v>
      </c>
      <c r="G59" s="90">
        <v>0.27500000000000002</v>
      </c>
      <c r="H59" s="7">
        <f t="shared" si="2"/>
        <v>2.75</v>
      </c>
      <c r="I59" s="104">
        <v>0</v>
      </c>
      <c r="J59" s="104">
        <v>0</v>
      </c>
      <c r="K59" s="104">
        <v>0</v>
      </c>
      <c r="L59" s="43">
        <v>770.09965999999997</v>
      </c>
      <c r="M59" s="44">
        <v>1019.8157358999999</v>
      </c>
      <c r="N59" s="44">
        <f t="shared" si="3"/>
        <v>1.324264622971006</v>
      </c>
    </row>
    <row r="60" spans="2:17" ht="20.100000000000001" customHeight="1" x14ac:dyDescent="0.25">
      <c r="B60" s="15" t="s">
        <v>107</v>
      </c>
      <c r="C60" s="15">
        <v>939.20216000000028</v>
      </c>
      <c r="D60" s="7">
        <v>1386.0985426999998</v>
      </c>
      <c r="E60" s="7">
        <f t="shared" si="1"/>
        <v>1.4758255482504421</v>
      </c>
      <c r="F60" s="92">
        <v>1.472E-2</v>
      </c>
      <c r="G60" s="90">
        <v>6.7516000000000007E-2</v>
      </c>
      <c r="H60" s="7">
        <f t="shared" si="2"/>
        <v>4.5866847826086961</v>
      </c>
      <c r="I60" s="104">
        <v>0</v>
      </c>
      <c r="J60" s="104">
        <v>0</v>
      </c>
      <c r="K60" s="104">
        <v>0</v>
      </c>
      <c r="L60" s="43">
        <v>939.21688000000029</v>
      </c>
      <c r="M60" s="44">
        <v>1386.1660586999999</v>
      </c>
      <c r="N60" s="44">
        <f t="shared" si="3"/>
        <v>1.4758743036006758</v>
      </c>
    </row>
    <row r="61" spans="2:17" ht="20.100000000000001" customHeight="1" x14ac:dyDescent="0.25">
      <c r="B61" s="39" t="s">
        <v>108</v>
      </c>
      <c r="C61" s="39">
        <v>1014.8010799999998</v>
      </c>
      <c r="D61" s="40">
        <v>1504.5160840999999</v>
      </c>
      <c r="E61" s="40">
        <f t="shared" si="1"/>
        <v>1.4825724112355105</v>
      </c>
      <c r="F61" s="102">
        <v>0</v>
      </c>
      <c r="G61" s="102">
        <v>0</v>
      </c>
      <c r="H61" s="102">
        <v>0</v>
      </c>
      <c r="I61" s="105">
        <v>0</v>
      </c>
      <c r="J61" s="105">
        <v>0</v>
      </c>
      <c r="K61" s="105">
        <v>0</v>
      </c>
      <c r="L61" s="45">
        <v>1014.8010799999998</v>
      </c>
      <c r="M61" s="46">
        <v>1504.5160840999999</v>
      </c>
      <c r="N61" s="46">
        <f t="shared" si="3"/>
        <v>1.4825724112355105</v>
      </c>
    </row>
    <row r="62" spans="2:17" ht="20.100000000000001" customHeight="1" x14ac:dyDescent="0.25">
      <c r="B62" s="14" t="s">
        <v>109</v>
      </c>
      <c r="C62" s="15">
        <v>1135.34915</v>
      </c>
      <c r="D62" s="7">
        <v>1564.5539046999997</v>
      </c>
      <c r="E62" s="7">
        <f t="shared" si="1"/>
        <v>1.3780376765156337</v>
      </c>
      <c r="F62" s="92">
        <v>0.27892</v>
      </c>
      <c r="G62" s="90">
        <v>1.430574</v>
      </c>
      <c r="H62" s="7">
        <f t="shared" si="2"/>
        <v>5.1289760504804249</v>
      </c>
      <c r="I62" s="104">
        <v>0</v>
      </c>
      <c r="J62" s="104">
        <v>0</v>
      </c>
      <c r="K62" s="104">
        <v>0</v>
      </c>
      <c r="L62" s="43">
        <v>1135.6280699999998</v>
      </c>
      <c r="M62" s="44">
        <v>1565.9844787</v>
      </c>
      <c r="N62" s="44">
        <f t="shared" si="3"/>
        <v>1.3789589391709913</v>
      </c>
    </row>
    <row r="63" spans="2:17" ht="20.100000000000001" customHeight="1" x14ac:dyDescent="0.25">
      <c r="B63" s="15" t="s">
        <v>110</v>
      </c>
      <c r="C63" s="15">
        <v>883.17687999999987</v>
      </c>
      <c r="D63" s="7">
        <v>1410.6369643999999</v>
      </c>
      <c r="E63" s="7">
        <f t="shared" si="1"/>
        <v>1.5972304034951641</v>
      </c>
      <c r="F63" s="92">
        <v>0.52567999999999993</v>
      </c>
      <c r="G63" s="90">
        <v>2.9473980000000002</v>
      </c>
      <c r="H63" s="7">
        <f t="shared" si="2"/>
        <v>5.6068292497336794</v>
      </c>
      <c r="I63" s="104">
        <v>0</v>
      </c>
      <c r="J63" s="104">
        <v>0</v>
      </c>
      <c r="K63" s="104">
        <v>0</v>
      </c>
      <c r="L63" s="43">
        <v>883.70255999999995</v>
      </c>
      <c r="M63" s="44">
        <v>1413.5843623999999</v>
      </c>
      <c r="N63" s="44">
        <f t="shared" si="3"/>
        <v>1.59961555661896</v>
      </c>
    </row>
    <row r="64" spans="2:17" ht="20.100000000000001" customHeight="1" x14ac:dyDescent="0.25">
      <c r="B64" s="39" t="s">
        <v>111</v>
      </c>
      <c r="C64" s="39">
        <v>719.44900999999993</v>
      </c>
      <c r="D64" s="40">
        <v>1052.2137354000001</v>
      </c>
      <c r="E64" s="40">
        <f t="shared" si="1"/>
        <v>1.4625271850745896</v>
      </c>
      <c r="F64" s="93">
        <v>8.1959999999999991E-2</v>
      </c>
      <c r="G64" s="91">
        <v>0.47054399999999996</v>
      </c>
      <c r="H64" s="40">
        <f t="shared" si="2"/>
        <v>5.7411420204978043</v>
      </c>
      <c r="I64" s="105">
        <v>0</v>
      </c>
      <c r="J64" s="105">
        <v>0</v>
      </c>
      <c r="K64" s="105">
        <v>0</v>
      </c>
      <c r="L64" s="45">
        <v>719.53096999999991</v>
      </c>
      <c r="M64" s="46">
        <v>1052.6842794000002</v>
      </c>
      <c r="N64" s="46">
        <f t="shared" si="3"/>
        <v>1.4630145515487682</v>
      </c>
    </row>
    <row r="65" spans="2:17" ht="20.100000000000001" customHeight="1" x14ac:dyDescent="0.25">
      <c r="B65" s="14" t="s">
        <v>112</v>
      </c>
      <c r="C65" s="15">
        <v>976.06064000000038</v>
      </c>
      <c r="D65" s="7">
        <v>1476.3611719000005</v>
      </c>
      <c r="E65" s="7">
        <f t="shared" si="1"/>
        <v>1.5125711573616982</v>
      </c>
      <c r="F65" s="101">
        <v>0</v>
      </c>
      <c r="G65" s="101">
        <v>0</v>
      </c>
      <c r="H65" s="101">
        <v>0</v>
      </c>
      <c r="I65" s="104">
        <v>0</v>
      </c>
      <c r="J65" s="104">
        <v>0</v>
      </c>
      <c r="K65" s="104">
        <v>0</v>
      </c>
      <c r="L65" s="43">
        <v>976.06064000000038</v>
      </c>
      <c r="M65" s="44">
        <v>1476.3611719000005</v>
      </c>
      <c r="N65" s="44">
        <f t="shared" si="3"/>
        <v>1.5125711573616982</v>
      </c>
    </row>
    <row r="66" spans="2:17" s="9" customFormat="1" ht="20.100000000000001" customHeight="1" x14ac:dyDescent="0.25">
      <c r="B66" s="15" t="s">
        <v>113</v>
      </c>
      <c r="C66" s="15">
        <v>992.04929000000027</v>
      </c>
      <c r="D66" s="7">
        <v>1592.6428036</v>
      </c>
      <c r="E66" s="7">
        <f t="shared" si="1"/>
        <v>1.605406928520658</v>
      </c>
      <c r="F66" s="92">
        <v>1.58907</v>
      </c>
      <c r="G66" s="90">
        <v>2.1043344000000004</v>
      </c>
      <c r="H66" s="7">
        <f t="shared" si="2"/>
        <v>1.3242553191489363</v>
      </c>
      <c r="I66" s="104">
        <v>0</v>
      </c>
      <c r="J66" s="104">
        <v>0</v>
      </c>
      <c r="K66" s="104">
        <v>0</v>
      </c>
      <c r="L66" s="43">
        <v>993.63836000000026</v>
      </c>
      <c r="M66" s="44">
        <v>1594.7471379999999</v>
      </c>
      <c r="N66" s="44">
        <f t="shared" si="3"/>
        <v>1.604957298548739</v>
      </c>
    </row>
    <row r="67" spans="2:17" ht="20.100000000000001" customHeight="1" x14ac:dyDescent="0.25">
      <c r="B67" s="15" t="s">
        <v>114</v>
      </c>
      <c r="C67" s="15">
        <v>338.12935999999996</v>
      </c>
      <c r="D67" s="7">
        <v>859.58131809999986</v>
      </c>
      <c r="E67" s="7">
        <f t="shared" si="1"/>
        <v>2.5421670513912189</v>
      </c>
      <c r="F67" s="101">
        <v>0</v>
      </c>
      <c r="G67" s="101">
        <v>0</v>
      </c>
      <c r="H67" s="101">
        <v>0</v>
      </c>
      <c r="I67" s="104">
        <v>0</v>
      </c>
      <c r="J67" s="104">
        <v>0</v>
      </c>
      <c r="K67" s="104">
        <v>0</v>
      </c>
      <c r="L67" s="43">
        <v>338.12935999999996</v>
      </c>
      <c r="M67" s="44">
        <v>859.58131809999986</v>
      </c>
      <c r="N67" s="44">
        <f t="shared" si="3"/>
        <v>2.5421670513912189</v>
      </c>
    </row>
    <row r="68" spans="2:17" ht="15.75" x14ac:dyDescent="0.25">
      <c r="B68" s="37" t="s">
        <v>102</v>
      </c>
      <c r="C68" s="37">
        <v>10404.00778</v>
      </c>
      <c r="D68" s="38">
        <v>15762.487336100003</v>
      </c>
      <c r="E68" s="38">
        <f t="shared" si="1"/>
        <v>1.5150399412811668</v>
      </c>
      <c r="F68" s="95">
        <v>2.6763699999999999</v>
      </c>
      <c r="G68" s="94">
        <v>7.7070124</v>
      </c>
      <c r="H68" s="38">
        <f t="shared" si="2"/>
        <v>2.8796513187638482</v>
      </c>
      <c r="I68" s="106">
        <v>0</v>
      </c>
      <c r="J68" s="106">
        <v>0</v>
      </c>
      <c r="K68" s="106">
        <v>0</v>
      </c>
      <c r="L68" s="37">
        <v>10406.684149999999</v>
      </c>
      <c r="M68" s="38">
        <v>15770.194348499999</v>
      </c>
      <c r="N68" s="38">
        <f t="shared" si="3"/>
        <v>1.515390889277638</v>
      </c>
    </row>
    <row r="69" spans="2:17" ht="20.100000000000001" customHeight="1" x14ac:dyDescent="0.25">
      <c r="B69" s="16"/>
      <c r="C69" s="3"/>
      <c r="D69" s="17"/>
      <c r="E69" s="17"/>
      <c r="F69" s="3"/>
      <c r="G69" s="17"/>
      <c r="H69" s="17"/>
      <c r="I69" s="17"/>
      <c r="J69" s="17"/>
      <c r="K69" s="17"/>
    </row>
    <row r="70" spans="2:17" ht="20.100000000000001" customHeight="1" x14ac:dyDescent="0.25">
      <c r="B70" s="32" t="s">
        <v>93</v>
      </c>
    </row>
    <row r="72" spans="2:17" ht="20.100000000000001" customHeight="1" x14ac:dyDescent="0.25">
      <c r="B72" s="9" t="s">
        <v>216</v>
      </c>
    </row>
    <row r="73" spans="2:17" ht="3.75" customHeight="1" x14ac:dyDescent="0.25">
      <c r="B73" s="80"/>
      <c r="C73" s="80"/>
      <c r="D73" s="80"/>
      <c r="E73" s="80"/>
      <c r="F73" s="80"/>
      <c r="G73" s="80"/>
      <c r="H73" s="80"/>
      <c r="I73" s="80"/>
      <c r="J73" s="80"/>
      <c r="K73" s="80"/>
      <c r="L73" s="80"/>
      <c r="M73" s="80"/>
      <c r="N73" s="80"/>
      <c r="O73" s="80"/>
      <c r="P73" s="80"/>
      <c r="Q73" s="80"/>
    </row>
    <row r="74" spans="2:17" ht="20.100000000000001" customHeight="1" x14ac:dyDescent="0.25">
      <c r="B74" s="4"/>
      <c r="C74" s="12"/>
      <c r="D74" s="13"/>
      <c r="E74" s="12"/>
    </row>
    <row r="75" spans="2:17" ht="20.100000000000001" customHeight="1" x14ac:dyDescent="0.25">
      <c r="B75" s="28" t="s">
        <v>0</v>
      </c>
      <c r="C75" s="28" t="s">
        <v>1</v>
      </c>
      <c r="E75" s="1"/>
    </row>
    <row r="76" spans="2:17" ht="20.100000000000001" customHeight="1" x14ac:dyDescent="0.25">
      <c r="B76" s="6">
        <v>2012</v>
      </c>
      <c r="C76" s="79">
        <v>135.3236134828858</v>
      </c>
      <c r="E76" s="1"/>
    </row>
    <row r="77" spans="2:17" ht="20.100000000000001" customHeight="1" x14ac:dyDescent="0.25">
      <c r="B77" s="6">
        <v>2013</v>
      </c>
      <c r="C77" s="79">
        <v>137.50414661162603</v>
      </c>
      <c r="E77" s="1"/>
    </row>
    <row r="78" spans="2:17" ht="20.100000000000001" customHeight="1" x14ac:dyDescent="0.25">
      <c r="B78" s="6">
        <v>2014</v>
      </c>
      <c r="C78" s="79">
        <v>137.48259005717486</v>
      </c>
      <c r="E78" s="1"/>
    </row>
    <row r="79" spans="2:17" ht="20.100000000000001" customHeight="1" x14ac:dyDescent="0.25">
      <c r="B79" s="6">
        <v>2015</v>
      </c>
      <c r="C79" s="79">
        <v>131.74985101588382</v>
      </c>
      <c r="E79" s="1"/>
    </row>
    <row r="80" spans="2:17" ht="20.100000000000001" customHeight="1" x14ac:dyDescent="0.25">
      <c r="B80" s="86">
        <v>2016</v>
      </c>
      <c r="C80" s="99">
        <v>100</v>
      </c>
      <c r="E80" s="1"/>
    </row>
    <row r="81" spans="2:5" ht="20.100000000000001" customHeight="1" x14ac:dyDescent="0.25">
      <c r="E81" s="1"/>
    </row>
    <row r="82" spans="2:5" ht="20.100000000000001" customHeight="1" x14ac:dyDescent="0.25">
      <c r="B82" s="32" t="s">
        <v>213</v>
      </c>
    </row>
    <row r="83" spans="2:5" ht="20.100000000000001" customHeight="1" x14ac:dyDescent="0.25">
      <c r="B83" s="2"/>
    </row>
    <row r="84" spans="2:5" ht="9.9499999999999993" customHeight="1" x14ac:dyDescent="0.25">
      <c r="B84" s="100" t="s">
        <v>210</v>
      </c>
      <c r="C84" s="100" t="s">
        <v>185</v>
      </c>
      <c r="E84" s="1"/>
    </row>
    <row r="85" spans="2:5" ht="9.9499999999999993" customHeight="1" x14ac:dyDescent="0.25">
      <c r="B85" s="100" t="s">
        <v>39</v>
      </c>
      <c r="C85" s="100" t="s">
        <v>38</v>
      </c>
      <c r="E85" s="1"/>
    </row>
    <row r="86" spans="2:5" ht="9.9499999999999993" customHeight="1" x14ac:dyDescent="0.25">
      <c r="B86" s="100" t="s">
        <v>87</v>
      </c>
      <c r="C86" s="100" t="s">
        <v>16</v>
      </c>
      <c r="E86" s="1"/>
    </row>
    <row r="87" spans="2:5" ht="9.9499999999999993" customHeight="1" x14ac:dyDescent="0.25">
      <c r="B87" s="100" t="s">
        <v>22</v>
      </c>
      <c r="C87" s="100" t="s">
        <v>21</v>
      </c>
      <c r="E87" s="1"/>
    </row>
    <row r="88" spans="2:5" ht="9.9499999999999993" customHeight="1" x14ac:dyDescent="0.25">
      <c r="B88" s="100" t="s">
        <v>168</v>
      </c>
      <c r="C88" s="100" t="s">
        <v>169</v>
      </c>
    </row>
    <row r="89" spans="2:5" ht="9.9499999999999993" customHeight="1" x14ac:dyDescent="0.25">
      <c r="B89" s="100" t="s">
        <v>202</v>
      </c>
      <c r="C89" s="100" t="s">
        <v>203</v>
      </c>
    </row>
    <row r="90" spans="2:5" ht="9.9499999999999993" customHeight="1" x14ac:dyDescent="0.25">
      <c r="B90" s="100" t="s">
        <v>58</v>
      </c>
      <c r="C90" s="100" t="s">
        <v>57</v>
      </c>
    </row>
    <row r="91" spans="2:5" ht="9.9499999999999993" customHeight="1" x14ac:dyDescent="0.25">
      <c r="B91" s="100" t="s">
        <v>88</v>
      </c>
      <c r="C91" s="100" t="s">
        <v>15</v>
      </c>
    </row>
    <row r="92" spans="2:5" ht="9.9499999999999993" customHeight="1" x14ac:dyDescent="0.25">
      <c r="B92" s="100" t="s">
        <v>166</v>
      </c>
      <c r="C92" s="100" t="s">
        <v>167</v>
      </c>
    </row>
    <row r="94" spans="2:5" ht="20.100000000000001" customHeight="1" x14ac:dyDescent="0.25">
      <c r="B94" s="32" t="s">
        <v>93</v>
      </c>
    </row>
  </sheetData>
  <sheetProtection selectLockedCells="1" selectUnlockedCells="1"/>
  <mergeCells count="7">
    <mergeCell ref="L54:N54"/>
    <mergeCell ref="L6:M6"/>
    <mergeCell ref="A6:K6"/>
    <mergeCell ref="C54:E54"/>
    <mergeCell ref="F54:H54"/>
    <mergeCell ref="I54:K54"/>
    <mergeCell ref="B54:B55"/>
  </mergeCells>
  <phoneticPr fontId="0" type="noConversion"/>
  <pageMargins left="0.74791666666666667" right="0.74791666666666667" top="0.98402777777777772" bottom="0.98402777777777772" header="0.51180555555555551" footer="0.51180555555555551"/>
  <pageSetup paperSize="9" scale="27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BD103"/>
  <sheetViews>
    <sheetView topLeftCell="A85" workbookViewId="0">
      <selection activeCell="F106" sqref="F106"/>
    </sheetView>
  </sheetViews>
  <sheetFormatPr baseColWidth="10" defaultRowHeight="20.100000000000001" customHeight="1" x14ac:dyDescent="0.25"/>
  <cols>
    <col min="1" max="1" width="3.7109375" style="1" customWidth="1"/>
    <col min="2" max="2" width="43.5703125" style="1" customWidth="1"/>
    <col min="3" max="3" width="8" style="59" customWidth="1"/>
    <col min="4" max="4" width="12.42578125" style="2" customWidth="1"/>
    <col min="5" max="5" width="13.7109375" style="2" bestFit="1" customWidth="1"/>
    <col min="6" max="6" width="12.140625" style="1" bestFit="1" customWidth="1"/>
    <col min="7" max="7" width="11.42578125" style="1"/>
    <col min="8" max="8" width="4.7109375" style="1" customWidth="1"/>
    <col min="9" max="9" width="3.7109375" style="1" customWidth="1"/>
    <col min="10" max="10" width="6" style="1" customWidth="1"/>
    <col min="11" max="11" width="9.42578125" style="1" customWidth="1"/>
    <col min="12" max="12" width="8" style="1" customWidth="1"/>
    <col min="13" max="13" width="4.42578125" style="1" customWidth="1"/>
    <col min="14" max="14" width="5.85546875" style="1" customWidth="1"/>
    <col min="15" max="15" width="7.85546875" style="1" customWidth="1"/>
    <col min="16" max="16" width="8.42578125" style="1" customWidth="1"/>
    <col min="17" max="17" width="11.5703125" style="1" customWidth="1"/>
    <col min="18" max="16384" width="11.42578125" style="1"/>
  </cols>
  <sheetData>
    <row r="1" spans="1:56" s="18" customFormat="1" ht="20.100000000000001" customHeight="1" x14ac:dyDescent="0.25">
      <c r="A1" s="77"/>
      <c r="B1" s="77"/>
      <c r="C1" s="78"/>
      <c r="D1" s="77"/>
      <c r="E1" s="78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</row>
    <row r="2" spans="1:56" s="18" customFormat="1" ht="15.75" x14ac:dyDescent="0.25">
      <c r="A2" s="77"/>
      <c r="B2" s="77"/>
      <c r="C2" s="78"/>
      <c r="D2" s="77"/>
      <c r="E2" s="78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</row>
    <row r="3" spans="1:56" s="18" customFormat="1" ht="15.75" x14ac:dyDescent="0.25">
      <c r="A3" s="77"/>
      <c r="B3" s="77"/>
      <c r="C3" s="78"/>
      <c r="D3" s="77"/>
      <c r="E3" s="78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</row>
    <row r="4" spans="1:56" s="18" customFormat="1" ht="10.5" customHeight="1" x14ac:dyDescent="0.25">
      <c r="A4" s="77"/>
      <c r="B4" s="77"/>
      <c r="C4" s="78"/>
      <c r="D4" s="77"/>
      <c r="E4" s="78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</row>
    <row r="5" spans="1:56" s="18" customFormat="1" ht="5.25" customHeight="1" x14ac:dyDescent="0.25">
      <c r="A5" s="83"/>
      <c r="B5" s="83"/>
      <c r="C5" s="84"/>
      <c r="D5" s="83"/>
      <c r="E5" s="84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</row>
    <row r="6" spans="1:56" ht="15.75" x14ac:dyDescent="0.25"/>
    <row r="7" spans="1:56" ht="20.25" customHeight="1" x14ac:dyDescent="0.25">
      <c r="B7" s="9" t="s">
        <v>212</v>
      </c>
      <c r="C7" s="60"/>
      <c r="E7" s="1"/>
      <c r="M7" s="2"/>
    </row>
    <row r="8" spans="1:56" ht="5.25" customHeight="1" x14ac:dyDescent="0.25">
      <c r="B8" s="80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</row>
    <row r="9" spans="1:56" s="18" customFormat="1" ht="9.75" customHeight="1" x14ac:dyDescent="0.25">
      <c r="B9" s="19"/>
      <c r="C9" s="61"/>
      <c r="D9" s="19"/>
    </row>
    <row r="10" spans="1:56" s="18" customFormat="1" ht="9.75" customHeight="1" x14ac:dyDescent="0.25">
      <c r="B10" s="19"/>
      <c r="C10" s="61"/>
      <c r="D10" s="19"/>
    </row>
    <row r="11" spans="1:56" s="48" customFormat="1" ht="20.100000000000001" customHeight="1" x14ac:dyDescent="0.25">
      <c r="A11" s="47"/>
      <c r="B11" s="28" t="s">
        <v>119</v>
      </c>
      <c r="C11" s="29" t="s">
        <v>2</v>
      </c>
      <c r="D11" s="29" t="s">
        <v>120</v>
      </c>
      <c r="E11" s="30" t="s">
        <v>121</v>
      </c>
      <c r="F11" s="29" t="s">
        <v>117</v>
      </c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</row>
    <row r="12" spans="1:56" s="53" customFormat="1" ht="20.100000000000001" customHeight="1" x14ac:dyDescent="0.25">
      <c r="A12" s="49"/>
      <c r="B12" s="50" t="s">
        <v>124</v>
      </c>
      <c r="C12" s="62" t="s">
        <v>125</v>
      </c>
      <c r="D12" s="51">
        <v>14</v>
      </c>
      <c r="E12" s="52">
        <v>2.8</v>
      </c>
      <c r="F12" s="52">
        <f>E12/D12</f>
        <v>0.19999999999999998</v>
      </c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</row>
    <row r="13" spans="1:56" s="53" customFormat="1" ht="20.100000000000001" customHeight="1" x14ac:dyDescent="0.25">
      <c r="A13" s="49"/>
      <c r="B13" s="50" t="s">
        <v>150</v>
      </c>
      <c r="C13" s="62" t="s">
        <v>151</v>
      </c>
      <c r="D13" s="51">
        <v>11509.9</v>
      </c>
      <c r="E13" s="52">
        <v>3581.0370000000003</v>
      </c>
      <c r="F13" s="52">
        <f t="shared" ref="F13:F87" si="0">E13/D13</f>
        <v>0.31112668224745654</v>
      </c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</row>
    <row r="14" spans="1:56" s="53" customFormat="1" ht="20.100000000000001" customHeight="1" x14ac:dyDescent="0.25">
      <c r="A14" s="49"/>
      <c r="B14" s="50" t="s">
        <v>75</v>
      </c>
      <c r="C14" s="62" t="s">
        <v>25</v>
      </c>
      <c r="D14" s="51">
        <v>12401.39</v>
      </c>
      <c r="E14" s="52">
        <v>18460.582199999997</v>
      </c>
      <c r="F14" s="52">
        <f t="shared" si="0"/>
        <v>1.4885897629217368</v>
      </c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</row>
    <row r="15" spans="1:56" s="53" customFormat="1" ht="20.100000000000001" customHeight="1" x14ac:dyDescent="0.25">
      <c r="A15" s="49"/>
      <c r="B15" s="50" t="s">
        <v>152</v>
      </c>
      <c r="C15" s="62" t="s">
        <v>153</v>
      </c>
      <c r="D15" s="51">
        <v>360.59999999999997</v>
      </c>
      <c r="E15" s="52">
        <v>2264.3879999999999</v>
      </c>
      <c r="F15" s="52">
        <f t="shared" si="0"/>
        <v>6.2795008319467556</v>
      </c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</row>
    <row r="16" spans="1:56" s="53" customFormat="1" ht="20.100000000000001" customHeight="1" x14ac:dyDescent="0.25">
      <c r="A16" s="49"/>
      <c r="B16" s="50" t="s">
        <v>49</v>
      </c>
      <c r="C16" s="62" t="s">
        <v>48</v>
      </c>
      <c r="D16" s="51">
        <v>40.049999999999997</v>
      </c>
      <c r="E16" s="52">
        <v>35.484299999999998</v>
      </c>
      <c r="F16" s="52">
        <f t="shared" si="0"/>
        <v>0.88600000000000001</v>
      </c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49"/>
      <c r="AU16" s="49"/>
      <c r="AV16" s="49"/>
      <c r="AW16" s="49"/>
      <c r="AX16" s="49"/>
      <c r="AY16" s="49"/>
      <c r="AZ16" s="49"/>
      <c r="BA16" s="49"/>
      <c r="BB16" s="49"/>
      <c r="BC16" s="49"/>
      <c r="BD16" s="49"/>
    </row>
    <row r="17" spans="1:56" s="53" customFormat="1" ht="20.100000000000001" customHeight="1" x14ac:dyDescent="0.25">
      <c r="A17" s="49"/>
      <c r="B17" s="50" t="s">
        <v>64</v>
      </c>
      <c r="C17" s="62" t="s">
        <v>63</v>
      </c>
      <c r="D17" s="51">
        <v>21.46</v>
      </c>
      <c r="E17" s="52">
        <v>61.45</v>
      </c>
      <c r="F17" s="52">
        <f t="shared" si="0"/>
        <v>2.863466915191053</v>
      </c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49"/>
      <c r="AU17" s="49"/>
      <c r="AV17" s="49"/>
      <c r="AW17" s="49"/>
      <c r="AX17" s="49"/>
      <c r="AY17" s="49"/>
      <c r="AZ17" s="49"/>
      <c r="BA17" s="49"/>
      <c r="BB17" s="49"/>
      <c r="BC17" s="49"/>
      <c r="BD17" s="49"/>
    </row>
    <row r="18" spans="1:56" s="53" customFormat="1" ht="20.100000000000001" customHeight="1" x14ac:dyDescent="0.25">
      <c r="A18" s="49"/>
      <c r="B18" s="50" t="s">
        <v>154</v>
      </c>
      <c r="C18" s="62" t="s">
        <v>155</v>
      </c>
      <c r="D18" s="51">
        <v>50</v>
      </c>
      <c r="E18" s="52">
        <v>77</v>
      </c>
      <c r="F18" s="52">
        <f t="shared" si="0"/>
        <v>1.54</v>
      </c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49"/>
      <c r="AV18" s="49"/>
      <c r="AW18" s="49"/>
      <c r="AX18" s="49"/>
      <c r="AY18" s="49"/>
      <c r="AZ18" s="49"/>
      <c r="BA18" s="49"/>
      <c r="BB18" s="49"/>
      <c r="BC18" s="49"/>
      <c r="BD18" s="49"/>
    </row>
    <row r="19" spans="1:56" s="53" customFormat="1" ht="20.100000000000001" customHeight="1" x14ac:dyDescent="0.25">
      <c r="A19" s="49"/>
      <c r="B19" s="50" t="s">
        <v>4</v>
      </c>
      <c r="C19" s="62" t="s">
        <v>3</v>
      </c>
      <c r="D19" s="51">
        <v>16610.349999999999</v>
      </c>
      <c r="E19" s="52">
        <v>9896.6447000000007</v>
      </c>
      <c r="F19" s="52">
        <f t="shared" si="0"/>
        <v>0.59581193051320425</v>
      </c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</row>
    <row r="20" spans="1:56" s="53" customFormat="1" ht="20.100000000000001" customHeight="1" x14ac:dyDescent="0.25">
      <c r="A20" s="49"/>
      <c r="B20" s="50" t="s">
        <v>72</v>
      </c>
      <c r="C20" s="62" t="s">
        <v>5</v>
      </c>
      <c r="D20" s="51">
        <v>29461.899999999998</v>
      </c>
      <c r="E20" s="52">
        <v>72348.053500000009</v>
      </c>
      <c r="F20" s="52">
        <f t="shared" si="0"/>
        <v>2.4556479215529214</v>
      </c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49"/>
      <c r="AX20" s="49"/>
      <c r="AY20" s="49"/>
      <c r="AZ20" s="49"/>
      <c r="BA20" s="49"/>
      <c r="BB20" s="49"/>
      <c r="BC20" s="49"/>
      <c r="BD20" s="49"/>
    </row>
    <row r="21" spans="1:56" s="53" customFormat="1" ht="20.100000000000001" customHeight="1" x14ac:dyDescent="0.25">
      <c r="A21" s="49"/>
      <c r="B21" s="50" t="s">
        <v>39</v>
      </c>
      <c r="C21" s="62" t="s">
        <v>38</v>
      </c>
      <c r="D21" s="51">
        <v>2133637.67</v>
      </c>
      <c r="E21" s="52">
        <v>3305713.9398000003</v>
      </c>
      <c r="F21" s="52">
        <f t="shared" si="0"/>
        <v>1.5493323849123832</v>
      </c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T21" s="49"/>
      <c r="AU21" s="49"/>
      <c r="AV21" s="49"/>
      <c r="AW21" s="49"/>
      <c r="AX21" s="49"/>
      <c r="AY21" s="49"/>
      <c r="AZ21" s="49"/>
      <c r="BA21" s="49"/>
      <c r="BB21" s="49"/>
      <c r="BC21" s="49"/>
      <c r="BD21" s="49"/>
    </row>
    <row r="22" spans="1:56" s="53" customFormat="1" ht="20.100000000000001" customHeight="1" x14ac:dyDescent="0.25">
      <c r="A22" s="49"/>
      <c r="B22" s="50" t="s">
        <v>74</v>
      </c>
      <c r="C22" s="62" t="s">
        <v>20</v>
      </c>
      <c r="D22" s="51">
        <v>29411.62</v>
      </c>
      <c r="E22" s="52">
        <v>54684.8586</v>
      </c>
      <c r="F22" s="52">
        <f t="shared" si="0"/>
        <v>1.8592943401281534</v>
      </c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49"/>
      <c r="AX22" s="49"/>
      <c r="AY22" s="49"/>
      <c r="AZ22" s="49"/>
      <c r="BA22" s="49"/>
      <c r="BB22" s="49"/>
      <c r="BC22" s="49"/>
      <c r="BD22" s="49"/>
    </row>
    <row r="23" spans="1:56" s="53" customFormat="1" ht="20.100000000000001" customHeight="1" x14ac:dyDescent="0.25">
      <c r="A23" s="49"/>
      <c r="B23" s="50" t="s">
        <v>156</v>
      </c>
      <c r="C23" s="62" t="s">
        <v>157</v>
      </c>
      <c r="D23" s="51">
        <v>10260.9</v>
      </c>
      <c r="E23" s="52">
        <v>29148.008999999998</v>
      </c>
      <c r="F23" s="52">
        <f t="shared" si="0"/>
        <v>2.8406873666052683</v>
      </c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  <c r="AY23" s="49"/>
      <c r="AZ23" s="49"/>
      <c r="BA23" s="49"/>
      <c r="BB23" s="49"/>
      <c r="BC23" s="49"/>
      <c r="BD23" s="49"/>
    </row>
    <row r="24" spans="1:56" s="53" customFormat="1" ht="20.100000000000001" customHeight="1" x14ac:dyDescent="0.25">
      <c r="A24" s="49"/>
      <c r="B24" s="50" t="s">
        <v>77</v>
      </c>
      <c r="C24" s="62" t="s">
        <v>56</v>
      </c>
      <c r="D24" s="51">
        <v>5167.26</v>
      </c>
      <c r="E24" s="52">
        <v>6600.4248000000007</v>
      </c>
      <c r="F24" s="52">
        <f t="shared" si="0"/>
        <v>1.277354884406823</v>
      </c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</row>
    <row r="25" spans="1:56" s="53" customFormat="1" ht="20.100000000000001" customHeight="1" x14ac:dyDescent="0.25">
      <c r="A25" s="49"/>
      <c r="B25" s="50" t="s">
        <v>126</v>
      </c>
      <c r="C25" s="62" t="s">
        <v>127</v>
      </c>
      <c r="D25" s="51">
        <v>49017.279999999999</v>
      </c>
      <c r="E25" s="52">
        <v>62260.383000000002</v>
      </c>
      <c r="F25" s="52">
        <f t="shared" si="0"/>
        <v>1.2701721311341634</v>
      </c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</row>
    <row r="26" spans="1:56" s="53" customFormat="1" ht="20.100000000000001" customHeight="1" x14ac:dyDescent="0.25">
      <c r="A26" s="49"/>
      <c r="B26" s="50" t="s">
        <v>87</v>
      </c>
      <c r="C26" s="62" t="s">
        <v>16</v>
      </c>
      <c r="D26" s="51">
        <v>1192034.75</v>
      </c>
      <c r="E26" s="52">
        <v>757647.84420000005</v>
      </c>
      <c r="F26" s="52">
        <f t="shared" si="0"/>
        <v>0.63559207833496467</v>
      </c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9"/>
      <c r="AO26" s="49"/>
      <c r="AP26" s="49"/>
      <c r="AQ26" s="49"/>
      <c r="AR26" s="49"/>
      <c r="AS26" s="49"/>
      <c r="AT26" s="49"/>
      <c r="AU26" s="49"/>
      <c r="AV26" s="49"/>
      <c r="AW26" s="49"/>
      <c r="AX26" s="49"/>
      <c r="AY26" s="49"/>
      <c r="AZ26" s="49"/>
      <c r="BA26" s="49"/>
      <c r="BB26" s="49"/>
      <c r="BC26" s="49"/>
      <c r="BD26" s="49"/>
    </row>
    <row r="27" spans="1:56" s="53" customFormat="1" ht="20.100000000000001" customHeight="1" x14ac:dyDescent="0.25">
      <c r="A27" s="49"/>
      <c r="B27" s="50" t="s">
        <v>158</v>
      </c>
      <c r="C27" s="62" t="s">
        <v>159</v>
      </c>
      <c r="D27" s="51">
        <v>20019.62</v>
      </c>
      <c r="E27" s="52">
        <v>26676.448199999999</v>
      </c>
      <c r="F27" s="52">
        <f t="shared" si="0"/>
        <v>1.3325152125764625</v>
      </c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49"/>
      <c r="AW27" s="49"/>
      <c r="AX27" s="49"/>
      <c r="AY27" s="49"/>
      <c r="AZ27" s="49"/>
      <c r="BA27" s="49"/>
      <c r="BB27" s="49"/>
      <c r="BC27" s="49"/>
      <c r="BD27" s="49"/>
    </row>
    <row r="28" spans="1:56" s="53" customFormat="1" ht="20.100000000000001" customHeight="1" x14ac:dyDescent="0.25">
      <c r="A28" s="49"/>
      <c r="B28" s="50" t="s">
        <v>128</v>
      </c>
      <c r="C28" s="62" t="s">
        <v>129</v>
      </c>
      <c r="D28" s="51">
        <v>74.259999999999991</v>
      </c>
      <c r="E28" s="52">
        <v>411.86599999999999</v>
      </c>
      <c r="F28" s="52">
        <f t="shared" si="0"/>
        <v>5.5462698626447624</v>
      </c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49"/>
      <c r="AS28" s="49"/>
      <c r="AT28" s="49"/>
      <c r="AU28" s="49"/>
      <c r="AV28" s="49"/>
      <c r="AW28" s="49"/>
      <c r="AX28" s="49"/>
      <c r="AY28" s="49"/>
      <c r="AZ28" s="49"/>
      <c r="BA28" s="49"/>
      <c r="BB28" s="49"/>
      <c r="BC28" s="49"/>
      <c r="BD28" s="49"/>
    </row>
    <row r="29" spans="1:56" s="53" customFormat="1" ht="20.100000000000001" customHeight="1" x14ac:dyDescent="0.25">
      <c r="A29" s="49"/>
      <c r="B29" s="50" t="s">
        <v>70</v>
      </c>
      <c r="C29" s="62" t="s">
        <v>69</v>
      </c>
      <c r="D29" s="51">
        <v>2.62</v>
      </c>
      <c r="E29" s="52">
        <v>6.55</v>
      </c>
      <c r="F29" s="52">
        <f t="shared" si="0"/>
        <v>2.5</v>
      </c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49"/>
      <c r="AR29" s="49"/>
      <c r="AS29" s="49"/>
      <c r="AT29" s="49"/>
      <c r="AU29" s="49"/>
      <c r="AV29" s="49"/>
      <c r="AW29" s="49"/>
      <c r="AX29" s="49"/>
      <c r="AY29" s="49"/>
      <c r="AZ29" s="49"/>
      <c r="BA29" s="49"/>
      <c r="BB29" s="49"/>
      <c r="BC29" s="49"/>
      <c r="BD29" s="49"/>
    </row>
    <row r="30" spans="1:56" s="53" customFormat="1" ht="20.100000000000001" customHeight="1" x14ac:dyDescent="0.25">
      <c r="A30" s="49"/>
      <c r="B30" s="50" t="s">
        <v>52</v>
      </c>
      <c r="C30" s="62" t="s">
        <v>51</v>
      </c>
      <c r="D30" s="51">
        <v>254.6</v>
      </c>
      <c r="E30" s="52">
        <v>1384.4</v>
      </c>
      <c r="F30" s="52">
        <f t="shared" si="0"/>
        <v>5.4375490966221527</v>
      </c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</row>
    <row r="31" spans="1:56" s="53" customFormat="1" ht="20.100000000000001" customHeight="1" x14ac:dyDescent="0.25">
      <c r="A31" s="49"/>
      <c r="B31" s="50" t="s">
        <v>7</v>
      </c>
      <c r="C31" s="62" t="s">
        <v>6</v>
      </c>
      <c r="D31" s="51">
        <v>297.60000000000002</v>
      </c>
      <c r="E31" s="52">
        <v>523.77599999999995</v>
      </c>
      <c r="F31" s="52">
        <f t="shared" si="0"/>
        <v>1.7599999999999998</v>
      </c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</row>
    <row r="32" spans="1:56" s="53" customFormat="1" ht="20.100000000000001" customHeight="1" x14ac:dyDescent="0.25">
      <c r="A32" s="49"/>
      <c r="B32" s="50" t="s">
        <v>86</v>
      </c>
      <c r="C32" s="62" t="s">
        <v>55</v>
      </c>
      <c r="D32" s="51">
        <v>14508.67</v>
      </c>
      <c r="E32" s="52">
        <v>38116.674200000009</v>
      </c>
      <c r="F32" s="52">
        <f t="shared" si="0"/>
        <v>2.6271652880656884</v>
      </c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</row>
    <row r="33" spans="1:56" s="53" customFormat="1" ht="20.100000000000001" customHeight="1" x14ac:dyDescent="0.25">
      <c r="A33" s="49"/>
      <c r="B33" s="50" t="s">
        <v>130</v>
      </c>
      <c r="C33" s="62" t="s">
        <v>131</v>
      </c>
      <c r="D33" s="51">
        <v>5313.68</v>
      </c>
      <c r="E33" s="52">
        <v>4706.71</v>
      </c>
      <c r="F33" s="52">
        <f t="shared" si="0"/>
        <v>0.88577219554056696</v>
      </c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</row>
    <row r="34" spans="1:56" s="53" customFormat="1" ht="20.100000000000001" customHeight="1" x14ac:dyDescent="0.25">
      <c r="A34" s="49"/>
      <c r="B34" s="50" t="s">
        <v>41</v>
      </c>
      <c r="C34" s="62" t="s">
        <v>40</v>
      </c>
      <c r="D34" s="51">
        <v>2117.08</v>
      </c>
      <c r="E34" s="52">
        <v>17640.02</v>
      </c>
      <c r="F34" s="52">
        <f t="shared" si="0"/>
        <v>8.3322406333251458</v>
      </c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</row>
    <row r="35" spans="1:56" s="53" customFormat="1" ht="20.100000000000001" customHeight="1" x14ac:dyDescent="0.25">
      <c r="A35" s="49"/>
      <c r="B35" s="50" t="s">
        <v>27</v>
      </c>
      <c r="C35" s="62" t="s">
        <v>26</v>
      </c>
      <c r="D35" s="51">
        <v>236.04000000000002</v>
      </c>
      <c r="E35" s="52">
        <v>1517.2660000000001</v>
      </c>
      <c r="F35" s="52">
        <f t="shared" si="0"/>
        <v>6.4280037281816638</v>
      </c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</row>
    <row r="36" spans="1:56" s="53" customFormat="1" ht="20.100000000000001" customHeight="1" x14ac:dyDescent="0.25">
      <c r="A36" s="49"/>
      <c r="B36" s="50" t="s">
        <v>160</v>
      </c>
      <c r="C36" s="62" t="s">
        <v>161</v>
      </c>
      <c r="D36" s="51">
        <v>37.200000000000003</v>
      </c>
      <c r="E36" s="52">
        <v>37.200000000000003</v>
      </c>
      <c r="F36" s="52">
        <f t="shared" si="0"/>
        <v>1</v>
      </c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</row>
    <row r="37" spans="1:56" s="53" customFormat="1" ht="20.100000000000001" customHeight="1" x14ac:dyDescent="0.25">
      <c r="A37" s="49"/>
      <c r="B37" s="50" t="s">
        <v>132</v>
      </c>
      <c r="C37" s="62" t="s">
        <v>133</v>
      </c>
      <c r="D37" s="51">
        <v>1025.46</v>
      </c>
      <c r="E37" s="52">
        <v>2114.9659999999999</v>
      </c>
      <c r="F37" s="52">
        <f t="shared" si="0"/>
        <v>2.0624558734616656</v>
      </c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</row>
    <row r="38" spans="1:56" s="53" customFormat="1" ht="20.100000000000001" customHeight="1" x14ac:dyDescent="0.25">
      <c r="A38" s="49"/>
      <c r="B38" s="50" t="s">
        <v>162</v>
      </c>
      <c r="C38" s="62" t="s">
        <v>163</v>
      </c>
      <c r="D38" s="51">
        <v>27713.07</v>
      </c>
      <c r="E38" s="52">
        <v>34318.727400000003</v>
      </c>
      <c r="F38" s="52">
        <f t="shared" si="0"/>
        <v>1.2383589187340127</v>
      </c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</row>
    <row r="39" spans="1:56" s="53" customFormat="1" ht="20.100000000000001" customHeight="1" x14ac:dyDescent="0.25">
      <c r="A39" s="49"/>
      <c r="B39" s="50" t="s">
        <v>37</v>
      </c>
      <c r="C39" s="62" t="s">
        <v>36</v>
      </c>
      <c r="D39" s="51">
        <v>78.599999999999994</v>
      </c>
      <c r="E39" s="52">
        <v>219.04</v>
      </c>
      <c r="F39" s="52">
        <f t="shared" si="0"/>
        <v>2.7867684478371504</v>
      </c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</row>
    <row r="40" spans="1:56" s="53" customFormat="1" ht="20.100000000000001" customHeight="1" x14ac:dyDescent="0.25">
      <c r="A40" s="49"/>
      <c r="B40" s="50" t="s">
        <v>88</v>
      </c>
      <c r="C40" s="62" t="s">
        <v>15</v>
      </c>
      <c r="D40" s="51">
        <v>94464.13</v>
      </c>
      <c r="E40" s="52">
        <v>424792.6385</v>
      </c>
      <c r="F40" s="52">
        <f t="shared" si="0"/>
        <v>4.4968671018300803</v>
      </c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</row>
    <row r="41" spans="1:56" s="53" customFormat="1" ht="20.100000000000001" customHeight="1" x14ac:dyDescent="0.25">
      <c r="A41" s="49"/>
      <c r="B41" s="50" t="s">
        <v>164</v>
      </c>
      <c r="C41" s="62" t="s">
        <v>165</v>
      </c>
      <c r="D41" s="51">
        <v>122.96000000000001</v>
      </c>
      <c r="E41" s="52">
        <v>27.713999999999999</v>
      </c>
      <c r="F41" s="52">
        <f t="shared" si="0"/>
        <v>0.22539037085230967</v>
      </c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</row>
    <row r="42" spans="1:56" s="53" customFormat="1" ht="20.100000000000001" customHeight="1" x14ac:dyDescent="0.25">
      <c r="A42" s="49"/>
      <c r="B42" s="50" t="s">
        <v>166</v>
      </c>
      <c r="C42" s="62" t="s">
        <v>167</v>
      </c>
      <c r="D42" s="51">
        <v>71900</v>
      </c>
      <c r="E42" s="52">
        <v>120732</v>
      </c>
      <c r="F42" s="52">
        <f t="shared" si="0"/>
        <v>1.6791655076495131</v>
      </c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</row>
    <row r="43" spans="1:56" s="53" customFormat="1" ht="20.100000000000001" customHeight="1" x14ac:dyDescent="0.25">
      <c r="A43" s="49"/>
      <c r="B43" s="50" t="s">
        <v>33</v>
      </c>
      <c r="C43" s="62" t="s">
        <v>32</v>
      </c>
      <c r="D43" s="51">
        <v>218.66000000000003</v>
      </c>
      <c r="E43" s="52">
        <v>997.68600000000004</v>
      </c>
      <c r="F43" s="52">
        <f t="shared" si="0"/>
        <v>4.5627275221805537</v>
      </c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</row>
    <row r="44" spans="1:56" s="53" customFormat="1" ht="20.100000000000001" customHeight="1" x14ac:dyDescent="0.25">
      <c r="A44" s="49"/>
      <c r="B44" s="50" t="s">
        <v>44</v>
      </c>
      <c r="C44" s="62" t="s">
        <v>43</v>
      </c>
      <c r="D44" s="51">
        <v>5046.66</v>
      </c>
      <c r="E44" s="52">
        <v>45044.602299999999</v>
      </c>
      <c r="F44" s="52">
        <f t="shared" si="0"/>
        <v>8.9256265133771642</v>
      </c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</row>
    <row r="45" spans="1:56" s="53" customFormat="1" ht="20.100000000000001" customHeight="1" x14ac:dyDescent="0.25">
      <c r="A45" s="49"/>
      <c r="B45" s="50" t="s">
        <v>58</v>
      </c>
      <c r="C45" s="62" t="s">
        <v>57</v>
      </c>
      <c r="D45" s="51">
        <v>99792.62999999999</v>
      </c>
      <c r="E45" s="52">
        <v>92854.142000000007</v>
      </c>
      <c r="F45" s="52">
        <f t="shared" si="0"/>
        <v>0.9304709375832666</v>
      </c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</row>
    <row r="46" spans="1:56" s="53" customFormat="1" ht="20.100000000000001" customHeight="1" x14ac:dyDescent="0.25">
      <c r="A46" s="49"/>
      <c r="B46" s="50" t="s">
        <v>168</v>
      </c>
      <c r="C46" s="62" t="s">
        <v>169</v>
      </c>
      <c r="D46" s="51">
        <v>440042.38</v>
      </c>
      <c r="E46" s="52">
        <v>323900.63210000005</v>
      </c>
      <c r="F46" s="52">
        <f t="shared" si="0"/>
        <v>0.73606690360142135</v>
      </c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</row>
    <row r="47" spans="1:56" s="53" customFormat="1" ht="20.100000000000001" customHeight="1" x14ac:dyDescent="0.25">
      <c r="A47" s="49"/>
      <c r="B47" s="50" t="s">
        <v>170</v>
      </c>
      <c r="C47" s="62" t="s">
        <v>171</v>
      </c>
      <c r="D47" s="51">
        <v>404.06</v>
      </c>
      <c r="E47" s="52">
        <v>247.3398</v>
      </c>
      <c r="F47" s="52">
        <f t="shared" si="0"/>
        <v>0.61213631638865518</v>
      </c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49"/>
    </row>
    <row r="48" spans="1:56" s="53" customFormat="1" ht="20.100000000000001" customHeight="1" x14ac:dyDescent="0.25">
      <c r="A48" s="49"/>
      <c r="B48" s="50" t="s">
        <v>172</v>
      </c>
      <c r="C48" s="62" t="s">
        <v>173</v>
      </c>
      <c r="D48" s="51">
        <v>125</v>
      </c>
      <c r="E48" s="52">
        <v>905</v>
      </c>
      <c r="F48" s="52">
        <f t="shared" si="0"/>
        <v>7.24</v>
      </c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</row>
    <row r="49" spans="1:56" s="53" customFormat="1" ht="20.100000000000001" customHeight="1" x14ac:dyDescent="0.25">
      <c r="A49" s="49"/>
      <c r="B49" s="50" t="s">
        <v>80</v>
      </c>
      <c r="C49" s="62" t="s">
        <v>71</v>
      </c>
      <c r="D49" s="51">
        <v>9.120000000000001</v>
      </c>
      <c r="E49" s="52">
        <v>119.92</v>
      </c>
      <c r="F49" s="52">
        <f t="shared" si="0"/>
        <v>13.149122807017543</v>
      </c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</row>
    <row r="50" spans="1:56" s="53" customFormat="1" ht="20.100000000000001" customHeight="1" x14ac:dyDescent="0.25">
      <c r="A50" s="49"/>
      <c r="B50" s="50" t="s">
        <v>174</v>
      </c>
      <c r="C50" s="62" t="s">
        <v>175</v>
      </c>
      <c r="D50" s="51">
        <v>10.18</v>
      </c>
      <c r="E50" s="52">
        <v>86.311999999999998</v>
      </c>
      <c r="F50" s="52">
        <f t="shared" si="0"/>
        <v>8.4785854616895868</v>
      </c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49"/>
      <c r="AW50" s="49"/>
      <c r="AX50" s="49"/>
      <c r="AY50" s="49"/>
      <c r="AZ50" s="49"/>
      <c r="BA50" s="49"/>
      <c r="BB50" s="49"/>
      <c r="BC50" s="49"/>
      <c r="BD50" s="49"/>
    </row>
    <row r="51" spans="1:56" ht="20.100000000000001" customHeight="1" x14ac:dyDescent="0.25">
      <c r="B51" s="50" t="s">
        <v>176</v>
      </c>
      <c r="C51" s="62" t="s">
        <v>177</v>
      </c>
      <c r="D51" s="51">
        <v>462.38</v>
      </c>
      <c r="E51" s="52">
        <v>108.01179999999999</v>
      </c>
      <c r="F51" s="52">
        <f t="shared" si="0"/>
        <v>0.2335996366624854</v>
      </c>
    </row>
    <row r="52" spans="1:56" ht="20.100000000000001" customHeight="1" x14ac:dyDescent="0.25">
      <c r="B52" s="50" t="s">
        <v>81</v>
      </c>
      <c r="C52" s="62" t="s">
        <v>67</v>
      </c>
      <c r="D52" s="51">
        <v>11132.04</v>
      </c>
      <c r="E52" s="52">
        <v>14028.2122</v>
      </c>
      <c r="F52" s="52">
        <f t="shared" si="0"/>
        <v>1.2601654503577062</v>
      </c>
    </row>
    <row r="53" spans="1:56" ht="20.100000000000001" customHeight="1" x14ac:dyDescent="0.25">
      <c r="B53" s="50" t="s">
        <v>178</v>
      </c>
      <c r="C53" s="62" t="s">
        <v>179</v>
      </c>
      <c r="D53" s="51">
        <v>24</v>
      </c>
      <c r="E53" s="52">
        <v>62.4</v>
      </c>
      <c r="F53" s="52">
        <f t="shared" si="0"/>
        <v>2.6</v>
      </c>
    </row>
    <row r="54" spans="1:56" ht="20.100000000000001" customHeight="1" x14ac:dyDescent="0.25">
      <c r="B54" s="50" t="s">
        <v>76</v>
      </c>
      <c r="C54" s="62" t="s">
        <v>47</v>
      </c>
      <c r="D54" s="51">
        <v>53.46</v>
      </c>
      <c r="E54" s="52">
        <v>549.64800000000002</v>
      </c>
      <c r="F54" s="52">
        <f t="shared" si="0"/>
        <v>10.281481481481482</v>
      </c>
    </row>
    <row r="55" spans="1:56" ht="20.100000000000001" customHeight="1" x14ac:dyDescent="0.25">
      <c r="B55" s="50" t="s">
        <v>180</v>
      </c>
      <c r="C55" s="62" t="s">
        <v>181</v>
      </c>
      <c r="D55" s="51">
        <v>76.5</v>
      </c>
      <c r="E55" s="52">
        <v>59.9</v>
      </c>
      <c r="F55" s="52">
        <f t="shared" si="0"/>
        <v>0.78300653594771241</v>
      </c>
    </row>
    <row r="56" spans="1:56" ht="20.100000000000001" customHeight="1" x14ac:dyDescent="0.25">
      <c r="B56" s="50" t="s">
        <v>134</v>
      </c>
      <c r="C56" s="62" t="s">
        <v>135</v>
      </c>
      <c r="D56" s="51">
        <v>4503.58</v>
      </c>
      <c r="E56" s="52">
        <v>21836.824000000001</v>
      </c>
      <c r="F56" s="52">
        <f t="shared" si="0"/>
        <v>4.8487700895731844</v>
      </c>
    </row>
    <row r="57" spans="1:56" ht="20.100000000000001" customHeight="1" x14ac:dyDescent="0.25">
      <c r="B57" s="50" t="s">
        <v>66</v>
      </c>
      <c r="C57" s="62" t="s">
        <v>65</v>
      </c>
      <c r="D57" s="51">
        <v>7246.4100000000008</v>
      </c>
      <c r="E57" s="52">
        <v>8811.6085999999978</v>
      </c>
      <c r="F57" s="52">
        <f t="shared" si="0"/>
        <v>1.2159964175364073</v>
      </c>
    </row>
    <row r="58" spans="1:56" ht="20.100000000000001" customHeight="1" x14ac:dyDescent="0.25">
      <c r="B58" s="50" t="s">
        <v>182</v>
      </c>
      <c r="C58" s="62" t="s">
        <v>183</v>
      </c>
      <c r="D58" s="51">
        <v>1476958.9899999998</v>
      </c>
      <c r="E58" s="52">
        <v>2907745.8847999997</v>
      </c>
      <c r="F58" s="52">
        <f t="shared" si="0"/>
        <v>1.9687384040365266</v>
      </c>
    </row>
    <row r="59" spans="1:56" ht="20.100000000000001" customHeight="1" x14ac:dyDescent="0.25">
      <c r="B59" s="50" t="s">
        <v>184</v>
      </c>
      <c r="C59" s="62" t="s">
        <v>185</v>
      </c>
      <c r="D59" s="51">
        <v>3639858.6900000004</v>
      </c>
      <c r="E59" s="52">
        <v>5703500.7346999999</v>
      </c>
      <c r="F59" s="52">
        <f t="shared" si="0"/>
        <v>1.5669566377314497</v>
      </c>
    </row>
    <row r="60" spans="1:56" ht="20.100000000000001" customHeight="1" x14ac:dyDescent="0.25">
      <c r="B60" s="50" t="s">
        <v>90</v>
      </c>
      <c r="C60" s="62" t="s">
        <v>14</v>
      </c>
      <c r="D60" s="51">
        <v>6.62</v>
      </c>
      <c r="E60" s="52">
        <v>12.577999999999999</v>
      </c>
      <c r="F60" s="52">
        <f t="shared" si="0"/>
        <v>1.9</v>
      </c>
    </row>
    <row r="61" spans="1:56" ht="20.100000000000001" customHeight="1" x14ac:dyDescent="0.25">
      <c r="B61" s="50" t="s">
        <v>13</v>
      </c>
      <c r="C61" s="62" t="s">
        <v>12</v>
      </c>
      <c r="D61" s="51">
        <v>829.56999999999994</v>
      </c>
      <c r="E61" s="52">
        <v>5550.8667999999998</v>
      </c>
      <c r="F61" s="52">
        <f t="shared" si="0"/>
        <v>6.691257880588739</v>
      </c>
    </row>
    <row r="62" spans="1:56" ht="20.100000000000001" customHeight="1" x14ac:dyDescent="0.25">
      <c r="B62" s="50" t="s">
        <v>136</v>
      </c>
      <c r="C62" s="62" t="s">
        <v>137</v>
      </c>
      <c r="D62" s="51">
        <v>1050.3499999999999</v>
      </c>
      <c r="E62" s="52">
        <v>1800.2440000000001</v>
      </c>
      <c r="F62" s="52">
        <f t="shared" si="0"/>
        <v>1.7139467796448806</v>
      </c>
    </row>
    <row r="63" spans="1:56" ht="20.100000000000001" customHeight="1" x14ac:dyDescent="0.25">
      <c r="B63" s="50" t="s">
        <v>89</v>
      </c>
      <c r="C63" s="62" t="s">
        <v>42</v>
      </c>
      <c r="D63" s="51">
        <v>11108.31</v>
      </c>
      <c r="E63" s="52">
        <v>17322.511900000001</v>
      </c>
      <c r="F63" s="52">
        <f t="shared" si="0"/>
        <v>1.5594192005804666</v>
      </c>
    </row>
    <row r="64" spans="1:56" ht="20.100000000000001" customHeight="1" x14ac:dyDescent="0.25">
      <c r="B64" s="50" t="s">
        <v>138</v>
      </c>
      <c r="C64" s="62" t="s">
        <v>139</v>
      </c>
      <c r="D64" s="51">
        <v>12.8</v>
      </c>
      <c r="E64" s="52">
        <v>54.4</v>
      </c>
      <c r="F64" s="52">
        <f t="shared" si="0"/>
        <v>4.25</v>
      </c>
    </row>
    <row r="65" spans="2:6" ht="20.100000000000001" customHeight="1" x14ac:dyDescent="0.25">
      <c r="B65" s="50" t="s">
        <v>186</v>
      </c>
      <c r="C65" s="62" t="s">
        <v>187</v>
      </c>
      <c r="D65" s="51">
        <v>975</v>
      </c>
      <c r="E65" s="52">
        <v>1686</v>
      </c>
      <c r="F65" s="52">
        <f t="shared" si="0"/>
        <v>1.7292307692307691</v>
      </c>
    </row>
    <row r="66" spans="2:6" ht="20.100000000000001" customHeight="1" x14ac:dyDescent="0.25">
      <c r="B66" s="50" t="s">
        <v>188</v>
      </c>
      <c r="C66" s="62" t="s">
        <v>189</v>
      </c>
      <c r="D66" s="51">
        <v>108</v>
      </c>
      <c r="E66" s="52">
        <v>57.24</v>
      </c>
      <c r="F66" s="52">
        <f t="shared" si="0"/>
        <v>0.53</v>
      </c>
    </row>
    <row r="67" spans="2:6" ht="20.100000000000001" customHeight="1" x14ac:dyDescent="0.25">
      <c r="B67" s="50" t="s">
        <v>24</v>
      </c>
      <c r="C67" s="62" t="s">
        <v>23</v>
      </c>
      <c r="D67" s="51">
        <v>3357.74</v>
      </c>
      <c r="E67" s="52">
        <v>16857.702000000001</v>
      </c>
      <c r="F67" s="52">
        <f t="shared" si="0"/>
        <v>5.0205501319339803</v>
      </c>
    </row>
    <row r="68" spans="2:6" ht="20.100000000000001" customHeight="1" x14ac:dyDescent="0.25">
      <c r="B68" s="50" t="s">
        <v>190</v>
      </c>
      <c r="C68" s="62" t="s">
        <v>191</v>
      </c>
      <c r="D68" s="51">
        <v>642.80000000000007</v>
      </c>
      <c r="E68" s="52">
        <v>5006.4799999999996</v>
      </c>
      <c r="F68" s="52">
        <f t="shared" si="0"/>
        <v>7.7885500933416285</v>
      </c>
    </row>
    <row r="69" spans="2:6" ht="20.100000000000001" customHeight="1" x14ac:dyDescent="0.25">
      <c r="B69" s="50" t="s">
        <v>35</v>
      </c>
      <c r="C69" s="62" t="s">
        <v>34</v>
      </c>
      <c r="D69" s="51">
        <v>3.26</v>
      </c>
      <c r="E69" s="52">
        <v>13.04</v>
      </c>
      <c r="F69" s="52">
        <f t="shared" si="0"/>
        <v>4</v>
      </c>
    </row>
    <row r="70" spans="2:6" ht="20.100000000000001" customHeight="1" x14ac:dyDescent="0.25">
      <c r="B70" s="50" t="s">
        <v>78</v>
      </c>
      <c r="C70" s="62" t="s">
        <v>50</v>
      </c>
      <c r="D70" s="51">
        <v>6341</v>
      </c>
      <c r="E70" s="52">
        <v>46764.372000000003</v>
      </c>
      <c r="F70" s="52">
        <f t="shared" si="0"/>
        <v>7.3749206749724019</v>
      </c>
    </row>
    <row r="71" spans="2:6" ht="20.100000000000001" customHeight="1" x14ac:dyDescent="0.25">
      <c r="B71" s="50" t="s">
        <v>83</v>
      </c>
      <c r="C71" s="62" t="s">
        <v>8</v>
      </c>
      <c r="D71" s="51">
        <v>71407.009999999995</v>
      </c>
      <c r="E71" s="52">
        <v>134812.8112</v>
      </c>
      <c r="F71" s="52">
        <f t="shared" si="0"/>
        <v>1.8879492531615594</v>
      </c>
    </row>
    <row r="72" spans="2:6" ht="20.100000000000001" customHeight="1" x14ac:dyDescent="0.25">
      <c r="B72" s="50" t="s">
        <v>192</v>
      </c>
      <c r="C72" s="62" t="s">
        <v>193</v>
      </c>
      <c r="D72" s="51">
        <v>2044.81</v>
      </c>
      <c r="E72" s="52">
        <v>5700.2199000000001</v>
      </c>
      <c r="F72" s="52">
        <f t="shared" si="0"/>
        <v>2.7876525936395069</v>
      </c>
    </row>
    <row r="73" spans="2:6" ht="20.100000000000001" customHeight="1" x14ac:dyDescent="0.25">
      <c r="B73" s="50" t="s">
        <v>18</v>
      </c>
      <c r="C73" s="62" t="s">
        <v>17</v>
      </c>
      <c r="D73" s="51">
        <v>24002.73</v>
      </c>
      <c r="E73" s="52">
        <v>173070.8866</v>
      </c>
      <c r="F73" s="52">
        <f t="shared" si="0"/>
        <v>7.2104667510737324</v>
      </c>
    </row>
    <row r="74" spans="2:6" ht="20.100000000000001" customHeight="1" x14ac:dyDescent="0.25">
      <c r="B74" s="50" t="s">
        <v>140</v>
      </c>
      <c r="C74" s="62" t="s">
        <v>141</v>
      </c>
      <c r="D74" s="51">
        <v>23.900000000000002</v>
      </c>
      <c r="E74" s="52">
        <v>19.689999999999998</v>
      </c>
      <c r="F74" s="52">
        <f t="shared" si="0"/>
        <v>0.82384937238493705</v>
      </c>
    </row>
    <row r="75" spans="2:6" ht="20.100000000000001" customHeight="1" x14ac:dyDescent="0.25">
      <c r="B75" s="50" t="s">
        <v>31</v>
      </c>
      <c r="C75" s="62" t="s">
        <v>30</v>
      </c>
      <c r="D75" s="51">
        <v>33933.5</v>
      </c>
      <c r="E75" s="52">
        <v>61639.023500000003</v>
      </c>
      <c r="F75" s="52">
        <f t="shared" si="0"/>
        <v>1.8164652482060502</v>
      </c>
    </row>
    <row r="76" spans="2:6" ht="20.100000000000001" customHeight="1" x14ac:dyDescent="0.25">
      <c r="B76" s="50" t="s">
        <v>194</v>
      </c>
      <c r="C76" s="62" t="s">
        <v>195</v>
      </c>
      <c r="D76" s="51">
        <v>32042.170000000002</v>
      </c>
      <c r="E76" s="52">
        <v>38014.338900000002</v>
      </c>
      <c r="F76" s="52">
        <f t="shared" si="0"/>
        <v>1.1863846580927571</v>
      </c>
    </row>
    <row r="77" spans="2:6" ht="20.100000000000001" customHeight="1" x14ac:dyDescent="0.25">
      <c r="B77" s="50" t="s">
        <v>79</v>
      </c>
      <c r="C77" s="62" t="s">
        <v>68</v>
      </c>
      <c r="D77" s="51">
        <v>177.8</v>
      </c>
      <c r="E77" s="52">
        <v>108.214</v>
      </c>
      <c r="F77" s="52">
        <f t="shared" si="0"/>
        <v>0.60862767154105735</v>
      </c>
    </row>
    <row r="78" spans="2:6" ht="20.100000000000001" customHeight="1" x14ac:dyDescent="0.25">
      <c r="B78" s="50" t="s">
        <v>196</v>
      </c>
      <c r="C78" s="62" t="s">
        <v>197</v>
      </c>
      <c r="D78" s="51">
        <v>26215.29</v>
      </c>
      <c r="E78" s="52">
        <v>70370.797999999995</v>
      </c>
      <c r="F78" s="52">
        <f t="shared" si="0"/>
        <v>2.6843417715386706</v>
      </c>
    </row>
    <row r="79" spans="2:6" ht="20.100000000000001" customHeight="1" x14ac:dyDescent="0.25">
      <c r="B79" s="50" t="s">
        <v>46</v>
      </c>
      <c r="C79" s="62" t="s">
        <v>45</v>
      </c>
      <c r="D79" s="51">
        <v>894.22</v>
      </c>
      <c r="E79" s="52">
        <v>781.81880000000001</v>
      </c>
      <c r="F79" s="52">
        <f t="shared" si="0"/>
        <v>0.87430252063250657</v>
      </c>
    </row>
    <row r="80" spans="2:6" ht="20.100000000000001" customHeight="1" x14ac:dyDescent="0.25">
      <c r="B80" s="50" t="s">
        <v>60</v>
      </c>
      <c r="C80" s="62" t="s">
        <v>59</v>
      </c>
      <c r="D80" s="51">
        <v>33.619999999999997</v>
      </c>
      <c r="E80" s="52">
        <v>440.29399999999998</v>
      </c>
      <c r="F80" s="52">
        <f t="shared" si="0"/>
        <v>13.09619274241523</v>
      </c>
    </row>
    <row r="81" spans="2:6" ht="20.100000000000001" customHeight="1" x14ac:dyDescent="0.25">
      <c r="B81" s="50" t="s">
        <v>198</v>
      </c>
      <c r="C81" s="62" t="s">
        <v>199</v>
      </c>
      <c r="D81" s="51">
        <v>516.49</v>
      </c>
      <c r="E81" s="52">
        <v>1738.0954999999999</v>
      </c>
      <c r="F81" s="52">
        <f t="shared" si="0"/>
        <v>3.3652064899610834</v>
      </c>
    </row>
    <row r="82" spans="2:6" ht="20.100000000000001" customHeight="1" x14ac:dyDescent="0.25">
      <c r="B82" s="50" t="s">
        <v>54</v>
      </c>
      <c r="C82" s="62" t="s">
        <v>53</v>
      </c>
      <c r="D82" s="51">
        <v>4055.25</v>
      </c>
      <c r="E82" s="52">
        <v>13930.445</v>
      </c>
      <c r="F82" s="52">
        <f t="shared" si="0"/>
        <v>3.4351630602305652</v>
      </c>
    </row>
    <row r="83" spans="2:6" ht="20.100000000000001" customHeight="1" x14ac:dyDescent="0.25">
      <c r="B83" s="50" t="s">
        <v>200</v>
      </c>
      <c r="C83" s="62" t="s">
        <v>201</v>
      </c>
      <c r="D83" s="51">
        <v>9771.6500000000015</v>
      </c>
      <c r="E83" s="52">
        <v>14717.915500000001</v>
      </c>
      <c r="F83" s="52">
        <f t="shared" si="0"/>
        <v>1.5061852911227886</v>
      </c>
    </row>
    <row r="84" spans="2:6" ht="20.100000000000001" customHeight="1" x14ac:dyDescent="0.25">
      <c r="B84" s="50" t="s">
        <v>202</v>
      </c>
      <c r="C84" s="62" t="s">
        <v>203</v>
      </c>
      <c r="D84" s="51">
        <v>141406.91</v>
      </c>
      <c r="E84" s="52">
        <v>383373.86379999999</v>
      </c>
      <c r="F84" s="52">
        <f t="shared" si="0"/>
        <v>2.7111395320073113</v>
      </c>
    </row>
    <row r="85" spans="2:6" ht="20.100000000000001" customHeight="1" x14ac:dyDescent="0.25">
      <c r="B85" s="50" t="s">
        <v>22</v>
      </c>
      <c r="C85" s="62" t="s">
        <v>21</v>
      </c>
      <c r="D85" s="51">
        <v>583366.11</v>
      </c>
      <c r="E85" s="52">
        <v>595191.33380000002</v>
      </c>
      <c r="F85" s="52">
        <f t="shared" si="0"/>
        <v>1.0202706732483997</v>
      </c>
    </row>
    <row r="86" spans="2:6" ht="20.100000000000001" customHeight="1" x14ac:dyDescent="0.25">
      <c r="B86" s="50" t="s">
        <v>62</v>
      </c>
      <c r="C86" s="62" t="s">
        <v>61</v>
      </c>
      <c r="D86" s="51">
        <v>1141.48</v>
      </c>
      <c r="E86" s="52">
        <v>2901.1477999999997</v>
      </c>
      <c r="F86" s="52">
        <f t="shared" si="0"/>
        <v>2.5415669131303216</v>
      </c>
    </row>
    <row r="87" spans="2:6" ht="20.100000000000001" customHeight="1" x14ac:dyDescent="0.25">
      <c r="B87" s="50" t="s">
        <v>29</v>
      </c>
      <c r="C87" s="62" t="s">
        <v>28</v>
      </c>
      <c r="D87" s="51">
        <v>92.5</v>
      </c>
      <c r="E87" s="52">
        <v>547.76800000000003</v>
      </c>
      <c r="F87" s="52">
        <f t="shared" si="0"/>
        <v>5.9218162162162162</v>
      </c>
    </row>
    <row r="88" spans="2:6" ht="20.100000000000001" customHeight="1" x14ac:dyDescent="0.25">
      <c r="B88" s="50" t="s">
        <v>142</v>
      </c>
      <c r="C88" s="62" t="s">
        <v>143</v>
      </c>
      <c r="D88" s="51">
        <v>6.6</v>
      </c>
      <c r="E88" s="52">
        <v>23.1</v>
      </c>
      <c r="F88" s="52">
        <f t="shared" ref="F88:F94" si="1">E88/D88</f>
        <v>3.5000000000000004</v>
      </c>
    </row>
    <row r="89" spans="2:6" ht="20.100000000000001" customHeight="1" x14ac:dyDescent="0.25">
      <c r="B89" s="50" t="s">
        <v>84</v>
      </c>
      <c r="C89" s="62" t="s">
        <v>11</v>
      </c>
      <c r="D89" s="51">
        <v>2.5</v>
      </c>
      <c r="E89" s="52">
        <v>31</v>
      </c>
      <c r="F89" s="52">
        <f t="shared" si="1"/>
        <v>12.4</v>
      </c>
    </row>
    <row r="90" spans="2:6" ht="20.100000000000001" customHeight="1" x14ac:dyDescent="0.25">
      <c r="B90" s="50" t="s">
        <v>144</v>
      </c>
      <c r="C90" s="62" t="s">
        <v>145</v>
      </c>
      <c r="D90" s="51">
        <v>28735.079999999998</v>
      </c>
      <c r="E90" s="52">
        <v>48978.462</v>
      </c>
      <c r="F90" s="52">
        <f t="shared" si="1"/>
        <v>1.7044832309497659</v>
      </c>
    </row>
    <row r="91" spans="2:6" ht="20.100000000000001" customHeight="1" x14ac:dyDescent="0.25">
      <c r="B91" s="50" t="s">
        <v>204</v>
      </c>
      <c r="C91" s="62" t="s">
        <v>205</v>
      </c>
      <c r="D91" s="51">
        <v>5559.17</v>
      </c>
      <c r="E91" s="52">
        <v>4063.3213999999998</v>
      </c>
      <c r="F91" s="52">
        <f t="shared" si="1"/>
        <v>0.73092231394254892</v>
      </c>
    </row>
    <row r="92" spans="2:6" ht="20.100000000000001" customHeight="1" x14ac:dyDescent="0.25">
      <c r="B92" s="50" t="s">
        <v>146</v>
      </c>
      <c r="C92" s="62" t="s">
        <v>147</v>
      </c>
      <c r="D92" s="51">
        <v>5.48</v>
      </c>
      <c r="E92" s="52">
        <v>16.440000000000001</v>
      </c>
      <c r="F92" s="52">
        <f t="shared" si="1"/>
        <v>3</v>
      </c>
    </row>
    <row r="93" spans="2:6" ht="20.100000000000001" customHeight="1" x14ac:dyDescent="0.25">
      <c r="B93" s="50" t="s">
        <v>82</v>
      </c>
      <c r="C93" s="62" t="s">
        <v>9</v>
      </c>
      <c r="D93" s="51">
        <v>5.4</v>
      </c>
      <c r="E93" s="52">
        <v>9.7200000000000006</v>
      </c>
      <c r="F93" s="52">
        <f t="shared" si="1"/>
        <v>1.8</v>
      </c>
    </row>
    <row r="94" spans="2:6" ht="20.100000000000001" customHeight="1" x14ac:dyDescent="0.25">
      <c r="B94" s="50" t="s">
        <v>206</v>
      </c>
      <c r="C94" s="62" t="s">
        <v>207</v>
      </c>
      <c r="D94" s="51">
        <v>3.2</v>
      </c>
      <c r="E94" s="52">
        <v>13.44</v>
      </c>
      <c r="F94" s="52">
        <f t="shared" si="1"/>
        <v>4.1999999999999993</v>
      </c>
    </row>
    <row r="95" spans="2:6" ht="20.100000000000001" customHeight="1" x14ac:dyDescent="0.25">
      <c r="B95" s="54" t="s">
        <v>92</v>
      </c>
      <c r="C95" s="63"/>
      <c r="D95" s="57">
        <v>10404007.780000003</v>
      </c>
      <c r="E95" s="58">
        <v>15762487.336100001</v>
      </c>
      <c r="F95" s="58">
        <f t="shared" ref="F95:F100" si="2">+E95/D95</f>
        <v>1.5150399412811661</v>
      </c>
    </row>
    <row r="96" spans="2:6" ht="20.100000000000001" customHeight="1" x14ac:dyDescent="0.25">
      <c r="B96" s="50" t="s">
        <v>208</v>
      </c>
      <c r="C96" s="62" t="s">
        <v>209</v>
      </c>
      <c r="D96" s="51">
        <v>1589.07</v>
      </c>
      <c r="E96" s="52">
        <v>2104.3344000000002</v>
      </c>
      <c r="F96" s="52">
        <f t="shared" si="2"/>
        <v>1.3242553191489363</v>
      </c>
    </row>
    <row r="97" spans="2:6" ht="20.100000000000001" customHeight="1" x14ac:dyDescent="0.25">
      <c r="B97" s="50" t="s">
        <v>73</v>
      </c>
      <c r="C97" s="62" t="s">
        <v>10</v>
      </c>
      <c r="D97" s="51">
        <v>200.74</v>
      </c>
      <c r="E97" s="52">
        <v>754.16200000000003</v>
      </c>
      <c r="F97" s="52">
        <f t="shared" si="2"/>
        <v>3.7569094350901664</v>
      </c>
    </row>
    <row r="98" spans="2:6" ht="20.100000000000001" customHeight="1" x14ac:dyDescent="0.25">
      <c r="B98" s="50" t="s">
        <v>148</v>
      </c>
      <c r="C98" s="62" t="s">
        <v>149</v>
      </c>
      <c r="D98" s="51">
        <v>42.8</v>
      </c>
      <c r="E98" s="52">
        <v>234.494</v>
      </c>
      <c r="F98" s="52">
        <f t="shared" si="2"/>
        <v>5.478831775700935</v>
      </c>
    </row>
    <row r="99" spans="2:6" ht="20.100000000000001" customHeight="1" x14ac:dyDescent="0.25">
      <c r="B99" s="50" t="s">
        <v>85</v>
      </c>
      <c r="C99" s="62" t="s">
        <v>19</v>
      </c>
      <c r="D99" s="51">
        <v>843.76</v>
      </c>
      <c r="E99" s="52">
        <v>4614.0219999999999</v>
      </c>
      <c r="F99" s="52">
        <f t="shared" si="2"/>
        <v>5.4684057077842043</v>
      </c>
    </row>
    <row r="100" spans="2:6" ht="20.100000000000001" customHeight="1" x14ac:dyDescent="0.25">
      <c r="B100" s="54" t="s">
        <v>91</v>
      </c>
      <c r="C100" s="63"/>
      <c r="D100" s="57">
        <v>2676.37</v>
      </c>
      <c r="E100" s="58">
        <v>7707.0123999999996</v>
      </c>
      <c r="F100" s="58">
        <f t="shared" si="2"/>
        <v>2.8796513187638482</v>
      </c>
    </row>
    <row r="101" spans="2:6" ht="20.100000000000001" customHeight="1" x14ac:dyDescent="0.25">
      <c r="B101" s="65" t="s">
        <v>1</v>
      </c>
      <c r="C101" s="64"/>
      <c r="D101" s="55">
        <v>10406684.150000002</v>
      </c>
      <c r="E101" s="56">
        <v>15770194.348500002</v>
      </c>
      <c r="F101" s="56">
        <f>+E101/D101</f>
        <v>1.5153908892776378</v>
      </c>
    </row>
    <row r="103" spans="2:6" ht="20.100000000000001" customHeight="1" x14ac:dyDescent="0.25">
      <c r="B103" s="32" t="s">
        <v>93</v>
      </c>
    </row>
  </sheetData>
  <sheetProtection selectLockedCells="1" selectUnlockedCells="1"/>
  <phoneticPr fontId="0" type="noConversion"/>
  <pageMargins left="0.74791666666666667" right="0.74791666666666667" top="0.98402777777777772" bottom="0.98402777777777772" header="0.51180555555555551" footer="0.51180555555555551"/>
  <pageSetup paperSize="9" scale="85" firstPageNumber="0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3"/>
  <sheetViews>
    <sheetView topLeftCell="A10" workbookViewId="0">
      <selection activeCell="B33" sqref="B33"/>
    </sheetView>
  </sheetViews>
  <sheetFormatPr baseColWidth="10" defaultRowHeight="12.75" x14ac:dyDescent="0.2"/>
  <cols>
    <col min="1" max="1" width="4" style="71" customWidth="1"/>
    <col min="2" max="2" width="33.7109375" style="71" customWidth="1"/>
    <col min="3" max="3" width="6.5703125" style="71" customWidth="1"/>
    <col min="4" max="4" width="12.7109375" style="71" bestFit="1" customWidth="1"/>
    <col min="5" max="5" width="14" style="71" bestFit="1" customWidth="1"/>
    <col min="6" max="6" width="11.7109375" style="71" bestFit="1" customWidth="1"/>
    <col min="7" max="7" width="13.42578125" style="71" customWidth="1"/>
    <col min="8" max="8" width="11.7109375" style="71" bestFit="1" customWidth="1"/>
    <col min="9" max="9" width="14" style="71" bestFit="1" customWidth="1"/>
    <col min="10" max="10" width="11.7109375" style="71" bestFit="1" customWidth="1"/>
    <col min="11" max="11" width="14" style="71" bestFit="1" customWidth="1"/>
    <col min="12" max="12" width="11.7109375" style="71" bestFit="1" customWidth="1"/>
    <col min="13" max="13" width="14" style="71" bestFit="1" customWidth="1"/>
    <col min="14" max="16384" width="11.42578125" style="71"/>
  </cols>
  <sheetData>
    <row r="1" spans="1:17" s="18" customFormat="1" ht="20.100000000000001" customHeight="1" x14ac:dyDescent="0.25">
      <c r="A1" s="77"/>
      <c r="B1" s="77"/>
      <c r="C1" s="78"/>
      <c r="D1" s="77"/>
      <c r="E1" s="78"/>
      <c r="F1" s="77"/>
      <c r="G1" s="77"/>
      <c r="H1" s="77"/>
      <c r="I1" s="77"/>
      <c r="J1" s="77"/>
      <c r="K1" s="77"/>
      <c r="L1" s="77"/>
      <c r="M1" s="77"/>
      <c r="N1" s="77"/>
    </row>
    <row r="2" spans="1:17" s="18" customFormat="1" ht="15.75" x14ac:dyDescent="0.25">
      <c r="A2" s="77"/>
      <c r="B2" s="77"/>
      <c r="C2" s="78"/>
      <c r="D2" s="77"/>
      <c r="E2" s="78"/>
      <c r="F2" s="77"/>
      <c r="G2" s="77"/>
      <c r="H2" s="77"/>
      <c r="I2" s="77"/>
      <c r="J2" s="77"/>
      <c r="K2" s="77"/>
      <c r="L2" s="77"/>
      <c r="M2" s="77"/>
      <c r="N2" s="77"/>
    </row>
    <row r="3" spans="1:17" s="18" customFormat="1" ht="15.75" x14ac:dyDescent="0.25">
      <c r="A3" s="77"/>
      <c r="B3" s="77"/>
      <c r="C3" s="78"/>
      <c r="D3" s="77"/>
      <c r="E3" s="78"/>
      <c r="F3" s="77"/>
      <c r="G3" s="77"/>
      <c r="H3" s="77"/>
      <c r="I3" s="77"/>
      <c r="J3" s="77"/>
      <c r="K3" s="77"/>
      <c r="L3" s="77"/>
      <c r="M3" s="77"/>
      <c r="N3" s="77"/>
    </row>
    <row r="4" spans="1:17" s="18" customFormat="1" ht="10.5" customHeight="1" x14ac:dyDescent="0.25">
      <c r="A4" s="77"/>
      <c r="B4" s="77"/>
      <c r="C4" s="78"/>
      <c r="D4" s="77"/>
      <c r="E4" s="78"/>
      <c r="F4" s="77"/>
      <c r="G4" s="77"/>
      <c r="H4" s="77"/>
      <c r="I4" s="77"/>
      <c r="J4" s="77"/>
      <c r="K4" s="77"/>
      <c r="L4" s="77"/>
      <c r="M4" s="77"/>
      <c r="N4" s="77"/>
    </row>
    <row r="5" spans="1:17" s="18" customFormat="1" ht="5.25" customHeight="1" x14ac:dyDescent="0.25">
      <c r="A5" s="83"/>
      <c r="B5" s="83"/>
      <c r="C5" s="84"/>
      <c r="D5" s="83"/>
      <c r="E5" s="84"/>
      <c r="F5" s="83"/>
      <c r="G5" s="83"/>
      <c r="H5" s="83"/>
      <c r="I5" s="83"/>
      <c r="J5" s="83"/>
      <c r="K5" s="83"/>
      <c r="L5" s="83"/>
      <c r="M5" s="83"/>
      <c r="N5" s="83"/>
    </row>
    <row r="6" spans="1:17" s="1" customFormat="1" ht="15.75" x14ac:dyDescent="0.25">
      <c r="C6" s="59"/>
      <c r="D6" s="2"/>
      <c r="E6" s="2"/>
      <c r="N6" s="18"/>
    </row>
    <row r="7" spans="1:17" s="1" customFormat="1" ht="20.25" customHeight="1" x14ac:dyDescent="0.25">
      <c r="B7" s="9" t="s">
        <v>217</v>
      </c>
      <c r="C7" s="60"/>
      <c r="D7" s="2"/>
      <c r="M7" s="2"/>
      <c r="N7" s="18"/>
    </row>
    <row r="8" spans="1:17" s="1" customFormat="1" ht="5.25" customHeight="1" x14ac:dyDescent="0.25">
      <c r="B8" s="80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5"/>
      <c r="P8" s="85"/>
      <c r="Q8" s="85"/>
    </row>
    <row r="9" spans="1:17" s="18" customFormat="1" ht="9.75" customHeight="1" x14ac:dyDescent="0.25">
      <c r="B9" s="19"/>
      <c r="C9" s="61"/>
      <c r="D9" s="19"/>
    </row>
    <row r="10" spans="1:17" x14ac:dyDescent="0.2">
      <c r="H10" s="72"/>
    </row>
    <row r="32" spans="2:14" s="1" customFormat="1" ht="20.25" customHeight="1" x14ac:dyDescent="0.25">
      <c r="B32" s="9" t="s">
        <v>218</v>
      </c>
      <c r="C32" s="60"/>
      <c r="D32" s="2"/>
      <c r="M32" s="2"/>
      <c r="N32" s="18"/>
    </row>
    <row r="33" spans="2:14" s="1" customFormat="1" ht="5.25" customHeight="1" x14ac:dyDescent="0.25">
      <c r="B33" s="80"/>
      <c r="C33" s="80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</row>
    <row r="36" spans="2:14" ht="15.75" x14ac:dyDescent="0.25">
      <c r="B36" s="142" t="s">
        <v>119</v>
      </c>
      <c r="C36" s="143" t="s">
        <v>2</v>
      </c>
      <c r="D36" s="140">
        <v>2016</v>
      </c>
      <c r="E36" s="141"/>
      <c r="F36" s="149">
        <v>2015</v>
      </c>
      <c r="G36" s="150"/>
      <c r="H36" s="140">
        <v>2014</v>
      </c>
      <c r="I36" s="141"/>
      <c r="J36" s="149">
        <v>2013</v>
      </c>
      <c r="K36" s="150"/>
      <c r="L36" s="140">
        <v>2012</v>
      </c>
      <c r="M36" s="141"/>
    </row>
    <row r="37" spans="2:14" ht="15.75" x14ac:dyDescent="0.25">
      <c r="B37" s="142"/>
      <c r="C37" s="144"/>
      <c r="D37" s="29" t="s">
        <v>120</v>
      </c>
      <c r="E37" s="30" t="s">
        <v>121</v>
      </c>
      <c r="F37" s="35" t="s">
        <v>120</v>
      </c>
      <c r="G37" s="36" t="s">
        <v>121</v>
      </c>
      <c r="H37" s="29" t="s">
        <v>120</v>
      </c>
      <c r="I37" s="30" t="s">
        <v>121</v>
      </c>
      <c r="J37" s="35" t="s">
        <v>120</v>
      </c>
      <c r="K37" s="36" t="s">
        <v>121</v>
      </c>
      <c r="L37" s="29" t="s">
        <v>120</v>
      </c>
      <c r="M37" s="30" t="s">
        <v>121</v>
      </c>
    </row>
    <row r="38" spans="2:14" ht="15.75" x14ac:dyDescent="0.25">
      <c r="B38" s="66" t="s">
        <v>210</v>
      </c>
      <c r="C38" s="66" t="s">
        <v>185</v>
      </c>
      <c r="D38" s="67">
        <v>3639858.6900000004</v>
      </c>
      <c r="E38" s="107">
        <v>5703500.7346999999</v>
      </c>
      <c r="F38" s="67">
        <v>3153575</v>
      </c>
      <c r="G38" s="107">
        <v>6474131</v>
      </c>
      <c r="H38" s="67">
        <v>2905025</v>
      </c>
      <c r="I38" s="107">
        <v>6324930.1500000004</v>
      </c>
      <c r="J38" s="67">
        <v>3540055</v>
      </c>
      <c r="K38" s="107">
        <v>7150081.8499999996</v>
      </c>
      <c r="L38" s="67">
        <v>2738629</v>
      </c>
      <c r="M38" s="7">
        <v>4972163.79</v>
      </c>
    </row>
    <row r="39" spans="2:14" s="73" customFormat="1" ht="15.75" x14ac:dyDescent="0.25">
      <c r="B39" s="68" t="s">
        <v>39</v>
      </c>
      <c r="C39" s="68" t="s">
        <v>38</v>
      </c>
      <c r="D39" s="67">
        <v>2133637.67</v>
      </c>
      <c r="E39" s="107">
        <v>3305713.9398000003</v>
      </c>
      <c r="F39" s="67">
        <v>2024164.8199999998</v>
      </c>
      <c r="G39" s="107">
        <v>3903033.5928000002</v>
      </c>
      <c r="H39" s="67">
        <v>2600585.6500000004</v>
      </c>
      <c r="I39" s="107">
        <v>5975906.8472000007</v>
      </c>
      <c r="J39" s="67">
        <v>2259985.0300000003</v>
      </c>
      <c r="K39" s="107">
        <v>6054559.4849999994</v>
      </c>
      <c r="L39" s="67">
        <v>1515983</v>
      </c>
      <c r="M39" s="7">
        <v>4137357.8599999994</v>
      </c>
    </row>
    <row r="40" spans="2:14" s="73" customFormat="1" ht="15.75" x14ac:dyDescent="0.25">
      <c r="B40" s="68" t="s">
        <v>211</v>
      </c>
      <c r="C40" s="68" t="s">
        <v>183</v>
      </c>
      <c r="D40" s="67">
        <v>1476958.9899999998</v>
      </c>
      <c r="E40" s="107">
        <v>2907745.8847999997</v>
      </c>
      <c r="F40" s="107">
        <v>0</v>
      </c>
      <c r="G40" s="107">
        <v>0</v>
      </c>
      <c r="H40" s="107">
        <v>0</v>
      </c>
      <c r="I40" s="107">
        <v>0</v>
      </c>
      <c r="J40" s="107">
        <v>0</v>
      </c>
      <c r="K40" s="107">
        <v>0</v>
      </c>
      <c r="L40" s="107">
        <v>0</v>
      </c>
      <c r="M40" s="7">
        <v>0</v>
      </c>
    </row>
    <row r="41" spans="2:14" s="73" customFormat="1" ht="15.75" x14ac:dyDescent="0.25">
      <c r="B41" s="68" t="s">
        <v>87</v>
      </c>
      <c r="C41" s="68" t="s">
        <v>16</v>
      </c>
      <c r="D41" s="67">
        <v>1192034.75</v>
      </c>
      <c r="E41" s="107">
        <v>757647.84420000005</v>
      </c>
      <c r="F41" s="67">
        <v>800999.61</v>
      </c>
      <c r="G41" s="107">
        <v>730459.10050000006</v>
      </c>
      <c r="H41" s="67">
        <v>182824.57</v>
      </c>
      <c r="I41" s="107">
        <v>143638.85499999998</v>
      </c>
      <c r="J41" s="67">
        <v>116416.5</v>
      </c>
      <c r="K41" s="107">
        <v>100988.21999999999</v>
      </c>
      <c r="L41" s="67">
        <v>45674</v>
      </c>
      <c r="M41" s="7">
        <v>36081.75</v>
      </c>
    </row>
    <row r="42" spans="2:14" s="73" customFormat="1" ht="15.75" x14ac:dyDescent="0.25">
      <c r="B42" s="68" t="s">
        <v>22</v>
      </c>
      <c r="C42" s="68" t="s">
        <v>21</v>
      </c>
      <c r="D42" s="67">
        <v>583366.11</v>
      </c>
      <c r="E42" s="107">
        <v>595191.33380000002</v>
      </c>
      <c r="F42" s="67">
        <v>746264.6100000001</v>
      </c>
      <c r="G42" s="107">
        <v>1197141.5246000001</v>
      </c>
      <c r="H42" s="67">
        <v>1179946.6199999999</v>
      </c>
      <c r="I42" s="107">
        <v>1725843.4996999998</v>
      </c>
      <c r="J42" s="67">
        <v>2956209.3200000003</v>
      </c>
      <c r="K42" s="107">
        <v>3660407.02</v>
      </c>
      <c r="L42" s="67">
        <v>700864</v>
      </c>
      <c r="M42" s="7">
        <v>1079470.8399999999</v>
      </c>
    </row>
    <row r="43" spans="2:14" s="73" customFormat="1" ht="15.75" x14ac:dyDescent="0.25">
      <c r="B43" s="68" t="s">
        <v>168</v>
      </c>
      <c r="C43" s="68" t="s">
        <v>169</v>
      </c>
      <c r="D43" s="67">
        <v>440042.38</v>
      </c>
      <c r="E43" s="107">
        <v>323900.63210000005</v>
      </c>
      <c r="F43" s="67">
        <v>172289.40000000002</v>
      </c>
      <c r="G43" s="107">
        <v>174978.00870000001</v>
      </c>
      <c r="H43" s="67">
        <v>32337.93</v>
      </c>
      <c r="I43" s="107">
        <v>28939.184299999997</v>
      </c>
      <c r="J43" s="67">
        <v>6115</v>
      </c>
      <c r="K43" s="107">
        <v>5815.84</v>
      </c>
      <c r="L43" s="67">
        <v>1494</v>
      </c>
      <c r="M43" s="7">
        <v>2130.3000000000002</v>
      </c>
    </row>
    <row r="44" spans="2:14" s="73" customFormat="1" ht="15.75" x14ac:dyDescent="0.25">
      <c r="B44" s="68" t="s">
        <v>202</v>
      </c>
      <c r="C44" s="68" t="s">
        <v>203</v>
      </c>
      <c r="D44" s="67">
        <v>141406.91</v>
      </c>
      <c r="E44" s="107">
        <v>383373.86379999999</v>
      </c>
      <c r="F44" s="67">
        <v>35450</v>
      </c>
      <c r="G44" s="107">
        <v>114643</v>
      </c>
      <c r="H44" s="67">
        <v>37825</v>
      </c>
      <c r="I44" s="107">
        <v>97682.5</v>
      </c>
      <c r="J44" s="67">
        <v>65075</v>
      </c>
      <c r="K44" s="107">
        <v>132684</v>
      </c>
      <c r="L44" s="67">
        <v>25725</v>
      </c>
      <c r="M44" s="7">
        <v>66569.5</v>
      </c>
    </row>
    <row r="45" spans="2:14" s="73" customFormat="1" ht="15.75" x14ac:dyDescent="0.25">
      <c r="B45" s="68" t="s">
        <v>58</v>
      </c>
      <c r="C45" s="68" t="s">
        <v>57</v>
      </c>
      <c r="D45" s="67">
        <v>99792.62999999999</v>
      </c>
      <c r="E45" s="107">
        <v>92854.142000000007</v>
      </c>
      <c r="F45" s="67">
        <v>92953.219999999987</v>
      </c>
      <c r="G45" s="107">
        <v>85121.175599999988</v>
      </c>
      <c r="H45" s="67">
        <v>30588.089999999997</v>
      </c>
      <c r="I45" s="107">
        <v>33100.057000000001</v>
      </c>
      <c r="J45" s="67">
        <v>85901.1</v>
      </c>
      <c r="K45" s="107">
        <v>62358.03</v>
      </c>
      <c r="L45" s="67">
        <v>56646</v>
      </c>
      <c r="M45" s="7">
        <v>50932.98</v>
      </c>
    </row>
    <row r="46" spans="2:14" ht="15.75" x14ac:dyDescent="0.25">
      <c r="B46" s="68" t="s">
        <v>88</v>
      </c>
      <c r="C46" s="68" t="s">
        <v>15</v>
      </c>
      <c r="D46" s="67">
        <v>94464.13</v>
      </c>
      <c r="E46" s="107">
        <v>424792.6385</v>
      </c>
      <c r="F46" s="67">
        <v>4700</v>
      </c>
      <c r="G46" s="107">
        <v>32427</v>
      </c>
      <c r="H46" s="67">
        <v>10775</v>
      </c>
      <c r="I46" s="107">
        <v>54150</v>
      </c>
      <c r="J46" s="67">
        <v>68140</v>
      </c>
      <c r="K46" s="107">
        <v>275050</v>
      </c>
      <c r="L46" s="67">
        <v>38600</v>
      </c>
      <c r="M46" s="7">
        <v>141647</v>
      </c>
    </row>
    <row r="47" spans="2:14" ht="15.75" x14ac:dyDescent="0.25">
      <c r="B47" s="69" t="s">
        <v>166</v>
      </c>
      <c r="C47" s="69" t="s">
        <v>167</v>
      </c>
      <c r="D47" s="70">
        <v>71900</v>
      </c>
      <c r="E47" s="108">
        <v>120732</v>
      </c>
      <c r="F47" s="67">
        <v>3225</v>
      </c>
      <c r="G47" s="107">
        <v>7540</v>
      </c>
      <c r="H47" s="67">
        <v>10650</v>
      </c>
      <c r="I47" s="107">
        <v>20267</v>
      </c>
      <c r="J47" s="67">
        <v>27175</v>
      </c>
      <c r="K47" s="107">
        <v>43040</v>
      </c>
      <c r="L47" s="67">
        <v>21300</v>
      </c>
      <c r="M47" s="7">
        <v>42038.5</v>
      </c>
    </row>
    <row r="48" spans="2:14" ht="15.75" x14ac:dyDescent="0.25">
      <c r="B48" s="145" t="s">
        <v>122</v>
      </c>
      <c r="C48" s="146"/>
      <c r="D48" s="74">
        <v>0.94876159569040053</v>
      </c>
      <c r="E48" s="74">
        <v>0.92677697501490608</v>
      </c>
      <c r="F48" s="74">
        <v>0.940696118601279</v>
      </c>
      <c r="G48" s="74">
        <v>0.92935592798403455</v>
      </c>
      <c r="H48" s="74">
        <v>0.96518828626925901</v>
      </c>
      <c r="I48" s="74">
        <v>0.9602168699057666</v>
      </c>
      <c r="J48" s="74">
        <v>0.96986918563902469</v>
      </c>
      <c r="K48" s="74">
        <v>0.95478000760626447</v>
      </c>
      <c r="L48" s="74">
        <v>0.95565503744608815</v>
      </c>
      <c r="M48" s="74">
        <v>0.93850435768363338</v>
      </c>
    </row>
    <row r="49" spans="2:13" ht="15.75" x14ac:dyDescent="0.25">
      <c r="B49" s="147" t="s">
        <v>123</v>
      </c>
      <c r="C49" s="148"/>
      <c r="D49" s="55">
        <v>10406684.150000002</v>
      </c>
      <c r="E49" s="56">
        <v>15770194.348500002</v>
      </c>
      <c r="F49" s="55">
        <v>7477039.1000000006</v>
      </c>
      <c r="G49" s="56">
        <v>13686332.673200002</v>
      </c>
      <c r="H49" s="55">
        <v>7242688.2500000019</v>
      </c>
      <c r="I49" s="56">
        <v>15001254.971299995</v>
      </c>
      <c r="J49" s="55">
        <v>9408559.5099999998</v>
      </c>
      <c r="K49" s="56">
        <v>18313102.814999998</v>
      </c>
      <c r="L49" s="55">
        <v>5382089.5599999996</v>
      </c>
      <c r="M49" s="56">
        <v>11215997.170199998</v>
      </c>
    </row>
    <row r="50" spans="2:13" x14ac:dyDescent="0.2">
      <c r="L50" s="96"/>
      <c r="M50" s="96"/>
    </row>
    <row r="51" spans="2:13" ht="15.75" x14ac:dyDescent="0.25">
      <c r="B51" s="32" t="s">
        <v>93</v>
      </c>
      <c r="L51" s="97"/>
      <c r="M51" s="97"/>
    </row>
    <row r="52" spans="2:13" x14ac:dyDescent="0.2">
      <c r="L52" s="96"/>
      <c r="M52" s="96"/>
    </row>
    <row r="53" spans="2:13" x14ac:dyDescent="0.2">
      <c r="L53" s="98"/>
      <c r="M53" s="98"/>
    </row>
  </sheetData>
  <mergeCells count="9">
    <mergeCell ref="L36:M36"/>
    <mergeCell ref="B36:B37"/>
    <mergeCell ref="C36:C37"/>
    <mergeCell ref="B48:C48"/>
    <mergeCell ref="B49:C49"/>
    <mergeCell ref="D36:E36"/>
    <mergeCell ref="F36:G36"/>
    <mergeCell ref="H36:I36"/>
    <mergeCell ref="J36:K3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1"/>
  <sheetViews>
    <sheetView tabSelected="1" workbookViewId="0">
      <selection activeCell="C65" sqref="C65"/>
    </sheetView>
  </sheetViews>
  <sheetFormatPr baseColWidth="10" defaultRowHeight="12.75" x14ac:dyDescent="0.2"/>
  <cols>
    <col min="1" max="1" width="6.5703125" style="71" customWidth="1"/>
    <col min="2" max="2" width="39.85546875" style="71" customWidth="1"/>
    <col min="3" max="3" width="17" style="71" bestFit="1" customWidth="1"/>
    <col min="4" max="4" width="17.140625" style="71" bestFit="1" customWidth="1"/>
    <col min="5" max="5" width="19.42578125" style="71" customWidth="1"/>
    <col min="6" max="6" width="11.42578125" style="71"/>
    <col min="7" max="7" width="22.42578125" style="71" customWidth="1"/>
    <col min="8" max="8" width="11.42578125" style="71"/>
    <col min="9" max="9" width="19.85546875" style="71" customWidth="1"/>
    <col min="10" max="256" width="11.42578125" style="71"/>
    <col min="257" max="257" width="6.5703125" style="71" customWidth="1"/>
    <col min="258" max="258" width="39.85546875" style="71" customWidth="1"/>
    <col min="259" max="259" width="16.85546875" style="71" bestFit="1" customWidth="1"/>
    <col min="260" max="260" width="15.28515625" style="71" bestFit="1" customWidth="1"/>
    <col min="261" max="261" width="15.42578125" style="71" customWidth="1"/>
    <col min="262" max="262" width="11.42578125" style="71"/>
    <col min="263" max="263" width="22.42578125" style="71" customWidth="1"/>
    <col min="264" max="264" width="11.42578125" style="71"/>
    <col min="265" max="265" width="19.85546875" style="71" customWidth="1"/>
    <col min="266" max="512" width="11.42578125" style="71"/>
    <col min="513" max="513" width="6.5703125" style="71" customWidth="1"/>
    <col min="514" max="514" width="39.85546875" style="71" customWidth="1"/>
    <col min="515" max="515" width="16.85546875" style="71" bestFit="1" customWidth="1"/>
    <col min="516" max="516" width="15.28515625" style="71" bestFit="1" customWidth="1"/>
    <col min="517" max="517" width="15.42578125" style="71" customWidth="1"/>
    <col min="518" max="518" width="11.42578125" style="71"/>
    <col min="519" max="519" width="22.42578125" style="71" customWidth="1"/>
    <col min="520" max="520" width="11.42578125" style="71"/>
    <col min="521" max="521" width="19.85546875" style="71" customWidth="1"/>
    <col min="522" max="768" width="11.42578125" style="71"/>
    <col min="769" max="769" width="6.5703125" style="71" customWidth="1"/>
    <col min="770" max="770" width="39.85546875" style="71" customWidth="1"/>
    <col min="771" max="771" width="16.85546875" style="71" bestFit="1" customWidth="1"/>
    <col min="772" max="772" width="15.28515625" style="71" bestFit="1" customWidth="1"/>
    <col min="773" max="773" width="15.42578125" style="71" customWidth="1"/>
    <col min="774" max="774" width="11.42578125" style="71"/>
    <col min="775" max="775" width="22.42578125" style="71" customWidth="1"/>
    <col min="776" max="776" width="11.42578125" style="71"/>
    <col min="777" max="777" width="19.85546875" style="71" customWidth="1"/>
    <col min="778" max="1024" width="11.42578125" style="71"/>
    <col min="1025" max="1025" width="6.5703125" style="71" customWidth="1"/>
    <col min="1026" max="1026" width="39.85546875" style="71" customWidth="1"/>
    <col min="1027" max="1027" width="16.85546875" style="71" bestFit="1" customWidth="1"/>
    <col min="1028" max="1028" width="15.28515625" style="71" bestFit="1" customWidth="1"/>
    <col min="1029" max="1029" width="15.42578125" style="71" customWidth="1"/>
    <col min="1030" max="1030" width="11.42578125" style="71"/>
    <col min="1031" max="1031" width="22.42578125" style="71" customWidth="1"/>
    <col min="1032" max="1032" width="11.42578125" style="71"/>
    <col min="1033" max="1033" width="19.85546875" style="71" customWidth="1"/>
    <col min="1034" max="1280" width="11.42578125" style="71"/>
    <col min="1281" max="1281" width="6.5703125" style="71" customWidth="1"/>
    <col min="1282" max="1282" width="39.85546875" style="71" customWidth="1"/>
    <col min="1283" max="1283" width="16.85546875" style="71" bestFit="1" customWidth="1"/>
    <col min="1284" max="1284" width="15.28515625" style="71" bestFit="1" customWidth="1"/>
    <col min="1285" max="1285" width="15.42578125" style="71" customWidth="1"/>
    <col min="1286" max="1286" width="11.42578125" style="71"/>
    <col min="1287" max="1287" width="22.42578125" style="71" customWidth="1"/>
    <col min="1288" max="1288" width="11.42578125" style="71"/>
    <col min="1289" max="1289" width="19.85546875" style="71" customWidth="1"/>
    <col min="1290" max="1536" width="11.42578125" style="71"/>
    <col min="1537" max="1537" width="6.5703125" style="71" customWidth="1"/>
    <col min="1538" max="1538" width="39.85546875" style="71" customWidth="1"/>
    <col min="1539" max="1539" width="16.85546875" style="71" bestFit="1" customWidth="1"/>
    <col min="1540" max="1540" width="15.28515625" style="71" bestFit="1" customWidth="1"/>
    <col min="1541" max="1541" width="15.42578125" style="71" customWidth="1"/>
    <col min="1542" max="1542" width="11.42578125" style="71"/>
    <col min="1543" max="1543" width="22.42578125" style="71" customWidth="1"/>
    <col min="1544" max="1544" width="11.42578125" style="71"/>
    <col min="1545" max="1545" width="19.85546875" style="71" customWidth="1"/>
    <col min="1546" max="1792" width="11.42578125" style="71"/>
    <col min="1793" max="1793" width="6.5703125" style="71" customWidth="1"/>
    <col min="1794" max="1794" width="39.85546875" style="71" customWidth="1"/>
    <col min="1795" max="1795" width="16.85546875" style="71" bestFit="1" customWidth="1"/>
    <col min="1796" max="1796" width="15.28515625" style="71" bestFit="1" customWidth="1"/>
    <col min="1797" max="1797" width="15.42578125" style="71" customWidth="1"/>
    <col min="1798" max="1798" width="11.42578125" style="71"/>
    <col min="1799" max="1799" width="22.42578125" style="71" customWidth="1"/>
    <col min="1800" max="1800" width="11.42578125" style="71"/>
    <col min="1801" max="1801" width="19.85546875" style="71" customWidth="1"/>
    <col min="1802" max="2048" width="11.42578125" style="71"/>
    <col min="2049" max="2049" width="6.5703125" style="71" customWidth="1"/>
    <col min="2050" max="2050" width="39.85546875" style="71" customWidth="1"/>
    <col min="2051" max="2051" width="16.85546875" style="71" bestFit="1" customWidth="1"/>
    <col min="2052" max="2052" width="15.28515625" style="71" bestFit="1" customWidth="1"/>
    <col min="2053" max="2053" width="15.42578125" style="71" customWidth="1"/>
    <col min="2054" max="2054" width="11.42578125" style="71"/>
    <col min="2055" max="2055" width="22.42578125" style="71" customWidth="1"/>
    <col min="2056" max="2056" width="11.42578125" style="71"/>
    <col min="2057" max="2057" width="19.85546875" style="71" customWidth="1"/>
    <col min="2058" max="2304" width="11.42578125" style="71"/>
    <col min="2305" max="2305" width="6.5703125" style="71" customWidth="1"/>
    <col min="2306" max="2306" width="39.85546875" style="71" customWidth="1"/>
    <col min="2307" max="2307" width="16.85546875" style="71" bestFit="1" customWidth="1"/>
    <col min="2308" max="2308" width="15.28515625" style="71" bestFit="1" customWidth="1"/>
    <col min="2309" max="2309" width="15.42578125" style="71" customWidth="1"/>
    <col min="2310" max="2310" width="11.42578125" style="71"/>
    <col min="2311" max="2311" width="22.42578125" style="71" customWidth="1"/>
    <col min="2312" max="2312" width="11.42578125" style="71"/>
    <col min="2313" max="2313" width="19.85546875" style="71" customWidth="1"/>
    <col min="2314" max="2560" width="11.42578125" style="71"/>
    <col min="2561" max="2561" width="6.5703125" style="71" customWidth="1"/>
    <col min="2562" max="2562" width="39.85546875" style="71" customWidth="1"/>
    <col min="2563" max="2563" width="16.85546875" style="71" bestFit="1" customWidth="1"/>
    <col min="2564" max="2564" width="15.28515625" style="71" bestFit="1" customWidth="1"/>
    <col min="2565" max="2565" width="15.42578125" style="71" customWidth="1"/>
    <col min="2566" max="2566" width="11.42578125" style="71"/>
    <col min="2567" max="2567" width="22.42578125" style="71" customWidth="1"/>
    <col min="2568" max="2568" width="11.42578125" style="71"/>
    <col min="2569" max="2569" width="19.85546875" style="71" customWidth="1"/>
    <col min="2570" max="2816" width="11.42578125" style="71"/>
    <col min="2817" max="2817" width="6.5703125" style="71" customWidth="1"/>
    <col min="2818" max="2818" width="39.85546875" style="71" customWidth="1"/>
    <col min="2819" max="2819" width="16.85546875" style="71" bestFit="1" customWidth="1"/>
    <col min="2820" max="2820" width="15.28515625" style="71" bestFit="1" customWidth="1"/>
    <col min="2821" max="2821" width="15.42578125" style="71" customWidth="1"/>
    <col min="2822" max="2822" width="11.42578125" style="71"/>
    <col min="2823" max="2823" width="22.42578125" style="71" customWidth="1"/>
    <col min="2824" max="2824" width="11.42578125" style="71"/>
    <col min="2825" max="2825" width="19.85546875" style="71" customWidth="1"/>
    <col min="2826" max="3072" width="11.42578125" style="71"/>
    <col min="3073" max="3073" width="6.5703125" style="71" customWidth="1"/>
    <col min="3074" max="3074" width="39.85546875" style="71" customWidth="1"/>
    <col min="3075" max="3075" width="16.85546875" style="71" bestFit="1" customWidth="1"/>
    <col min="3076" max="3076" width="15.28515625" style="71" bestFit="1" customWidth="1"/>
    <col min="3077" max="3077" width="15.42578125" style="71" customWidth="1"/>
    <col min="3078" max="3078" width="11.42578125" style="71"/>
    <col min="3079" max="3079" width="22.42578125" style="71" customWidth="1"/>
    <col min="3080" max="3080" width="11.42578125" style="71"/>
    <col min="3081" max="3081" width="19.85546875" style="71" customWidth="1"/>
    <col min="3082" max="3328" width="11.42578125" style="71"/>
    <col min="3329" max="3329" width="6.5703125" style="71" customWidth="1"/>
    <col min="3330" max="3330" width="39.85546875" style="71" customWidth="1"/>
    <col min="3331" max="3331" width="16.85546875" style="71" bestFit="1" customWidth="1"/>
    <col min="3332" max="3332" width="15.28515625" style="71" bestFit="1" customWidth="1"/>
    <col min="3333" max="3333" width="15.42578125" style="71" customWidth="1"/>
    <col min="3334" max="3334" width="11.42578125" style="71"/>
    <col min="3335" max="3335" width="22.42578125" style="71" customWidth="1"/>
    <col min="3336" max="3336" width="11.42578125" style="71"/>
    <col min="3337" max="3337" width="19.85546875" style="71" customWidth="1"/>
    <col min="3338" max="3584" width="11.42578125" style="71"/>
    <col min="3585" max="3585" width="6.5703125" style="71" customWidth="1"/>
    <col min="3586" max="3586" width="39.85546875" style="71" customWidth="1"/>
    <col min="3587" max="3587" width="16.85546875" style="71" bestFit="1" customWidth="1"/>
    <col min="3588" max="3588" width="15.28515625" style="71" bestFit="1" customWidth="1"/>
    <col min="3589" max="3589" width="15.42578125" style="71" customWidth="1"/>
    <col min="3590" max="3590" width="11.42578125" style="71"/>
    <col min="3591" max="3591" width="22.42578125" style="71" customWidth="1"/>
    <col min="3592" max="3592" width="11.42578125" style="71"/>
    <col min="3593" max="3593" width="19.85546875" style="71" customWidth="1"/>
    <col min="3594" max="3840" width="11.42578125" style="71"/>
    <col min="3841" max="3841" width="6.5703125" style="71" customWidth="1"/>
    <col min="3842" max="3842" width="39.85546875" style="71" customWidth="1"/>
    <col min="3843" max="3843" width="16.85546875" style="71" bestFit="1" customWidth="1"/>
    <col min="3844" max="3844" width="15.28515625" style="71" bestFit="1" customWidth="1"/>
    <col min="3845" max="3845" width="15.42578125" style="71" customWidth="1"/>
    <col min="3846" max="3846" width="11.42578125" style="71"/>
    <col min="3847" max="3847" width="22.42578125" style="71" customWidth="1"/>
    <col min="3848" max="3848" width="11.42578125" style="71"/>
    <col min="3849" max="3849" width="19.85546875" style="71" customWidth="1"/>
    <col min="3850" max="4096" width="11.42578125" style="71"/>
    <col min="4097" max="4097" width="6.5703125" style="71" customWidth="1"/>
    <col min="4098" max="4098" width="39.85546875" style="71" customWidth="1"/>
    <col min="4099" max="4099" width="16.85546875" style="71" bestFit="1" customWidth="1"/>
    <col min="4100" max="4100" width="15.28515625" style="71" bestFit="1" customWidth="1"/>
    <col min="4101" max="4101" width="15.42578125" style="71" customWidth="1"/>
    <col min="4102" max="4102" width="11.42578125" style="71"/>
    <col min="4103" max="4103" width="22.42578125" style="71" customWidth="1"/>
    <col min="4104" max="4104" width="11.42578125" style="71"/>
    <col min="4105" max="4105" width="19.85546875" style="71" customWidth="1"/>
    <col min="4106" max="4352" width="11.42578125" style="71"/>
    <col min="4353" max="4353" width="6.5703125" style="71" customWidth="1"/>
    <col min="4354" max="4354" width="39.85546875" style="71" customWidth="1"/>
    <col min="4355" max="4355" width="16.85546875" style="71" bestFit="1" customWidth="1"/>
    <col min="4356" max="4356" width="15.28515625" style="71" bestFit="1" customWidth="1"/>
    <col min="4357" max="4357" width="15.42578125" style="71" customWidth="1"/>
    <col min="4358" max="4358" width="11.42578125" style="71"/>
    <col min="4359" max="4359" width="22.42578125" style="71" customWidth="1"/>
    <col min="4360" max="4360" width="11.42578125" style="71"/>
    <col min="4361" max="4361" width="19.85546875" style="71" customWidth="1"/>
    <col min="4362" max="4608" width="11.42578125" style="71"/>
    <col min="4609" max="4609" width="6.5703125" style="71" customWidth="1"/>
    <col min="4610" max="4610" width="39.85546875" style="71" customWidth="1"/>
    <col min="4611" max="4611" width="16.85546875" style="71" bestFit="1" customWidth="1"/>
    <col min="4612" max="4612" width="15.28515625" style="71" bestFit="1" customWidth="1"/>
    <col min="4613" max="4613" width="15.42578125" style="71" customWidth="1"/>
    <col min="4614" max="4614" width="11.42578125" style="71"/>
    <col min="4615" max="4615" width="22.42578125" style="71" customWidth="1"/>
    <col min="4616" max="4616" width="11.42578125" style="71"/>
    <col min="4617" max="4617" width="19.85546875" style="71" customWidth="1"/>
    <col min="4618" max="4864" width="11.42578125" style="71"/>
    <col min="4865" max="4865" width="6.5703125" style="71" customWidth="1"/>
    <col min="4866" max="4866" width="39.85546875" style="71" customWidth="1"/>
    <col min="4867" max="4867" width="16.85546875" style="71" bestFit="1" customWidth="1"/>
    <col min="4868" max="4868" width="15.28515625" style="71" bestFit="1" customWidth="1"/>
    <col min="4869" max="4869" width="15.42578125" style="71" customWidth="1"/>
    <col min="4870" max="4870" width="11.42578125" style="71"/>
    <col min="4871" max="4871" width="22.42578125" style="71" customWidth="1"/>
    <col min="4872" max="4872" width="11.42578125" style="71"/>
    <col min="4873" max="4873" width="19.85546875" style="71" customWidth="1"/>
    <col min="4874" max="5120" width="11.42578125" style="71"/>
    <col min="5121" max="5121" width="6.5703125" style="71" customWidth="1"/>
    <col min="5122" max="5122" width="39.85546875" style="71" customWidth="1"/>
    <col min="5123" max="5123" width="16.85546875" style="71" bestFit="1" customWidth="1"/>
    <col min="5124" max="5124" width="15.28515625" style="71" bestFit="1" customWidth="1"/>
    <col min="5125" max="5125" width="15.42578125" style="71" customWidth="1"/>
    <col min="5126" max="5126" width="11.42578125" style="71"/>
    <col min="5127" max="5127" width="22.42578125" style="71" customWidth="1"/>
    <col min="5128" max="5128" width="11.42578125" style="71"/>
    <col min="5129" max="5129" width="19.85546875" style="71" customWidth="1"/>
    <col min="5130" max="5376" width="11.42578125" style="71"/>
    <col min="5377" max="5377" width="6.5703125" style="71" customWidth="1"/>
    <col min="5378" max="5378" width="39.85546875" style="71" customWidth="1"/>
    <col min="5379" max="5379" width="16.85546875" style="71" bestFit="1" customWidth="1"/>
    <col min="5380" max="5380" width="15.28515625" style="71" bestFit="1" customWidth="1"/>
    <col min="5381" max="5381" width="15.42578125" style="71" customWidth="1"/>
    <col min="5382" max="5382" width="11.42578125" style="71"/>
    <col min="5383" max="5383" width="22.42578125" style="71" customWidth="1"/>
    <col min="5384" max="5384" width="11.42578125" style="71"/>
    <col min="5385" max="5385" width="19.85546875" style="71" customWidth="1"/>
    <col min="5386" max="5632" width="11.42578125" style="71"/>
    <col min="5633" max="5633" width="6.5703125" style="71" customWidth="1"/>
    <col min="5634" max="5634" width="39.85546875" style="71" customWidth="1"/>
    <col min="5635" max="5635" width="16.85546875" style="71" bestFit="1" customWidth="1"/>
    <col min="5636" max="5636" width="15.28515625" style="71" bestFit="1" customWidth="1"/>
    <col min="5637" max="5637" width="15.42578125" style="71" customWidth="1"/>
    <col min="5638" max="5638" width="11.42578125" style="71"/>
    <col min="5639" max="5639" width="22.42578125" style="71" customWidth="1"/>
    <col min="5640" max="5640" width="11.42578125" style="71"/>
    <col min="5641" max="5641" width="19.85546875" style="71" customWidth="1"/>
    <col min="5642" max="5888" width="11.42578125" style="71"/>
    <col min="5889" max="5889" width="6.5703125" style="71" customWidth="1"/>
    <col min="5890" max="5890" width="39.85546875" style="71" customWidth="1"/>
    <col min="5891" max="5891" width="16.85546875" style="71" bestFit="1" customWidth="1"/>
    <col min="5892" max="5892" width="15.28515625" style="71" bestFit="1" customWidth="1"/>
    <col min="5893" max="5893" width="15.42578125" style="71" customWidth="1"/>
    <col min="5894" max="5894" width="11.42578125" style="71"/>
    <col min="5895" max="5895" width="22.42578125" style="71" customWidth="1"/>
    <col min="5896" max="5896" width="11.42578125" style="71"/>
    <col min="5897" max="5897" width="19.85546875" style="71" customWidth="1"/>
    <col min="5898" max="6144" width="11.42578125" style="71"/>
    <col min="6145" max="6145" width="6.5703125" style="71" customWidth="1"/>
    <col min="6146" max="6146" width="39.85546875" style="71" customWidth="1"/>
    <col min="6147" max="6147" width="16.85546875" style="71" bestFit="1" customWidth="1"/>
    <col min="6148" max="6148" width="15.28515625" style="71" bestFit="1" customWidth="1"/>
    <col min="6149" max="6149" width="15.42578125" style="71" customWidth="1"/>
    <col min="6150" max="6150" width="11.42578125" style="71"/>
    <col min="6151" max="6151" width="22.42578125" style="71" customWidth="1"/>
    <col min="6152" max="6152" width="11.42578125" style="71"/>
    <col min="6153" max="6153" width="19.85546875" style="71" customWidth="1"/>
    <col min="6154" max="6400" width="11.42578125" style="71"/>
    <col min="6401" max="6401" width="6.5703125" style="71" customWidth="1"/>
    <col min="6402" max="6402" width="39.85546875" style="71" customWidth="1"/>
    <col min="6403" max="6403" width="16.85546875" style="71" bestFit="1" customWidth="1"/>
    <col min="6404" max="6404" width="15.28515625" style="71" bestFit="1" customWidth="1"/>
    <col min="6405" max="6405" width="15.42578125" style="71" customWidth="1"/>
    <col min="6406" max="6406" width="11.42578125" style="71"/>
    <col min="6407" max="6407" width="22.42578125" style="71" customWidth="1"/>
    <col min="6408" max="6408" width="11.42578125" style="71"/>
    <col min="6409" max="6409" width="19.85546875" style="71" customWidth="1"/>
    <col min="6410" max="6656" width="11.42578125" style="71"/>
    <col min="6657" max="6657" width="6.5703125" style="71" customWidth="1"/>
    <col min="6658" max="6658" width="39.85546875" style="71" customWidth="1"/>
    <col min="6659" max="6659" width="16.85546875" style="71" bestFit="1" customWidth="1"/>
    <col min="6660" max="6660" width="15.28515625" style="71" bestFit="1" customWidth="1"/>
    <col min="6661" max="6661" width="15.42578125" style="71" customWidth="1"/>
    <col min="6662" max="6662" width="11.42578125" style="71"/>
    <col min="6663" max="6663" width="22.42578125" style="71" customWidth="1"/>
    <col min="6664" max="6664" width="11.42578125" style="71"/>
    <col min="6665" max="6665" width="19.85546875" style="71" customWidth="1"/>
    <col min="6666" max="6912" width="11.42578125" style="71"/>
    <col min="6913" max="6913" width="6.5703125" style="71" customWidth="1"/>
    <col min="6914" max="6914" width="39.85546875" style="71" customWidth="1"/>
    <col min="6915" max="6915" width="16.85546875" style="71" bestFit="1" customWidth="1"/>
    <col min="6916" max="6916" width="15.28515625" style="71" bestFit="1" customWidth="1"/>
    <col min="6917" max="6917" width="15.42578125" style="71" customWidth="1"/>
    <col min="6918" max="6918" width="11.42578125" style="71"/>
    <col min="6919" max="6919" width="22.42578125" style="71" customWidth="1"/>
    <col min="6920" max="6920" width="11.42578125" style="71"/>
    <col min="6921" max="6921" width="19.85546875" style="71" customWidth="1"/>
    <col min="6922" max="7168" width="11.42578125" style="71"/>
    <col min="7169" max="7169" width="6.5703125" style="71" customWidth="1"/>
    <col min="7170" max="7170" width="39.85546875" style="71" customWidth="1"/>
    <col min="7171" max="7171" width="16.85546875" style="71" bestFit="1" customWidth="1"/>
    <col min="7172" max="7172" width="15.28515625" style="71" bestFit="1" customWidth="1"/>
    <col min="7173" max="7173" width="15.42578125" style="71" customWidth="1"/>
    <col min="7174" max="7174" width="11.42578125" style="71"/>
    <col min="7175" max="7175" width="22.42578125" style="71" customWidth="1"/>
    <col min="7176" max="7176" width="11.42578125" style="71"/>
    <col min="7177" max="7177" width="19.85546875" style="71" customWidth="1"/>
    <col min="7178" max="7424" width="11.42578125" style="71"/>
    <col min="7425" max="7425" width="6.5703125" style="71" customWidth="1"/>
    <col min="7426" max="7426" width="39.85546875" style="71" customWidth="1"/>
    <col min="7427" max="7427" width="16.85546875" style="71" bestFit="1" customWidth="1"/>
    <col min="7428" max="7428" width="15.28515625" style="71" bestFit="1" customWidth="1"/>
    <col min="7429" max="7429" width="15.42578125" style="71" customWidth="1"/>
    <col min="7430" max="7430" width="11.42578125" style="71"/>
    <col min="7431" max="7431" width="22.42578125" style="71" customWidth="1"/>
    <col min="7432" max="7432" width="11.42578125" style="71"/>
    <col min="7433" max="7433" width="19.85546875" style="71" customWidth="1"/>
    <col min="7434" max="7680" width="11.42578125" style="71"/>
    <col min="7681" max="7681" width="6.5703125" style="71" customWidth="1"/>
    <col min="7682" max="7682" width="39.85546875" style="71" customWidth="1"/>
    <col min="7683" max="7683" width="16.85546875" style="71" bestFit="1" customWidth="1"/>
    <col min="7684" max="7684" width="15.28515625" style="71" bestFit="1" customWidth="1"/>
    <col min="7685" max="7685" width="15.42578125" style="71" customWidth="1"/>
    <col min="7686" max="7686" width="11.42578125" style="71"/>
    <col min="7687" max="7687" width="22.42578125" style="71" customWidth="1"/>
    <col min="7688" max="7688" width="11.42578125" style="71"/>
    <col min="7689" max="7689" width="19.85546875" style="71" customWidth="1"/>
    <col min="7690" max="7936" width="11.42578125" style="71"/>
    <col min="7937" max="7937" width="6.5703125" style="71" customWidth="1"/>
    <col min="7938" max="7938" width="39.85546875" style="71" customWidth="1"/>
    <col min="7939" max="7939" width="16.85546875" style="71" bestFit="1" customWidth="1"/>
    <col min="7940" max="7940" width="15.28515625" style="71" bestFit="1" customWidth="1"/>
    <col min="7941" max="7941" width="15.42578125" style="71" customWidth="1"/>
    <col min="7942" max="7942" width="11.42578125" style="71"/>
    <col min="7943" max="7943" width="22.42578125" style="71" customWidth="1"/>
    <col min="7944" max="7944" width="11.42578125" style="71"/>
    <col min="7945" max="7945" width="19.85546875" style="71" customWidth="1"/>
    <col min="7946" max="8192" width="11.42578125" style="71"/>
    <col min="8193" max="8193" width="6.5703125" style="71" customWidth="1"/>
    <col min="8194" max="8194" width="39.85546875" style="71" customWidth="1"/>
    <col min="8195" max="8195" width="16.85546875" style="71" bestFit="1" customWidth="1"/>
    <col min="8196" max="8196" width="15.28515625" style="71" bestFit="1" customWidth="1"/>
    <col min="8197" max="8197" width="15.42578125" style="71" customWidth="1"/>
    <col min="8198" max="8198" width="11.42578125" style="71"/>
    <col min="8199" max="8199" width="22.42578125" style="71" customWidth="1"/>
    <col min="8200" max="8200" width="11.42578125" style="71"/>
    <col min="8201" max="8201" width="19.85546875" style="71" customWidth="1"/>
    <col min="8202" max="8448" width="11.42578125" style="71"/>
    <col min="8449" max="8449" width="6.5703125" style="71" customWidth="1"/>
    <col min="8450" max="8450" width="39.85546875" style="71" customWidth="1"/>
    <col min="8451" max="8451" width="16.85546875" style="71" bestFit="1" customWidth="1"/>
    <col min="8452" max="8452" width="15.28515625" style="71" bestFit="1" customWidth="1"/>
    <col min="8453" max="8453" width="15.42578125" style="71" customWidth="1"/>
    <col min="8454" max="8454" width="11.42578125" style="71"/>
    <col min="8455" max="8455" width="22.42578125" style="71" customWidth="1"/>
    <col min="8456" max="8456" width="11.42578125" style="71"/>
    <col min="8457" max="8457" width="19.85546875" style="71" customWidth="1"/>
    <col min="8458" max="8704" width="11.42578125" style="71"/>
    <col min="8705" max="8705" width="6.5703125" style="71" customWidth="1"/>
    <col min="8706" max="8706" width="39.85546875" style="71" customWidth="1"/>
    <col min="8707" max="8707" width="16.85546875" style="71" bestFit="1" customWidth="1"/>
    <col min="8708" max="8708" width="15.28515625" style="71" bestFit="1" customWidth="1"/>
    <col min="8709" max="8709" width="15.42578125" style="71" customWidth="1"/>
    <col min="8710" max="8710" width="11.42578125" style="71"/>
    <col min="8711" max="8711" width="22.42578125" style="71" customWidth="1"/>
    <col min="8712" max="8712" width="11.42578125" style="71"/>
    <col min="8713" max="8713" width="19.85546875" style="71" customWidth="1"/>
    <col min="8714" max="8960" width="11.42578125" style="71"/>
    <col min="8961" max="8961" width="6.5703125" style="71" customWidth="1"/>
    <col min="8962" max="8962" width="39.85546875" style="71" customWidth="1"/>
    <col min="8963" max="8963" width="16.85546875" style="71" bestFit="1" customWidth="1"/>
    <col min="8964" max="8964" width="15.28515625" style="71" bestFit="1" customWidth="1"/>
    <col min="8965" max="8965" width="15.42578125" style="71" customWidth="1"/>
    <col min="8966" max="8966" width="11.42578125" style="71"/>
    <col min="8967" max="8967" width="22.42578125" style="71" customWidth="1"/>
    <col min="8968" max="8968" width="11.42578125" style="71"/>
    <col min="8969" max="8969" width="19.85546875" style="71" customWidth="1"/>
    <col min="8970" max="9216" width="11.42578125" style="71"/>
    <col min="9217" max="9217" width="6.5703125" style="71" customWidth="1"/>
    <col min="9218" max="9218" width="39.85546875" style="71" customWidth="1"/>
    <col min="9219" max="9219" width="16.85546875" style="71" bestFit="1" customWidth="1"/>
    <col min="9220" max="9220" width="15.28515625" style="71" bestFit="1" customWidth="1"/>
    <col min="9221" max="9221" width="15.42578125" style="71" customWidth="1"/>
    <col min="9222" max="9222" width="11.42578125" style="71"/>
    <col min="9223" max="9223" width="22.42578125" style="71" customWidth="1"/>
    <col min="9224" max="9224" width="11.42578125" style="71"/>
    <col min="9225" max="9225" width="19.85546875" style="71" customWidth="1"/>
    <col min="9226" max="9472" width="11.42578125" style="71"/>
    <col min="9473" max="9473" width="6.5703125" style="71" customWidth="1"/>
    <col min="9474" max="9474" width="39.85546875" style="71" customWidth="1"/>
    <col min="9475" max="9475" width="16.85546875" style="71" bestFit="1" customWidth="1"/>
    <col min="9476" max="9476" width="15.28515625" style="71" bestFit="1" customWidth="1"/>
    <col min="9477" max="9477" width="15.42578125" style="71" customWidth="1"/>
    <col min="9478" max="9478" width="11.42578125" style="71"/>
    <col min="9479" max="9479" width="22.42578125" style="71" customWidth="1"/>
    <col min="9480" max="9480" width="11.42578125" style="71"/>
    <col min="9481" max="9481" width="19.85546875" style="71" customWidth="1"/>
    <col min="9482" max="9728" width="11.42578125" style="71"/>
    <col min="9729" max="9729" width="6.5703125" style="71" customWidth="1"/>
    <col min="9730" max="9730" width="39.85546875" style="71" customWidth="1"/>
    <col min="9731" max="9731" width="16.85546875" style="71" bestFit="1" customWidth="1"/>
    <col min="9732" max="9732" width="15.28515625" style="71" bestFit="1" customWidth="1"/>
    <col min="9733" max="9733" width="15.42578125" style="71" customWidth="1"/>
    <col min="9734" max="9734" width="11.42578125" style="71"/>
    <col min="9735" max="9735" width="22.42578125" style="71" customWidth="1"/>
    <col min="9736" max="9736" width="11.42578125" style="71"/>
    <col min="9737" max="9737" width="19.85546875" style="71" customWidth="1"/>
    <col min="9738" max="9984" width="11.42578125" style="71"/>
    <col min="9985" max="9985" width="6.5703125" style="71" customWidth="1"/>
    <col min="9986" max="9986" width="39.85546875" style="71" customWidth="1"/>
    <col min="9987" max="9987" width="16.85546875" style="71" bestFit="1" customWidth="1"/>
    <col min="9988" max="9988" width="15.28515625" style="71" bestFit="1" customWidth="1"/>
    <col min="9989" max="9989" width="15.42578125" style="71" customWidth="1"/>
    <col min="9990" max="9990" width="11.42578125" style="71"/>
    <col min="9991" max="9991" width="22.42578125" style="71" customWidth="1"/>
    <col min="9992" max="9992" width="11.42578125" style="71"/>
    <col min="9993" max="9993" width="19.85546875" style="71" customWidth="1"/>
    <col min="9994" max="10240" width="11.42578125" style="71"/>
    <col min="10241" max="10241" width="6.5703125" style="71" customWidth="1"/>
    <col min="10242" max="10242" width="39.85546875" style="71" customWidth="1"/>
    <col min="10243" max="10243" width="16.85546875" style="71" bestFit="1" customWidth="1"/>
    <col min="10244" max="10244" width="15.28515625" style="71" bestFit="1" customWidth="1"/>
    <col min="10245" max="10245" width="15.42578125" style="71" customWidth="1"/>
    <col min="10246" max="10246" width="11.42578125" style="71"/>
    <col min="10247" max="10247" width="22.42578125" style="71" customWidth="1"/>
    <col min="10248" max="10248" width="11.42578125" style="71"/>
    <col min="10249" max="10249" width="19.85546875" style="71" customWidth="1"/>
    <col min="10250" max="10496" width="11.42578125" style="71"/>
    <col min="10497" max="10497" width="6.5703125" style="71" customWidth="1"/>
    <col min="10498" max="10498" width="39.85546875" style="71" customWidth="1"/>
    <col min="10499" max="10499" width="16.85546875" style="71" bestFit="1" customWidth="1"/>
    <col min="10500" max="10500" width="15.28515625" style="71" bestFit="1" customWidth="1"/>
    <col min="10501" max="10501" width="15.42578125" style="71" customWidth="1"/>
    <col min="10502" max="10502" width="11.42578125" style="71"/>
    <col min="10503" max="10503" width="22.42578125" style="71" customWidth="1"/>
    <col min="10504" max="10504" width="11.42578125" style="71"/>
    <col min="10505" max="10505" width="19.85546875" style="71" customWidth="1"/>
    <col min="10506" max="10752" width="11.42578125" style="71"/>
    <col min="10753" max="10753" width="6.5703125" style="71" customWidth="1"/>
    <col min="10754" max="10754" width="39.85546875" style="71" customWidth="1"/>
    <col min="10755" max="10755" width="16.85546875" style="71" bestFit="1" customWidth="1"/>
    <col min="10756" max="10756" width="15.28515625" style="71" bestFit="1" customWidth="1"/>
    <col min="10757" max="10757" width="15.42578125" style="71" customWidth="1"/>
    <col min="10758" max="10758" width="11.42578125" style="71"/>
    <col min="10759" max="10759" width="22.42578125" style="71" customWidth="1"/>
    <col min="10760" max="10760" width="11.42578125" style="71"/>
    <col min="10761" max="10761" width="19.85546875" style="71" customWidth="1"/>
    <col min="10762" max="11008" width="11.42578125" style="71"/>
    <col min="11009" max="11009" width="6.5703125" style="71" customWidth="1"/>
    <col min="11010" max="11010" width="39.85546875" style="71" customWidth="1"/>
    <col min="11011" max="11011" width="16.85546875" style="71" bestFit="1" customWidth="1"/>
    <col min="11012" max="11012" width="15.28515625" style="71" bestFit="1" customWidth="1"/>
    <col min="11013" max="11013" width="15.42578125" style="71" customWidth="1"/>
    <col min="11014" max="11014" width="11.42578125" style="71"/>
    <col min="11015" max="11015" width="22.42578125" style="71" customWidth="1"/>
    <col min="11016" max="11016" width="11.42578125" style="71"/>
    <col min="11017" max="11017" width="19.85546875" style="71" customWidth="1"/>
    <col min="11018" max="11264" width="11.42578125" style="71"/>
    <col min="11265" max="11265" width="6.5703125" style="71" customWidth="1"/>
    <col min="11266" max="11266" width="39.85546875" style="71" customWidth="1"/>
    <col min="11267" max="11267" width="16.85546875" style="71" bestFit="1" customWidth="1"/>
    <col min="11268" max="11268" width="15.28515625" style="71" bestFit="1" customWidth="1"/>
    <col min="11269" max="11269" width="15.42578125" style="71" customWidth="1"/>
    <col min="11270" max="11270" width="11.42578125" style="71"/>
    <col min="11271" max="11271" width="22.42578125" style="71" customWidth="1"/>
    <col min="11272" max="11272" width="11.42578125" style="71"/>
    <col min="11273" max="11273" width="19.85546875" style="71" customWidth="1"/>
    <col min="11274" max="11520" width="11.42578125" style="71"/>
    <col min="11521" max="11521" width="6.5703125" style="71" customWidth="1"/>
    <col min="11522" max="11522" width="39.85546875" style="71" customWidth="1"/>
    <col min="11523" max="11523" width="16.85546875" style="71" bestFit="1" customWidth="1"/>
    <col min="11524" max="11524" width="15.28515625" style="71" bestFit="1" customWidth="1"/>
    <col min="11525" max="11525" width="15.42578125" style="71" customWidth="1"/>
    <col min="11526" max="11526" width="11.42578125" style="71"/>
    <col min="11527" max="11527" width="22.42578125" style="71" customWidth="1"/>
    <col min="11528" max="11528" width="11.42578125" style="71"/>
    <col min="11529" max="11529" width="19.85546875" style="71" customWidth="1"/>
    <col min="11530" max="11776" width="11.42578125" style="71"/>
    <col min="11777" max="11777" width="6.5703125" style="71" customWidth="1"/>
    <col min="11778" max="11778" width="39.85546875" style="71" customWidth="1"/>
    <col min="11779" max="11779" width="16.85546875" style="71" bestFit="1" customWidth="1"/>
    <col min="11780" max="11780" width="15.28515625" style="71" bestFit="1" customWidth="1"/>
    <col min="11781" max="11781" width="15.42578125" style="71" customWidth="1"/>
    <col min="11782" max="11782" width="11.42578125" style="71"/>
    <col min="11783" max="11783" width="22.42578125" style="71" customWidth="1"/>
    <col min="11784" max="11784" width="11.42578125" style="71"/>
    <col min="11785" max="11785" width="19.85546875" style="71" customWidth="1"/>
    <col min="11786" max="12032" width="11.42578125" style="71"/>
    <col min="12033" max="12033" width="6.5703125" style="71" customWidth="1"/>
    <col min="12034" max="12034" width="39.85546875" style="71" customWidth="1"/>
    <col min="12035" max="12035" width="16.85546875" style="71" bestFit="1" customWidth="1"/>
    <col min="12036" max="12036" width="15.28515625" style="71" bestFit="1" customWidth="1"/>
    <col min="12037" max="12037" width="15.42578125" style="71" customWidth="1"/>
    <col min="12038" max="12038" width="11.42578125" style="71"/>
    <col min="12039" max="12039" width="22.42578125" style="71" customWidth="1"/>
    <col min="12040" max="12040" width="11.42578125" style="71"/>
    <col min="12041" max="12041" width="19.85546875" style="71" customWidth="1"/>
    <col min="12042" max="12288" width="11.42578125" style="71"/>
    <col min="12289" max="12289" width="6.5703125" style="71" customWidth="1"/>
    <col min="12290" max="12290" width="39.85546875" style="71" customWidth="1"/>
    <col min="12291" max="12291" width="16.85546875" style="71" bestFit="1" customWidth="1"/>
    <col min="12292" max="12292" width="15.28515625" style="71" bestFit="1" customWidth="1"/>
    <col min="12293" max="12293" width="15.42578125" style="71" customWidth="1"/>
    <col min="12294" max="12294" width="11.42578125" style="71"/>
    <col min="12295" max="12295" width="22.42578125" style="71" customWidth="1"/>
    <col min="12296" max="12296" width="11.42578125" style="71"/>
    <col min="12297" max="12297" width="19.85546875" style="71" customWidth="1"/>
    <col min="12298" max="12544" width="11.42578125" style="71"/>
    <col min="12545" max="12545" width="6.5703125" style="71" customWidth="1"/>
    <col min="12546" max="12546" width="39.85546875" style="71" customWidth="1"/>
    <col min="12547" max="12547" width="16.85546875" style="71" bestFit="1" customWidth="1"/>
    <col min="12548" max="12548" width="15.28515625" style="71" bestFit="1" customWidth="1"/>
    <col min="12549" max="12549" width="15.42578125" style="71" customWidth="1"/>
    <col min="12550" max="12550" width="11.42578125" style="71"/>
    <col min="12551" max="12551" width="22.42578125" style="71" customWidth="1"/>
    <col min="12552" max="12552" width="11.42578125" style="71"/>
    <col min="12553" max="12553" width="19.85546875" style="71" customWidth="1"/>
    <col min="12554" max="12800" width="11.42578125" style="71"/>
    <col min="12801" max="12801" width="6.5703125" style="71" customWidth="1"/>
    <col min="12802" max="12802" width="39.85546875" style="71" customWidth="1"/>
    <col min="12803" max="12803" width="16.85546875" style="71" bestFit="1" customWidth="1"/>
    <col min="12804" max="12804" width="15.28515625" style="71" bestFit="1" customWidth="1"/>
    <col min="12805" max="12805" width="15.42578125" style="71" customWidth="1"/>
    <col min="12806" max="12806" width="11.42578125" style="71"/>
    <col min="12807" max="12807" width="22.42578125" style="71" customWidth="1"/>
    <col min="12808" max="12808" width="11.42578125" style="71"/>
    <col min="12809" max="12809" width="19.85546875" style="71" customWidth="1"/>
    <col min="12810" max="13056" width="11.42578125" style="71"/>
    <col min="13057" max="13057" width="6.5703125" style="71" customWidth="1"/>
    <col min="13058" max="13058" width="39.85546875" style="71" customWidth="1"/>
    <col min="13059" max="13059" width="16.85546875" style="71" bestFit="1" customWidth="1"/>
    <col min="13060" max="13060" width="15.28515625" style="71" bestFit="1" customWidth="1"/>
    <col min="13061" max="13061" width="15.42578125" style="71" customWidth="1"/>
    <col min="13062" max="13062" width="11.42578125" style="71"/>
    <col min="13063" max="13063" width="22.42578125" style="71" customWidth="1"/>
    <col min="13064" max="13064" width="11.42578125" style="71"/>
    <col min="13065" max="13065" width="19.85546875" style="71" customWidth="1"/>
    <col min="13066" max="13312" width="11.42578125" style="71"/>
    <col min="13313" max="13313" width="6.5703125" style="71" customWidth="1"/>
    <col min="13314" max="13314" width="39.85546875" style="71" customWidth="1"/>
    <col min="13315" max="13315" width="16.85546875" style="71" bestFit="1" customWidth="1"/>
    <col min="13316" max="13316" width="15.28515625" style="71" bestFit="1" customWidth="1"/>
    <col min="13317" max="13317" width="15.42578125" style="71" customWidth="1"/>
    <col min="13318" max="13318" width="11.42578125" style="71"/>
    <col min="13319" max="13319" width="22.42578125" style="71" customWidth="1"/>
    <col min="13320" max="13320" width="11.42578125" style="71"/>
    <col min="13321" max="13321" width="19.85546875" style="71" customWidth="1"/>
    <col min="13322" max="13568" width="11.42578125" style="71"/>
    <col min="13569" max="13569" width="6.5703125" style="71" customWidth="1"/>
    <col min="13570" max="13570" width="39.85546875" style="71" customWidth="1"/>
    <col min="13571" max="13571" width="16.85546875" style="71" bestFit="1" customWidth="1"/>
    <col min="13572" max="13572" width="15.28515625" style="71" bestFit="1" customWidth="1"/>
    <col min="13573" max="13573" width="15.42578125" style="71" customWidth="1"/>
    <col min="13574" max="13574" width="11.42578125" style="71"/>
    <col min="13575" max="13575" width="22.42578125" style="71" customWidth="1"/>
    <col min="13576" max="13576" width="11.42578125" style="71"/>
    <col min="13577" max="13577" width="19.85546875" style="71" customWidth="1"/>
    <col min="13578" max="13824" width="11.42578125" style="71"/>
    <col min="13825" max="13825" width="6.5703125" style="71" customWidth="1"/>
    <col min="13826" max="13826" width="39.85546875" style="71" customWidth="1"/>
    <col min="13827" max="13827" width="16.85546875" style="71" bestFit="1" customWidth="1"/>
    <col min="13828" max="13828" width="15.28515625" style="71" bestFit="1" customWidth="1"/>
    <col min="13829" max="13829" width="15.42578125" style="71" customWidth="1"/>
    <col min="13830" max="13830" width="11.42578125" style="71"/>
    <col min="13831" max="13831" width="22.42578125" style="71" customWidth="1"/>
    <col min="13832" max="13832" width="11.42578125" style="71"/>
    <col min="13833" max="13833" width="19.85546875" style="71" customWidth="1"/>
    <col min="13834" max="14080" width="11.42578125" style="71"/>
    <col min="14081" max="14081" width="6.5703125" style="71" customWidth="1"/>
    <col min="14082" max="14082" width="39.85546875" style="71" customWidth="1"/>
    <col min="14083" max="14083" width="16.85546875" style="71" bestFit="1" customWidth="1"/>
    <col min="14084" max="14084" width="15.28515625" style="71" bestFit="1" customWidth="1"/>
    <col min="14085" max="14085" width="15.42578125" style="71" customWidth="1"/>
    <col min="14086" max="14086" width="11.42578125" style="71"/>
    <col min="14087" max="14087" width="22.42578125" style="71" customWidth="1"/>
    <col min="14088" max="14088" width="11.42578125" style="71"/>
    <col min="14089" max="14089" width="19.85546875" style="71" customWidth="1"/>
    <col min="14090" max="14336" width="11.42578125" style="71"/>
    <col min="14337" max="14337" width="6.5703125" style="71" customWidth="1"/>
    <col min="14338" max="14338" width="39.85546875" style="71" customWidth="1"/>
    <col min="14339" max="14339" width="16.85546875" style="71" bestFit="1" customWidth="1"/>
    <col min="14340" max="14340" width="15.28515625" style="71" bestFit="1" customWidth="1"/>
    <col min="14341" max="14341" width="15.42578125" style="71" customWidth="1"/>
    <col min="14342" max="14342" width="11.42578125" style="71"/>
    <col min="14343" max="14343" width="22.42578125" style="71" customWidth="1"/>
    <col min="14344" max="14344" width="11.42578125" style="71"/>
    <col min="14345" max="14345" width="19.85546875" style="71" customWidth="1"/>
    <col min="14346" max="14592" width="11.42578125" style="71"/>
    <col min="14593" max="14593" width="6.5703125" style="71" customWidth="1"/>
    <col min="14594" max="14594" width="39.85546875" style="71" customWidth="1"/>
    <col min="14595" max="14595" width="16.85546875" style="71" bestFit="1" customWidth="1"/>
    <col min="14596" max="14596" width="15.28515625" style="71" bestFit="1" customWidth="1"/>
    <col min="14597" max="14597" width="15.42578125" style="71" customWidth="1"/>
    <col min="14598" max="14598" width="11.42578125" style="71"/>
    <col min="14599" max="14599" width="22.42578125" style="71" customWidth="1"/>
    <col min="14600" max="14600" width="11.42578125" style="71"/>
    <col min="14601" max="14601" width="19.85546875" style="71" customWidth="1"/>
    <col min="14602" max="14848" width="11.42578125" style="71"/>
    <col min="14849" max="14849" width="6.5703125" style="71" customWidth="1"/>
    <col min="14850" max="14850" width="39.85546875" style="71" customWidth="1"/>
    <col min="14851" max="14851" width="16.85546875" style="71" bestFit="1" customWidth="1"/>
    <col min="14852" max="14852" width="15.28515625" style="71" bestFit="1" customWidth="1"/>
    <col min="14853" max="14853" width="15.42578125" style="71" customWidth="1"/>
    <col min="14854" max="14854" width="11.42578125" style="71"/>
    <col min="14855" max="14855" width="22.42578125" style="71" customWidth="1"/>
    <col min="14856" max="14856" width="11.42578125" style="71"/>
    <col min="14857" max="14857" width="19.85546875" style="71" customWidth="1"/>
    <col min="14858" max="15104" width="11.42578125" style="71"/>
    <col min="15105" max="15105" width="6.5703125" style="71" customWidth="1"/>
    <col min="15106" max="15106" width="39.85546875" style="71" customWidth="1"/>
    <col min="15107" max="15107" width="16.85546875" style="71" bestFit="1" customWidth="1"/>
    <col min="15108" max="15108" width="15.28515625" style="71" bestFit="1" customWidth="1"/>
    <col min="15109" max="15109" width="15.42578125" style="71" customWidth="1"/>
    <col min="15110" max="15110" width="11.42578125" style="71"/>
    <col min="15111" max="15111" width="22.42578125" style="71" customWidth="1"/>
    <col min="15112" max="15112" width="11.42578125" style="71"/>
    <col min="15113" max="15113" width="19.85546875" style="71" customWidth="1"/>
    <col min="15114" max="15360" width="11.42578125" style="71"/>
    <col min="15361" max="15361" width="6.5703125" style="71" customWidth="1"/>
    <col min="15362" max="15362" width="39.85546875" style="71" customWidth="1"/>
    <col min="15363" max="15363" width="16.85546875" style="71" bestFit="1" customWidth="1"/>
    <col min="15364" max="15364" width="15.28515625" style="71" bestFit="1" customWidth="1"/>
    <col min="15365" max="15365" width="15.42578125" style="71" customWidth="1"/>
    <col min="15366" max="15366" width="11.42578125" style="71"/>
    <col min="15367" max="15367" width="22.42578125" style="71" customWidth="1"/>
    <col min="15368" max="15368" width="11.42578125" style="71"/>
    <col min="15369" max="15369" width="19.85546875" style="71" customWidth="1"/>
    <col min="15370" max="15616" width="11.42578125" style="71"/>
    <col min="15617" max="15617" width="6.5703125" style="71" customWidth="1"/>
    <col min="15618" max="15618" width="39.85546875" style="71" customWidth="1"/>
    <col min="15619" max="15619" width="16.85546875" style="71" bestFit="1" customWidth="1"/>
    <col min="15620" max="15620" width="15.28515625" style="71" bestFit="1" customWidth="1"/>
    <col min="15621" max="15621" width="15.42578125" style="71" customWidth="1"/>
    <col min="15622" max="15622" width="11.42578125" style="71"/>
    <col min="15623" max="15623" width="22.42578125" style="71" customWidth="1"/>
    <col min="15624" max="15624" width="11.42578125" style="71"/>
    <col min="15625" max="15625" width="19.85546875" style="71" customWidth="1"/>
    <col min="15626" max="15872" width="11.42578125" style="71"/>
    <col min="15873" max="15873" width="6.5703125" style="71" customWidth="1"/>
    <col min="15874" max="15874" width="39.85546875" style="71" customWidth="1"/>
    <col min="15875" max="15875" width="16.85546875" style="71" bestFit="1" customWidth="1"/>
    <col min="15876" max="15876" width="15.28515625" style="71" bestFit="1" customWidth="1"/>
    <col min="15877" max="15877" width="15.42578125" style="71" customWidth="1"/>
    <col min="15878" max="15878" width="11.42578125" style="71"/>
    <col min="15879" max="15879" width="22.42578125" style="71" customWidth="1"/>
    <col min="15880" max="15880" width="11.42578125" style="71"/>
    <col min="15881" max="15881" width="19.85546875" style="71" customWidth="1"/>
    <col min="15882" max="16128" width="11.42578125" style="71"/>
    <col min="16129" max="16129" width="6.5703125" style="71" customWidth="1"/>
    <col min="16130" max="16130" width="39.85546875" style="71" customWidth="1"/>
    <col min="16131" max="16131" width="16.85546875" style="71" bestFit="1" customWidth="1"/>
    <col min="16132" max="16132" width="15.28515625" style="71" bestFit="1" customWidth="1"/>
    <col min="16133" max="16133" width="15.42578125" style="71" customWidth="1"/>
    <col min="16134" max="16134" width="11.42578125" style="71"/>
    <col min="16135" max="16135" width="22.42578125" style="71" customWidth="1"/>
    <col min="16136" max="16136" width="11.42578125" style="71"/>
    <col min="16137" max="16137" width="19.85546875" style="71" customWidth="1"/>
    <col min="16138" max="16384" width="11.42578125" style="71"/>
  </cols>
  <sheetData>
    <row r="1" spans="1:12" s="18" customFormat="1" ht="20.100000000000001" customHeight="1" x14ac:dyDescent="0.25">
      <c r="A1" s="77"/>
      <c r="B1" s="77"/>
      <c r="C1" s="78"/>
      <c r="D1" s="77"/>
      <c r="E1" s="78"/>
      <c r="F1" s="77"/>
      <c r="G1" s="77"/>
      <c r="H1" s="77"/>
      <c r="I1" s="77"/>
    </row>
    <row r="2" spans="1:12" s="18" customFormat="1" ht="15.75" x14ac:dyDescent="0.25">
      <c r="A2" s="77"/>
      <c r="B2" s="77"/>
      <c r="C2" s="78"/>
      <c r="D2" s="77"/>
      <c r="E2" s="78"/>
      <c r="F2" s="77"/>
      <c r="G2" s="77"/>
      <c r="H2" s="77"/>
      <c r="I2" s="77"/>
    </row>
    <row r="3" spans="1:12" s="18" customFormat="1" ht="15.75" x14ac:dyDescent="0.25">
      <c r="A3" s="77"/>
      <c r="B3" s="77"/>
      <c r="C3" s="78"/>
      <c r="D3" s="77"/>
      <c r="E3" s="78"/>
      <c r="F3" s="77"/>
      <c r="G3" s="77"/>
      <c r="H3" s="77"/>
      <c r="I3" s="77"/>
    </row>
    <row r="4" spans="1:12" s="18" customFormat="1" ht="10.5" customHeight="1" x14ac:dyDescent="0.25">
      <c r="A4" s="77"/>
      <c r="B4" s="77"/>
      <c r="C4" s="78"/>
      <c r="D4" s="77"/>
      <c r="E4" s="78"/>
      <c r="F4" s="77"/>
      <c r="G4" s="77"/>
      <c r="H4" s="77"/>
      <c r="I4" s="77"/>
    </row>
    <row r="5" spans="1:12" s="18" customFormat="1" ht="5.25" customHeight="1" x14ac:dyDescent="0.25">
      <c r="A5" s="83"/>
      <c r="B5" s="83"/>
      <c r="C5" s="84"/>
      <c r="D5" s="83"/>
      <c r="E5" s="84"/>
      <c r="F5" s="83"/>
      <c r="G5" s="83"/>
      <c r="H5" s="83"/>
      <c r="I5" s="83"/>
    </row>
    <row r="6" spans="1:12" s="1" customFormat="1" ht="15.75" x14ac:dyDescent="0.25">
      <c r="C6" s="59"/>
      <c r="D6" s="2"/>
      <c r="E6" s="2"/>
    </row>
    <row r="7" spans="1:12" s="1" customFormat="1" ht="20.25" customHeight="1" x14ac:dyDescent="0.25">
      <c r="B7" s="9" t="s">
        <v>250</v>
      </c>
      <c r="C7" s="60"/>
      <c r="D7" s="2"/>
      <c r="J7" s="18"/>
      <c r="K7" s="18"/>
      <c r="L7" s="18"/>
    </row>
    <row r="8" spans="1:12" s="1" customFormat="1" ht="5.25" customHeight="1" x14ac:dyDescent="0.25">
      <c r="B8" s="109"/>
      <c r="C8" s="110"/>
      <c r="D8" s="109"/>
      <c r="E8" s="111"/>
      <c r="F8" s="111"/>
      <c r="G8" s="111"/>
      <c r="H8" s="111"/>
      <c r="I8" s="111"/>
      <c r="J8" s="18"/>
      <c r="K8" s="18"/>
      <c r="L8" s="18"/>
    </row>
    <row r="9" spans="1:12" s="18" customFormat="1" ht="9.75" customHeight="1" x14ac:dyDescent="0.25">
      <c r="B9" s="19"/>
      <c r="C9" s="61"/>
      <c r="D9" s="19"/>
    </row>
    <row r="10" spans="1:12" ht="15.75" x14ac:dyDescent="0.25">
      <c r="B10" s="28" t="s">
        <v>219</v>
      </c>
      <c r="C10" s="29" t="s">
        <v>220</v>
      </c>
      <c r="D10" s="29" t="s">
        <v>120</v>
      </c>
      <c r="E10" s="30" t="s">
        <v>121</v>
      </c>
    </row>
    <row r="11" spans="1:12" s="72" customFormat="1" ht="15.75" x14ac:dyDescent="0.25">
      <c r="B11" s="51" t="s">
        <v>221</v>
      </c>
      <c r="C11" s="112">
        <v>6</v>
      </c>
      <c r="D11" s="112">
        <v>6125791.0900000008</v>
      </c>
      <c r="E11" s="113">
        <v>10481378.072399998</v>
      </c>
    </row>
    <row r="12" spans="1:12" s="72" customFormat="1" ht="15.75" x14ac:dyDescent="0.25">
      <c r="B12" s="51" t="s">
        <v>222</v>
      </c>
      <c r="C12" s="112">
        <v>29</v>
      </c>
      <c r="D12" s="112">
        <v>4236409.34</v>
      </c>
      <c r="E12" s="113">
        <v>5148168.2305000015</v>
      </c>
    </row>
    <row r="13" spans="1:12" s="72" customFormat="1" ht="15.75" x14ac:dyDescent="0.25">
      <c r="B13" s="51" t="s">
        <v>224</v>
      </c>
      <c r="C13" s="112">
        <v>6</v>
      </c>
      <c r="D13" s="112">
        <v>41842.219999999994</v>
      </c>
      <c r="E13" s="113">
        <v>127439.83199999999</v>
      </c>
    </row>
    <row r="14" spans="1:12" s="72" customFormat="1" ht="15.75" x14ac:dyDescent="0.25">
      <c r="B14" s="51" t="s">
        <v>223</v>
      </c>
      <c r="C14" s="112">
        <v>5</v>
      </c>
      <c r="D14" s="112">
        <v>2641.5</v>
      </c>
      <c r="E14" s="113">
        <v>13208.213599999999</v>
      </c>
    </row>
    <row r="15" spans="1:12" ht="15.75" x14ac:dyDescent="0.25">
      <c r="B15" s="31" t="s">
        <v>248</v>
      </c>
      <c r="C15" s="127">
        <v>46</v>
      </c>
      <c r="D15" s="127">
        <v>10406684.15</v>
      </c>
      <c r="E15" s="128">
        <v>15770194.3485</v>
      </c>
    </row>
    <row r="18" spans="2:12" s="1" customFormat="1" ht="20.25" customHeight="1" x14ac:dyDescent="0.25">
      <c r="B18" s="9" t="s">
        <v>251</v>
      </c>
      <c r="C18" s="60"/>
      <c r="D18" s="2"/>
      <c r="J18" s="18"/>
      <c r="K18" s="18"/>
      <c r="L18" s="18"/>
    </row>
    <row r="19" spans="2:12" s="1" customFormat="1" ht="5.25" customHeight="1" x14ac:dyDescent="0.25">
      <c r="B19" s="109"/>
      <c r="C19" s="110"/>
      <c r="D19" s="109"/>
      <c r="E19" s="111"/>
      <c r="F19" s="111"/>
      <c r="G19" s="111"/>
      <c r="H19" s="111"/>
      <c r="I19" s="111"/>
      <c r="J19" s="18"/>
      <c r="K19" s="18"/>
      <c r="L19" s="18"/>
    </row>
    <row r="20" spans="2:12" s="18" customFormat="1" ht="9.75" customHeight="1" x14ac:dyDescent="0.25">
      <c r="B20" s="19"/>
      <c r="C20" s="61"/>
      <c r="D20" s="19"/>
    </row>
    <row r="21" spans="2:12" ht="15.75" x14ac:dyDescent="0.2">
      <c r="B21" s="28" t="s">
        <v>219</v>
      </c>
      <c r="C21" s="28" t="s">
        <v>225</v>
      </c>
      <c r="D21" s="28" t="s">
        <v>226</v>
      </c>
      <c r="E21" s="28" t="s">
        <v>227</v>
      </c>
    </row>
    <row r="22" spans="2:12" ht="15.75" x14ac:dyDescent="0.25">
      <c r="B22" s="51" t="s">
        <v>221</v>
      </c>
      <c r="C22" s="131">
        <v>0</v>
      </c>
      <c r="D22" s="131">
        <v>3</v>
      </c>
      <c r="E22" s="131">
        <v>3</v>
      </c>
    </row>
    <row r="23" spans="2:12" ht="15.75" x14ac:dyDescent="0.25">
      <c r="B23" s="51" t="s">
        <v>222</v>
      </c>
      <c r="C23" s="131">
        <v>17</v>
      </c>
      <c r="D23" s="131">
        <v>0</v>
      </c>
      <c r="E23" s="131">
        <v>12</v>
      </c>
    </row>
    <row r="24" spans="2:12" ht="15.75" x14ac:dyDescent="0.25">
      <c r="B24" s="51" t="s">
        <v>224</v>
      </c>
      <c r="C24" s="131">
        <v>0</v>
      </c>
      <c r="D24" s="131">
        <v>0</v>
      </c>
      <c r="E24" s="131">
        <v>6</v>
      </c>
    </row>
    <row r="25" spans="2:12" ht="15.75" x14ac:dyDescent="0.25">
      <c r="B25" s="51" t="s">
        <v>223</v>
      </c>
      <c r="C25" s="131">
        <v>0</v>
      </c>
      <c r="D25" s="131">
        <v>1</v>
      </c>
      <c r="E25" s="131">
        <v>4</v>
      </c>
    </row>
    <row r="26" spans="2:12" ht="15.75" x14ac:dyDescent="0.25">
      <c r="B26" s="31" t="s">
        <v>248</v>
      </c>
      <c r="C26" s="132">
        <v>17</v>
      </c>
      <c r="D26" s="132">
        <v>4</v>
      </c>
      <c r="E26" s="132">
        <v>25</v>
      </c>
    </row>
    <row r="27" spans="2:12" ht="15" x14ac:dyDescent="0.2">
      <c r="B27" s="115"/>
      <c r="C27" s="115"/>
      <c r="D27" s="115"/>
      <c r="E27" s="115"/>
      <c r="F27" s="115"/>
    </row>
    <row r="28" spans="2:12" ht="15" x14ac:dyDescent="0.2">
      <c r="B28" s="116" t="s">
        <v>249</v>
      </c>
      <c r="C28" s="117"/>
      <c r="D28" s="117"/>
      <c r="E28" s="118"/>
      <c r="F28" s="118"/>
    </row>
    <row r="31" spans="2:12" s="1" customFormat="1" ht="20.25" customHeight="1" x14ac:dyDescent="0.25">
      <c r="B31" s="9" t="s">
        <v>252</v>
      </c>
      <c r="C31" s="60"/>
      <c r="D31" s="2"/>
      <c r="J31" s="18"/>
      <c r="K31" s="18"/>
      <c r="L31" s="18"/>
    </row>
    <row r="32" spans="2:12" s="1" customFormat="1" ht="5.25" customHeight="1" x14ac:dyDescent="0.25">
      <c r="B32" s="109"/>
      <c r="C32" s="110"/>
      <c r="D32" s="109"/>
      <c r="E32" s="111"/>
      <c r="F32" s="111"/>
      <c r="G32" s="111"/>
      <c r="H32" s="111"/>
      <c r="I32" s="111"/>
      <c r="J32" s="18"/>
      <c r="K32" s="18"/>
      <c r="L32" s="18"/>
    </row>
    <row r="33" spans="2:12" s="18" customFormat="1" ht="9.75" customHeight="1" x14ac:dyDescent="0.25">
      <c r="B33" s="19"/>
      <c r="C33" s="61"/>
      <c r="D33" s="19"/>
    </row>
    <row r="35" spans="2:12" ht="31.5" x14ac:dyDescent="0.2">
      <c r="B35" s="28" t="s">
        <v>229</v>
      </c>
      <c r="C35" s="28" t="s">
        <v>230</v>
      </c>
      <c r="D35" s="28" t="s">
        <v>231</v>
      </c>
      <c r="E35" s="28" t="s">
        <v>121</v>
      </c>
      <c r="F35" s="28" t="s">
        <v>231</v>
      </c>
      <c r="G35" s="119" t="s">
        <v>232</v>
      </c>
    </row>
    <row r="36" spans="2:12" ht="15.75" x14ac:dyDescent="0.25">
      <c r="B36" s="120" t="s">
        <v>233</v>
      </c>
      <c r="C36" s="51">
        <v>4</v>
      </c>
      <c r="D36" s="121">
        <f>+C36/$C$44</f>
        <v>4.4444444444444446E-2</v>
      </c>
      <c r="E36" s="52">
        <v>6220545.7965999991</v>
      </c>
      <c r="F36" s="121">
        <f>+E36/$E$44</f>
        <v>0.39444953303265234</v>
      </c>
      <c r="G36" s="52">
        <f>+E36/C36</f>
        <v>1555136.4491499998</v>
      </c>
    </row>
    <row r="37" spans="2:12" ht="15.75" x14ac:dyDescent="0.25">
      <c r="B37" s="120" t="s">
        <v>234</v>
      </c>
      <c r="C37" s="51">
        <v>6</v>
      </c>
      <c r="D37" s="121">
        <f t="shared" ref="D37:D44" si="0">+C37/$C$44</f>
        <v>6.6666666666666666E-2</v>
      </c>
      <c r="E37" s="52">
        <v>4832213.7900999999</v>
      </c>
      <c r="F37" s="121">
        <f t="shared" ref="F37:F44" si="1">+E37/$E$44</f>
        <v>0.30641434615925456</v>
      </c>
      <c r="G37" s="52">
        <f t="shared" ref="G37:G44" si="2">+E37/C37</f>
        <v>805368.96501666668</v>
      </c>
    </row>
    <row r="38" spans="2:12" ht="15.75" x14ac:dyDescent="0.25">
      <c r="B38" s="120" t="s">
        <v>235</v>
      </c>
      <c r="C38" s="51">
        <v>6</v>
      </c>
      <c r="D38" s="121">
        <f t="shared" si="0"/>
        <v>6.6666666666666666E-2</v>
      </c>
      <c r="E38" s="52">
        <v>2486498.7916999999</v>
      </c>
      <c r="F38" s="121">
        <f t="shared" si="1"/>
        <v>0.1576707767039349</v>
      </c>
      <c r="G38" s="52">
        <f t="shared" si="2"/>
        <v>414416.46528333332</v>
      </c>
    </row>
    <row r="39" spans="2:12" ht="15.75" x14ac:dyDescent="0.25">
      <c r="B39" s="120" t="s">
        <v>236</v>
      </c>
      <c r="C39" s="51">
        <v>2</v>
      </c>
      <c r="D39" s="121">
        <f t="shared" si="0"/>
        <v>2.2222222222222223E-2</v>
      </c>
      <c r="E39" s="52">
        <v>459144.40870000003</v>
      </c>
      <c r="F39" s="121">
        <f t="shared" si="1"/>
        <v>2.911469564379034E-2</v>
      </c>
      <c r="G39" s="52">
        <f t="shared" si="2"/>
        <v>229572.20435000001</v>
      </c>
    </row>
    <row r="40" spans="2:12" ht="15.75" x14ac:dyDescent="0.25">
      <c r="B40" s="120" t="s">
        <v>237</v>
      </c>
      <c r="C40" s="51">
        <v>12</v>
      </c>
      <c r="D40" s="121">
        <f t="shared" si="0"/>
        <v>0.13333333333333333</v>
      </c>
      <c r="E40" s="52">
        <v>1095233.4678</v>
      </c>
      <c r="F40" s="121">
        <f t="shared" si="1"/>
        <v>6.9449585946553302E-2</v>
      </c>
      <c r="G40" s="52">
        <f t="shared" si="2"/>
        <v>91269.455650000004</v>
      </c>
    </row>
    <row r="41" spans="2:12" ht="15.75" x14ac:dyDescent="0.25">
      <c r="B41" s="120" t="s">
        <v>238</v>
      </c>
      <c r="C41" s="51">
        <v>10</v>
      </c>
      <c r="D41" s="121">
        <f t="shared" si="0"/>
        <v>0.1111111111111111</v>
      </c>
      <c r="E41" s="52">
        <v>469466.00670000003</v>
      </c>
      <c r="F41" s="121">
        <f t="shared" si="1"/>
        <v>2.9769196011503418E-2</v>
      </c>
      <c r="G41" s="52">
        <f t="shared" si="2"/>
        <v>46946.60067</v>
      </c>
    </row>
    <row r="42" spans="2:12" ht="15.75" x14ac:dyDescent="0.25">
      <c r="B42" s="120" t="s">
        <v>239</v>
      </c>
      <c r="C42" s="51">
        <v>13</v>
      </c>
      <c r="D42" s="121">
        <f t="shared" si="0"/>
        <v>0.14444444444444443</v>
      </c>
      <c r="E42" s="52">
        <v>163722.15059999999</v>
      </c>
      <c r="F42" s="121">
        <f t="shared" si="1"/>
        <v>1.0381745905089152E-2</v>
      </c>
      <c r="G42" s="52">
        <f t="shared" si="2"/>
        <v>12594.011584615384</v>
      </c>
    </row>
    <row r="43" spans="2:12" ht="15.75" x14ac:dyDescent="0.25">
      <c r="B43" s="120" t="s">
        <v>240</v>
      </c>
      <c r="C43" s="51">
        <v>37</v>
      </c>
      <c r="D43" s="121">
        <f t="shared" si="0"/>
        <v>0.41111111111111109</v>
      </c>
      <c r="E43" s="52">
        <v>43369.936300000008</v>
      </c>
      <c r="F43" s="121">
        <f t="shared" si="1"/>
        <v>2.7501205972217573E-3</v>
      </c>
      <c r="G43" s="52">
        <f t="shared" si="2"/>
        <v>1172.1604405405408</v>
      </c>
    </row>
    <row r="44" spans="2:12" ht="15.75" x14ac:dyDescent="0.25">
      <c r="B44" s="31" t="s">
        <v>241</v>
      </c>
      <c r="C44" s="114">
        <v>90</v>
      </c>
      <c r="D44" s="122">
        <f t="shared" si="0"/>
        <v>1</v>
      </c>
      <c r="E44" s="123">
        <v>15770194.348500002</v>
      </c>
      <c r="F44" s="122">
        <f t="shared" si="1"/>
        <v>1</v>
      </c>
      <c r="G44" s="123">
        <f t="shared" si="2"/>
        <v>175224.38165000002</v>
      </c>
    </row>
    <row r="46" spans="2:12" s="1" customFormat="1" ht="20.25" customHeight="1" x14ac:dyDescent="0.25">
      <c r="B46" s="9" t="s">
        <v>253</v>
      </c>
      <c r="C46" s="60"/>
      <c r="D46" s="2"/>
      <c r="J46" s="18"/>
      <c r="K46" s="18"/>
      <c r="L46" s="18"/>
    </row>
    <row r="47" spans="2:12" s="1" customFormat="1" ht="5.25" customHeight="1" x14ac:dyDescent="0.25">
      <c r="B47" s="109"/>
      <c r="C47" s="110"/>
      <c r="D47" s="109"/>
      <c r="E47" s="111"/>
      <c r="F47" s="111"/>
      <c r="G47" s="111"/>
      <c r="H47" s="111"/>
      <c r="I47" s="111"/>
      <c r="J47" s="18"/>
      <c r="K47" s="18"/>
      <c r="L47" s="18"/>
    </row>
    <row r="48" spans="2:12" s="18" customFormat="1" ht="9.75" customHeight="1" x14ac:dyDescent="0.25">
      <c r="B48" s="19"/>
      <c r="C48" s="61"/>
      <c r="D48" s="19"/>
    </row>
    <row r="49" spans="2:12" ht="15.75" x14ac:dyDescent="0.2">
      <c r="B49" s="28" t="s">
        <v>229</v>
      </c>
      <c r="C49" s="28" t="s">
        <v>225</v>
      </c>
      <c r="D49" s="28" t="s">
        <v>226</v>
      </c>
      <c r="E49" s="28" t="s">
        <v>227</v>
      </c>
    </row>
    <row r="50" spans="2:12" ht="15.75" x14ac:dyDescent="0.25">
      <c r="B50" s="120" t="s">
        <v>233</v>
      </c>
      <c r="C50" s="51">
        <v>3</v>
      </c>
      <c r="D50" s="51">
        <v>1</v>
      </c>
      <c r="E50" s="51">
        <v>0</v>
      </c>
    </row>
    <row r="51" spans="2:12" ht="15.75" x14ac:dyDescent="0.25">
      <c r="B51" s="120" t="s">
        <v>234</v>
      </c>
      <c r="C51" s="51">
        <v>6</v>
      </c>
      <c r="D51" s="51">
        <v>0</v>
      </c>
      <c r="E51" s="51">
        <v>0</v>
      </c>
    </row>
    <row r="52" spans="2:12" ht="15.75" x14ac:dyDescent="0.25">
      <c r="B52" s="120" t="s">
        <v>235</v>
      </c>
      <c r="C52" s="51">
        <v>4</v>
      </c>
      <c r="D52" s="51">
        <v>2</v>
      </c>
      <c r="E52" s="51">
        <v>0</v>
      </c>
    </row>
    <row r="53" spans="2:12" ht="15.75" x14ac:dyDescent="0.25">
      <c r="B53" s="120" t="s">
        <v>236</v>
      </c>
      <c r="C53" s="51">
        <v>0</v>
      </c>
      <c r="D53" s="51">
        <v>2</v>
      </c>
      <c r="E53" s="51">
        <v>0</v>
      </c>
    </row>
    <row r="54" spans="2:12" ht="15.75" x14ac:dyDescent="0.25">
      <c r="B54" s="120" t="s">
        <v>237</v>
      </c>
      <c r="C54" s="51">
        <v>2</v>
      </c>
      <c r="D54" s="51">
        <v>7</v>
      </c>
      <c r="E54" s="51">
        <v>3</v>
      </c>
    </row>
    <row r="55" spans="2:12" ht="15.75" x14ac:dyDescent="0.25">
      <c r="B55" s="120" t="s">
        <v>238</v>
      </c>
      <c r="C55" s="51">
        <v>2</v>
      </c>
      <c r="D55" s="51">
        <v>6</v>
      </c>
      <c r="E55" s="51">
        <v>2</v>
      </c>
    </row>
    <row r="56" spans="2:12" ht="15.75" x14ac:dyDescent="0.25">
      <c r="B56" s="120" t="s">
        <v>239</v>
      </c>
      <c r="C56" s="51">
        <v>0</v>
      </c>
      <c r="D56" s="51">
        <v>2</v>
      </c>
      <c r="E56" s="51">
        <v>11</v>
      </c>
    </row>
    <row r="57" spans="2:12" ht="15.75" x14ac:dyDescent="0.25">
      <c r="B57" s="120" t="s">
        <v>240</v>
      </c>
      <c r="C57" s="51">
        <v>0</v>
      </c>
      <c r="D57" s="51">
        <v>2</v>
      </c>
      <c r="E57" s="51">
        <v>35</v>
      </c>
    </row>
    <row r="58" spans="2:12" ht="15.75" x14ac:dyDescent="0.25">
      <c r="B58" s="31" t="s">
        <v>1</v>
      </c>
      <c r="C58" s="114">
        <v>17</v>
      </c>
      <c r="D58" s="114">
        <v>22</v>
      </c>
      <c r="E58" s="114">
        <v>51</v>
      </c>
    </row>
    <row r="59" spans="2:12" ht="15" x14ac:dyDescent="0.2">
      <c r="B59" s="116" t="s">
        <v>228</v>
      </c>
      <c r="C59" s="125"/>
      <c r="D59" s="125"/>
      <c r="E59" s="125"/>
      <c r="F59" s="115"/>
    </row>
    <row r="60" spans="2:12" ht="15" x14ac:dyDescent="0.2">
      <c r="B60" s="124"/>
      <c r="C60" s="125"/>
      <c r="D60" s="125"/>
      <c r="E60" s="125"/>
      <c r="F60" s="115"/>
    </row>
    <row r="61" spans="2:12" s="1" customFormat="1" ht="20.25" customHeight="1" x14ac:dyDescent="0.25">
      <c r="B61" s="9" t="s">
        <v>254</v>
      </c>
      <c r="C61" s="60"/>
      <c r="D61" s="2"/>
      <c r="J61" s="18"/>
      <c r="K61" s="18"/>
      <c r="L61" s="18"/>
    </row>
    <row r="62" spans="2:12" s="1" customFormat="1" ht="5.25" customHeight="1" x14ac:dyDescent="0.25">
      <c r="B62" s="109"/>
      <c r="C62" s="110"/>
      <c r="D62" s="109"/>
      <c r="E62" s="111"/>
      <c r="F62" s="111"/>
      <c r="G62" s="111"/>
      <c r="H62" s="111"/>
      <c r="I62" s="111"/>
      <c r="J62" s="18"/>
      <c r="K62" s="18"/>
      <c r="L62" s="18"/>
    </row>
    <row r="63" spans="2:12" s="18" customFormat="1" ht="9.75" customHeight="1" x14ac:dyDescent="0.25">
      <c r="B63" s="19"/>
      <c r="C63" s="61"/>
      <c r="D63" s="19"/>
    </row>
    <row r="64" spans="2:12" ht="15.75" x14ac:dyDescent="0.2">
      <c r="B64" s="28" t="s">
        <v>242</v>
      </c>
      <c r="C64" s="28" t="s">
        <v>243</v>
      </c>
    </row>
    <row r="65" spans="2:4" ht="15.75" x14ac:dyDescent="0.25">
      <c r="B65" s="126" t="s">
        <v>244</v>
      </c>
      <c r="C65" s="130">
        <f>(D15/1000)/C15</f>
        <v>226.2322641304348</v>
      </c>
    </row>
    <row r="66" spans="2:4" ht="15.75" x14ac:dyDescent="0.25">
      <c r="B66" s="126" t="s">
        <v>245</v>
      </c>
      <c r="C66" s="130">
        <f>(E15/1000)/C15</f>
        <v>342.83031192391309</v>
      </c>
    </row>
    <row r="67" spans="2:4" ht="15.75" x14ac:dyDescent="0.25">
      <c r="B67" s="126" t="s">
        <v>246</v>
      </c>
      <c r="C67" s="130">
        <f>(D15/1000)/115</f>
        <v>90.492905652173917</v>
      </c>
      <c r="D67" s="129"/>
    </row>
    <row r="68" spans="2:4" ht="15.75" x14ac:dyDescent="0.25">
      <c r="B68" s="126" t="s">
        <v>247</v>
      </c>
      <c r="C68" s="130">
        <f>(E15/1000)/115</f>
        <v>137.13212476956522</v>
      </c>
    </row>
    <row r="71" spans="2:4" ht="15.75" x14ac:dyDescent="0.25">
      <c r="B71" s="32" t="s">
        <v>93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CIFRAS GENERALES</vt:lpstr>
      <vt:lpstr>ANUALES</vt:lpstr>
      <vt:lpstr>ESPECIES</vt:lpstr>
      <vt:lpstr>MODALIDADES E INDICADORES</vt:lpstr>
      <vt:lpstr>'CIFRAS GENERALES'!Área_de_impresión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Felix Gónzalez Pérez</cp:lastModifiedBy>
  <cp:lastPrinted>2013-12-12T10:51:29Z</cp:lastPrinted>
  <dcterms:created xsi:type="dcterms:W3CDTF">2013-05-08T09:16:55Z</dcterms:created>
  <dcterms:modified xsi:type="dcterms:W3CDTF">2017-06-30T10:12:13Z</dcterms:modified>
</cp:coreProperties>
</file>