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78" firstSheet="1" activeTab="3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GENERALES'!$A$6:$L$69</definedName>
  </definedNames>
  <calcPr calcId="145621" iterateDelta="1E-4"/>
</workbook>
</file>

<file path=xl/calcChain.xml><?xml version="1.0" encoding="utf-8"?>
<calcChain xmlns="http://schemas.openxmlformats.org/spreadsheetml/2006/main">
  <c r="C61" i="8" l="1"/>
  <c r="C60" i="8"/>
  <c r="C59" i="8"/>
  <c r="C58" i="8"/>
  <c r="F45" i="8" l="1"/>
  <c r="F46" i="8"/>
  <c r="F47" i="8"/>
  <c r="F48" i="8"/>
  <c r="F49" i="8"/>
  <c r="F50" i="8"/>
  <c r="F51" i="8"/>
  <c r="F52" i="8"/>
  <c r="F44" i="8"/>
  <c r="D45" i="8"/>
  <c r="D46" i="8"/>
  <c r="D47" i="8"/>
  <c r="D48" i="8"/>
  <c r="D49" i="8"/>
  <c r="D50" i="8"/>
  <c r="D51" i="8"/>
  <c r="D52" i="8"/>
  <c r="D44" i="8"/>
  <c r="G45" i="8"/>
  <c r="G46" i="8"/>
  <c r="G47" i="8"/>
  <c r="G48" i="8"/>
  <c r="G49" i="8"/>
  <c r="G50" i="8"/>
  <c r="G51" i="8"/>
  <c r="G52" i="8"/>
  <c r="G44" i="8"/>
  <c r="F211" i="2" l="1"/>
  <c r="F212" i="2"/>
  <c r="F213" i="2"/>
  <c r="F214" i="2"/>
  <c r="F215" i="2"/>
  <c r="F186" i="2"/>
  <c r="F187" i="2"/>
  <c r="F188" i="2"/>
  <c r="F189" i="2"/>
  <c r="F190" i="2"/>
  <c r="F191" i="2"/>
  <c r="F192" i="2"/>
  <c r="F193" i="2"/>
  <c r="F194" i="2"/>
  <c r="F195" i="2"/>
  <c r="F196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K67" i="1"/>
  <c r="K66" i="1"/>
  <c r="K65" i="1"/>
  <c r="K64" i="1"/>
  <c r="K63" i="1"/>
  <c r="K62" i="1"/>
  <c r="K61" i="1"/>
  <c r="K60" i="1"/>
  <c r="K59" i="1"/>
  <c r="K58" i="1"/>
  <c r="K57" i="1"/>
  <c r="K56" i="1"/>
  <c r="H67" i="1"/>
  <c r="H66" i="1"/>
  <c r="H65" i="1"/>
  <c r="H64" i="1"/>
  <c r="H63" i="1"/>
  <c r="H62" i="1"/>
  <c r="H61" i="1"/>
  <c r="H60" i="1"/>
  <c r="H59" i="1"/>
  <c r="H58" i="1"/>
  <c r="H57" i="1"/>
  <c r="H56" i="1"/>
  <c r="E67" i="1"/>
  <c r="E66" i="1"/>
  <c r="E65" i="1"/>
  <c r="E64" i="1"/>
  <c r="E63" i="1"/>
  <c r="E62" i="1"/>
  <c r="E61" i="1"/>
  <c r="E60" i="1"/>
  <c r="E59" i="1"/>
  <c r="E58" i="1"/>
  <c r="E57" i="1"/>
  <c r="E56" i="1"/>
  <c r="F210" i="2" l="1"/>
  <c r="F216" i="2"/>
  <c r="F217" i="2"/>
  <c r="F218" i="2"/>
  <c r="F219" i="2"/>
  <c r="F198" i="2"/>
  <c r="F199" i="2"/>
  <c r="F200" i="2"/>
  <c r="F201" i="2"/>
  <c r="F202" i="2"/>
  <c r="F203" i="2"/>
  <c r="F204" i="2"/>
  <c r="F205" i="2"/>
  <c r="F206" i="2"/>
  <c r="F207" i="2"/>
  <c r="F106" i="2"/>
  <c r="F107" i="2"/>
  <c r="F108" i="2"/>
  <c r="F109" i="2"/>
  <c r="F110" i="2"/>
  <c r="F111" i="2"/>
  <c r="F220" i="2" l="1"/>
  <c r="F161" i="2"/>
  <c r="F162" i="2"/>
  <c r="F163" i="2"/>
  <c r="F164" i="2"/>
  <c r="F165" i="2"/>
  <c r="F166" i="2"/>
  <c r="F167" i="2"/>
  <c r="F168" i="2"/>
  <c r="F169" i="2"/>
  <c r="F170" i="2"/>
  <c r="F171" i="2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7" i="1"/>
  <c r="E48" i="1" l="1"/>
  <c r="F13" i="2"/>
  <c r="F14" i="2"/>
  <c r="F15" i="2"/>
  <c r="F16" i="2"/>
  <c r="F17" i="2"/>
  <c r="F18" i="2"/>
  <c r="F19" i="2"/>
  <c r="F101" i="2"/>
  <c r="F102" i="2"/>
  <c r="F103" i="2"/>
  <c r="F104" i="2"/>
  <c r="F105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2" i="2"/>
  <c r="F185" i="2"/>
  <c r="F197" i="2"/>
  <c r="F208" i="2"/>
  <c r="F209" i="2"/>
  <c r="F221" i="2"/>
  <c r="F222" i="2"/>
  <c r="F223" i="2"/>
  <c r="F224" i="2"/>
  <c r="F225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H68" i="1"/>
  <c r="E68" i="1"/>
  <c r="D49" i="1"/>
  <c r="C49" i="1"/>
  <c r="E49" i="1"/>
</calcChain>
</file>

<file path=xl/sharedStrings.xml><?xml version="1.0" encoding="utf-8"?>
<sst xmlns="http://schemas.openxmlformats.org/spreadsheetml/2006/main" count="590" uniqueCount="503">
  <si>
    <t>AÑO</t>
  </si>
  <si>
    <t>TOTAL</t>
  </si>
  <si>
    <t>FAO</t>
  </si>
  <si>
    <t>AMB</t>
  </si>
  <si>
    <t>BOG</t>
  </si>
  <si>
    <t>BOGA</t>
  </si>
  <si>
    <t>BON</t>
  </si>
  <si>
    <t>BRF</t>
  </si>
  <si>
    <t>COE</t>
  </si>
  <si>
    <t>CTC</t>
  </si>
  <si>
    <t>RUBIOS</t>
  </si>
  <si>
    <t>HKE</t>
  </si>
  <si>
    <t>HMY</t>
  </si>
  <si>
    <t>JOD</t>
  </si>
  <si>
    <t>LBE</t>
  </si>
  <si>
    <t>BOGAVANTE</t>
  </si>
  <si>
    <t>MAS</t>
  </si>
  <si>
    <t>OCC</t>
  </si>
  <si>
    <t>PAC</t>
  </si>
  <si>
    <t>PIL</t>
  </si>
  <si>
    <t>SARDINA</t>
  </si>
  <si>
    <t>RPG</t>
  </si>
  <si>
    <t>PARGO O BOCINEGRO</t>
  </si>
  <si>
    <t>RSE</t>
  </si>
  <si>
    <t>CABRACHO</t>
  </si>
  <si>
    <t>SBA</t>
  </si>
  <si>
    <t>SBG</t>
  </si>
  <si>
    <t>DORADA</t>
  </si>
  <si>
    <t>SBZ</t>
  </si>
  <si>
    <t>SARGO BREADO</t>
  </si>
  <si>
    <t>SCR</t>
  </si>
  <si>
    <t>SKA</t>
  </si>
  <si>
    <t>RAYAS</t>
  </si>
  <si>
    <t>SLO</t>
  </si>
  <si>
    <t>LANGOSTA</t>
  </si>
  <si>
    <t>SSB</t>
  </si>
  <si>
    <t>HERRERA</t>
  </si>
  <si>
    <t>SYC</t>
  </si>
  <si>
    <t>TRG</t>
  </si>
  <si>
    <t>PEZ BALLESTA</t>
  </si>
  <si>
    <t>ANE</t>
  </si>
  <si>
    <t>BOQUERON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</si>
  <si>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</si>
  <si>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</si>
  <si>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</si>
  <si>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</si>
  <si>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</si>
  <si>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</si>
  <si>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</si>
  <si>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</si>
  <si>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</si>
  <si>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</si>
  <si>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</si>
  <si>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</si>
  <si>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WRF</t>
  </si>
  <si>
    <t>CHERNA</t>
  </si>
  <si>
    <t>DEP</t>
  </si>
  <si>
    <t>SAMA DE PLUMA</t>
  </si>
  <si>
    <t>BLU</t>
  </si>
  <si>
    <t>GBR</t>
  </si>
  <si>
    <t>HOM</t>
  </si>
  <si>
    <t>JUREL</t>
  </si>
  <si>
    <t>JAA</t>
  </si>
  <si>
    <t>SFS</t>
  </si>
  <si>
    <t>SWA</t>
  </si>
  <si>
    <t>SARGO</t>
  </si>
  <si>
    <t>SPU</t>
  </si>
  <si>
    <t>BAILA</t>
  </si>
  <si>
    <t>BLT</t>
  </si>
  <si>
    <t>MELVA</t>
  </si>
  <si>
    <t>SKJ</t>
  </si>
  <si>
    <t>MUT</t>
  </si>
  <si>
    <t>SALMONETE DE FANGO</t>
  </si>
  <si>
    <t>GRA</t>
  </si>
  <si>
    <t>BURRO LISTADO</t>
  </si>
  <si>
    <t>MMH</t>
  </si>
  <si>
    <t>MORENA</t>
  </si>
  <si>
    <t>CIL</t>
  </si>
  <si>
    <t>BGR</t>
  </si>
  <si>
    <t>MIA</t>
  </si>
  <si>
    <t>SOLDADO</t>
  </si>
  <si>
    <t>DEN</t>
  </si>
  <si>
    <t>CHACARONA SUREÑA</t>
  </si>
  <si>
    <t>SOL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</si>
  <si>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</si>
  <si>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</si>
  <si>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</si>
  <si>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</si>
  <si>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</si>
  <si>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</si>
  <si>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</si>
  <si>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</si>
  <si>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</si>
  <si>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</si>
  <si>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</si>
  <si>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</si>
  <si>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</si>
  <si>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RONCADOR O RONCO MESTIZO</t>
  </si>
  <si>
    <t>LENGUADO EUROPEO</t>
  </si>
  <si>
    <t>LISTADO O BONITO DE VIENTRE RAYADO</t>
  </si>
  <si>
    <t>ZAFIO</t>
  </si>
  <si>
    <t>SABLE</t>
  </si>
  <si>
    <t>POLLO</t>
  </si>
  <si>
    <t>JUREL NEGRO</t>
  </si>
  <si>
    <t>TAPACULO</t>
  </si>
  <si>
    <t>PULPO DE ROCA O PULPO ROQUERO</t>
  </si>
  <si>
    <t>CHOVA</t>
  </si>
  <si>
    <t>CABALLA DEL SUR O TONINO</t>
  </si>
  <si>
    <t>GATA</t>
  </si>
  <si>
    <t>GALLOPEDRO</t>
  </si>
  <si>
    <t>PALOMETA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</si>
  <si>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</si>
  <si>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</si>
  <si>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</si>
  <si>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</si>
  <si>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</si>
  <si>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</si>
  <si>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</si>
  <si>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</si>
  <si>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</si>
  <si>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</si>
  <si>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</si>
  <si>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</si>
  <si>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</si>
  <si>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</si>
  <si>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</si>
  <si>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</si>
  <si>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</si>
  <si>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</si>
  <si>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</si>
  <si>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</si>
  <si>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</si>
  <si>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</si>
  <si>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</si>
  <si>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</si>
  <si>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</si>
  <si>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</si>
  <si>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</si>
  <si>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</si>
  <si>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</si>
  <si>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</si>
  <si>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</si>
  <si>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</si>
  <si>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</si>
  <si>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TOTAL AÑO 2016</t>
  </si>
  <si>
    <t>ACUMULADO SOBRE EL TOTAL</t>
  </si>
  <si>
    <t>TOTAL COMERCIALIZADO</t>
  </si>
  <si>
    <t>AGUJETA</t>
  </si>
  <si>
    <t>GAR</t>
  </si>
  <si>
    <t>BODIONES O PORREDANAS</t>
  </si>
  <si>
    <t>YFX</t>
  </si>
  <si>
    <t>CABALLA</t>
  </si>
  <si>
    <t>MAC</t>
  </si>
  <si>
    <t>CABRA</t>
  </si>
  <si>
    <t>GUM</t>
  </si>
  <si>
    <t>CAZON</t>
  </si>
  <si>
    <t>GAG</t>
  </si>
  <si>
    <t>CORVALLO O CORVINATA</t>
  </si>
  <si>
    <t>CBM</t>
  </si>
  <si>
    <t>FANECA O NIÑA</t>
  </si>
  <si>
    <t>BIB</t>
  </si>
  <si>
    <t>GRANADERO</t>
  </si>
  <si>
    <t>TUR</t>
  </si>
  <si>
    <t>MOJARRA</t>
  </si>
  <si>
    <t>CTB</t>
  </si>
  <si>
    <t>MUSOLA</t>
  </si>
  <si>
    <t>SMD</t>
  </si>
  <si>
    <t>PALOMETA NEGRA</t>
  </si>
  <si>
    <t>POA</t>
  </si>
  <si>
    <t>PALOMETON</t>
  </si>
  <si>
    <t>LEE</t>
  </si>
  <si>
    <t>PECES VARIOS</t>
  </si>
  <si>
    <t>MZZ</t>
  </si>
  <si>
    <t>PEON</t>
  </si>
  <si>
    <t>ARY</t>
  </si>
  <si>
    <t>SARGO PICUDO</t>
  </si>
  <si>
    <t>SHR</t>
  </si>
  <si>
    <t>TEMBLADERA</t>
  </si>
  <si>
    <t>TTR</t>
  </si>
  <si>
    <t>TINTORERA O CAELLA</t>
  </si>
  <si>
    <t>BSH</t>
  </si>
  <si>
    <t>VERRUGATO FUSCO</t>
  </si>
  <si>
    <t>UMO</t>
  </si>
  <si>
    <t>CALAMAR O CHIPIRON</t>
  </si>
  <si>
    <t>SQR</t>
  </si>
  <si>
    <t>CHOQUITO PICUDO</t>
  </si>
  <si>
    <t>IAR</t>
  </si>
  <si>
    <t>PULPO BLANCO</t>
  </si>
  <si>
    <t>EOI</t>
  </si>
  <si>
    <t>PUNTILLITAS</t>
  </si>
  <si>
    <t>OUL</t>
  </si>
  <si>
    <t>CAMARON FLECHA</t>
  </si>
  <si>
    <t>LKO</t>
  </si>
  <si>
    <t>CANGREJO REAL</t>
  </si>
  <si>
    <t>KPG</t>
  </si>
  <si>
    <t>GALERA</t>
  </si>
  <si>
    <t>MTS</t>
  </si>
  <si>
    <t>AGUILA MARINA</t>
  </si>
  <si>
    <t>MYL</t>
  </si>
  <si>
    <t>ARAÑA</t>
  </si>
  <si>
    <t>WEG</t>
  </si>
  <si>
    <t>ARMADO</t>
  </si>
  <si>
    <t>PJC</t>
  </si>
  <si>
    <t>BACALADILLA</t>
  </si>
  <si>
    <t>WHB</t>
  </si>
  <si>
    <t>BEJEL O RUBIO</t>
  </si>
  <si>
    <t>GUU</t>
  </si>
  <si>
    <t>BROTOLA DE FANGO</t>
  </si>
  <si>
    <t>GFB</t>
  </si>
  <si>
    <t>CABRILLA</t>
  </si>
  <si>
    <t>CBR</t>
  </si>
  <si>
    <t>CHUCLA</t>
  </si>
  <si>
    <t>BPI</t>
  </si>
  <si>
    <t>CORVINA PUNTEADA</t>
  </si>
  <si>
    <t>STG</t>
  </si>
  <si>
    <t>ESCORPORA</t>
  </si>
  <si>
    <t>SNQ</t>
  </si>
  <si>
    <t>GALLO</t>
  </si>
  <si>
    <t>LDB</t>
  </si>
  <si>
    <t>GARAPELLO</t>
  </si>
  <si>
    <t>PAR</t>
  </si>
  <si>
    <t>GARNEO</t>
  </si>
  <si>
    <t>GUN</t>
  </si>
  <si>
    <t>JUREL BLANCO</t>
  </si>
  <si>
    <t>HMM</t>
  </si>
  <si>
    <t>LENGUADO PORTUGUES</t>
  </si>
  <si>
    <t>YNU</t>
  </si>
  <si>
    <t>LISA</t>
  </si>
  <si>
    <t>MLR</t>
  </si>
  <si>
    <t>LLAMPUGA O LIRIO</t>
  </si>
  <si>
    <t>DOL</t>
  </si>
  <si>
    <t>MEDREGAL</t>
  </si>
  <si>
    <t>YTL</t>
  </si>
  <si>
    <t>MUGIL</t>
  </si>
  <si>
    <t>MUF</t>
  </si>
  <si>
    <t>PAMPANO O PALOMETA FIATOLA</t>
  </si>
  <si>
    <t>BLB</t>
  </si>
  <si>
    <t>PEJE OBISPO</t>
  </si>
  <si>
    <t>MPO</t>
  </si>
  <si>
    <t>PEZ CINTA</t>
  </si>
  <si>
    <t>CBC</t>
  </si>
  <si>
    <t>PEZ SAPO</t>
  </si>
  <si>
    <t>BHD</t>
  </si>
  <si>
    <t>QUELVACHOS</t>
  </si>
  <si>
    <t>DGZ</t>
  </si>
  <si>
    <t>QUELVE</t>
  </si>
  <si>
    <t>GUP</t>
  </si>
  <si>
    <t>RAPE NEGRO</t>
  </si>
  <si>
    <t>ANK</t>
  </si>
  <si>
    <t>RASPALLON</t>
  </si>
  <si>
    <t>ANN</t>
  </si>
  <si>
    <t>REMOL</t>
  </si>
  <si>
    <t>BLL</t>
  </si>
  <si>
    <t>GUY</t>
  </si>
  <si>
    <t>SAN PEDRO PLATEADO</t>
  </si>
  <si>
    <t>JOS</t>
  </si>
  <si>
    <t>VERRUGATO DE CANARIAS</t>
  </si>
  <si>
    <t>UCA</t>
  </si>
  <si>
    <t>CAÑAILLA</t>
  </si>
  <si>
    <t>BOY</t>
  </si>
  <si>
    <t>CASCO TIRRENO</t>
  </si>
  <si>
    <t>KDH</t>
  </si>
  <si>
    <t>CHIRLA</t>
  </si>
  <si>
    <t>SVE</t>
  </si>
  <si>
    <t>CHOQUITO</t>
  </si>
  <si>
    <t>EJE</t>
  </si>
  <si>
    <t>COQUINA</t>
  </si>
  <si>
    <t>DXL</t>
  </si>
  <si>
    <t>POTA COSTERA</t>
  </si>
  <si>
    <t>TDQ</t>
  </si>
  <si>
    <t>POTAS VOLADORAS O VOLADOR</t>
  </si>
  <si>
    <t>SQM</t>
  </si>
  <si>
    <t>PULPO ALMIZCLADO</t>
  </si>
  <si>
    <t>EDT</t>
  </si>
  <si>
    <t>CANGREJO DE ARENA</t>
  </si>
  <si>
    <t>IOD</t>
  </si>
  <si>
    <t>CIGALA</t>
  </si>
  <si>
    <t>NEP</t>
  </si>
  <si>
    <t>GAMBA</t>
  </si>
  <si>
    <t>DPS</t>
  </si>
  <si>
    <t>LANGOSTINO</t>
  </si>
  <si>
    <t>TGS</t>
  </si>
  <si>
    <t>QUISQUILLA</t>
  </si>
  <si>
    <t>LKW</t>
  </si>
  <si>
    <t xml:space="preserve">       Gráfico 3. Principales especies comercializadas en la provincia de Cádiz.  Año 2016</t>
  </si>
  <si>
    <t>ALACHA</t>
  </si>
  <si>
    <t>SAA</t>
  </si>
  <si>
    <t>TZA</t>
  </si>
  <si>
    <t>ARAÑAS</t>
  </si>
  <si>
    <t>WEX</t>
  </si>
  <si>
    <t>GUR</t>
  </si>
  <si>
    <t>ATUN BLANCO O BONITO DEL NORTE</t>
  </si>
  <si>
    <t>ALB</t>
  </si>
  <si>
    <t>ATUN ROJO</t>
  </si>
  <si>
    <t>BFT</t>
  </si>
  <si>
    <t>BESUGO DE LA PINTA O VORAZ</t>
  </si>
  <si>
    <t>SBR</t>
  </si>
  <si>
    <t>BLANQUILLO</t>
  </si>
  <si>
    <t>UAE</t>
  </si>
  <si>
    <t>BOCANEGRA</t>
  </si>
  <si>
    <t>SHO</t>
  </si>
  <si>
    <t>BOQUIDULCE</t>
  </si>
  <si>
    <t>HXT</t>
  </si>
  <si>
    <t>BROTOLA DE BARBAS O MUSTELA</t>
  </si>
  <si>
    <t>BRD</t>
  </si>
  <si>
    <t>BROTOLA DE ROCA</t>
  </si>
  <si>
    <t>FOR</t>
  </si>
  <si>
    <t>CACHUCHO</t>
  </si>
  <si>
    <t>DEL</t>
  </si>
  <si>
    <t>CAÑABOTA</t>
  </si>
  <si>
    <t>SBL</t>
  </si>
  <si>
    <t>CHOPA</t>
  </si>
  <si>
    <t>BRB</t>
  </si>
  <si>
    <t>CHUCHO</t>
  </si>
  <si>
    <t>JDP</t>
  </si>
  <si>
    <t>CORVINA CASAVA</t>
  </si>
  <si>
    <t>PSS</t>
  </si>
  <si>
    <t>ESCOLAR CLAVO</t>
  </si>
  <si>
    <t>OIL</t>
  </si>
  <si>
    <t>ESCOLAR NEGRO</t>
  </si>
  <si>
    <t>LEC</t>
  </si>
  <si>
    <t>ESCUALOS DIVERSOS</t>
  </si>
  <si>
    <t>SKH</t>
  </si>
  <si>
    <t>ESPETON</t>
  </si>
  <si>
    <t>YRS</t>
  </si>
  <si>
    <t>FALSO ABADE</t>
  </si>
  <si>
    <t>EPK</t>
  </si>
  <si>
    <t>FERRON</t>
  </si>
  <si>
    <t>QUB</t>
  </si>
  <si>
    <t>GALUPE O LISA</t>
  </si>
  <si>
    <t>MGA</t>
  </si>
  <si>
    <t>HERVE NEGRO</t>
  </si>
  <si>
    <t>SCK</t>
  </si>
  <si>
    <t>JUREL LIMON</t>
  </si>
  <si>
    <t>TRZ</t>
  </si>
  <si>
    <t>JURELES</t>
  </si>
  <si>
    <t>JAX</t>
  </si>
  <si>
    <t>LABRIDOS O BODIONES</t>
  </si>
  <si>
    <t>WRA</t>
  </si>
  <si>
    <t>LENGUADO</t>
  </si>
  <si>
    <t>SOX</t>
  </si>
  <si>
    <t>LENGUADO SENEGALES</t>
  </si>
  <si>
    <t>OAL</t>
  </si>
  <si>
    <t>LENGUADOS</t>
  </si>
  <si>
    <t>SOO</t>
  </si>
  <si>
    <t>LISAS</t>
  </si>
  <si>
    <t>MUL</t>
  </si>
  <si>
    <t>MARLIN AZUL</t>
  </si>
  <si>
    <t>BUM</t>
  </si>
  <si>
    <t>MARRAJO</t>
  </si>
  <si>
    <t>SMA</t>
  </si>
  <si>
    <t>MERLUZA NEGRA O MERLUZA DE ANGOLA</t>
  </si>
  <si>
    <t>HKB</t>
  </si>
  <si>
    <t>MERLUZA NEGRA O MERLUZA DEL SENEGAL</t>
  </si>
  <si>
    <t>HKM</t>
  </si>
  <si>
    <t>MERO</t>
  </si>
  <si>
    <t>GPD</t>
  </si>
  <si>
    <t>MORA</t>
  </si>
  <si>
    <t>RIB</t>
  </si>
  <si>
    <t>MORRAGUTE</t>
  </si>
  <si>
    <t>MGC</t>
  </si>
  <si>
    <t>OBLADA</t>
  </si>
  <si>
    <t>SBS</t>
  </si>
  <si>
    <t>TAL</t>
  </si>
  <si>
    <t>PALOMETA ROJA</t>
  </si>
  <si>
    <t>BXD</t>
  </si>
  <si>
    <t>PALOMETAS ROJAS</t>
  </si>
  <si>
    <t>ALF</t>
  </si>
  <si>
    <t>PATUDO</t>
  </si>
  <si>
    <t>BET</t>
  </si>
  <si>
    <t>PEZ ANGEL</t>
  </si>
  <si>
    <t>AGN</t>
  </si>
  <si>
    <t>PEZ ESPADA O EMPERADOR</t>
  </si>
  <si>
    <t>SWO</t>
  </si>
  <si>
    <t>PEZ RATA</t>
  </si>
  <si>
    <t>UUC</t>
  </si>
  <si>
    <t>PEZ VOLADOR</t>
  </si>
  <si>
    <t>ECE</t>
  </si>
  <si>
    <t>PODAS</t>
  </si>
  <si>
    <t>OUB</t>
  </si>
  <si>
    <t>QUELVACHO</t>
  </si>
  <si>
    <t>GUQ</t>
  </si>
  <si>
    <t>RAPE BLANCO</t>
  </si>
  <si>
    <t>MON</t>
  </si>
  <si>
    <t>RAPES</t>
  </si>
  <si>
    <t>MNZ</t>
  </si>
  <si>
    <t>RASCACIOS O CABRACHOS</t>
  </si>
  <si>
    <t>SCS</t>
  </si>
  <si>
    <t>RAYA BOCA DE ROSA</t>
  </si>
  <si>
    <t>RJH</t>
  </si>
  <si>
    <t>RAYA DE CLAVOS</t>
  </si>
  <si>
    <t>RJC</t>
  </si>
  <si>
    <t>RAYA DE ESPEJOS</t>
  </si>
  <si>
    <t>JAI</t>
  </si>
  <si>
    <t>RAYA ESTRELLADA</t>
  </si>
  <si>
    <t>JRS</t>
  </si>
  <si>
    <t>RAYA MOSAICO</t>
  </si>
  <si>
    <t>RJU</t>
  </si>
  <si>
    <t>rAYA PINTADA</t>
  </si>
  <si>
    <t>RJM</t>
  </si>
  <si>
    <t>RAYA SANTIAGUESA</t>
  </si>
  <si>
    <t>RJN</t>
  </si>
  <si>
    <t>RELOJ DE FONDO</t>
  </si>
  <si>
    <t>GXW</t>
  </si>
  <si>
    <t>RODABALLOS</t>
  </si>
  <si>
    <t>LEF</t>
  </si>
  <si>
    <t>RUBIO</t>
  </si>
  <si>
    <t>CTZ</t>
  </si>
  <si>
    <t>GUX</t>
  </si>
  <si>
    <t>RUFO IMPERIAL</t>
  </si>
  <si>
    <t>HDV</t>
  </si>
  <si>
    <t>SALMONETE DE ROCA</t>
  </si>
  <si>
    <t>MUR</t>
  </si>
  <si>
    <t>SALMONETES</t>
  </si>
  <si>
    <t>MUX</t>
  </si>
  <si>
    <t>SAMA MARROQUI</t>
  </si>
  <si>
    <t>DEM</t>
  </si>
  <si>
    <t>SARGOS</t>
  </si>
  <si>
    <t>SRG</t>
  </si>
  <si>
    <t>SAVIA</t>
  </si>
  <si>
    <t>DEC</t>
  </si>
  <si>
    <t>SUELA</t>
  </si>
  <si>
    <t>KSY</t>
  </si>
  <si>
    <t>VERRUGATO O VERRUGATO DE PIEDRA</t>
  </si>
  <si>
    <t>COB</t>
  </si>
  <si>
    <t>VIBORA</t>
  </si>
  <si>
    <t>TZR</t>
  </si>
  <si>
    <t>VIEJA COLORADA</t>
  </si>
  <si>
    <t>PRR</t>
  </si>
  <si>
    <t>ZAPATA</t>
  </si>
  <si>
    <t>BSC</t>
  </si>
  <si>
    <t>ARETE</t>
  </si>
  <si>
    <t>ALMEJA TONTA</t>
  </si>
  <si>
    <t>GCC</t>
  </si>
  <si>
    <t>ALMEJAS BLANCAS O CLICAS</t>
  </si>
  <si>
    <t>SSD</t>
  </si>
  <si>
    <t>ALMEJON O BOLO</t>
  </si>
  <si>
    <t>VEV</t>
  </si>
  <si>
    <t>BUSANO</t>
  </si>
  <si>
    <t>FNT</t>
  </si>
  <si>
    <t>CALAMARES O CHIPIRONES</t>
  </si>
  <si>
    <t>SQC</t>
  </si>
  <si>
    <t>CONCHA FINA</t>
  </si>
  <si>
    <t>KLK</t>
  </si>
  <si>
    <t>CORRUCO O LANGOSTILLO</t>
  </si>
  <si>
    <t>KTT</t>
  </si>
  <si>
    <t>POTAS</t>
  </si>
  <si>
    <t>OMM</t>
  </si>
  <si>
    <t>CAMARONES O QUISQUILLAS</t>
  </si>
  <si>
    <t>QPX</t>
  </si>
  <si>
    <t>CANGREJOS</t>
  </si>
  <si>
    <t>SWM</t>
  </si>
  <si>
    <t>GAMBA ROJA O RAYAO O ALISTAO</t>
  </si>
  <si>
    <t>ARA</t>
  </si>
  <si>
    <t>LANGOSTA MORA</t>
  </si>
  <si>
    <t>PSL</t>
  </si>
  <si>
    <t xml:space="preserve">      Tabla 5. Evolución de las principales especies comercializadas en la provincia de Cádiz. Serie 2016-2012</t>
  </si>
  <si>
    <t>MERLUZA DEL SENEGAL</t>
  </si>
  <si>
    <t>MERLUZA DE ANGOLA</t>
  </si>
  <si>
    <t xml:space="preserve">      Tabla 3. Índice de precios percibidos en lonja (Base 2016)</t>
  </si>
  <si>
    <t>0</t>
  </si>
  <si>
    <t xml:space="preserve">      Tabla 1. Evolución de la producción comercializada en las lonjas de la provincia de Cádiz. Serie 1985-2016</t>
  </si>
  <si>
    <t>Gráfico 1. Evolución de la producción comercializada en las lonjas de la  provincia de Cádiz. Serie 2000-2016</t>
  </si>
  <si>
    <t xml:space="preserve">      Tabla 4. Producción comercializada en las lonjas de la provincia de Cádiz según categoría y especie. Año 2016</t>
  </si>
  <si>
    <t xml:space="preserve">IPP calculado con la cesta representativa de productos comercializados en esta lonja: </t>
  </si>
  <si>
    <t>Modalidad de pesca</t>
  </si>
  <si>
    <t>Operadores (Nº)</t>
  </si>
  <si>
    <t>Arrastre</t>
  </si>
  <si>
    <t>Cerco</t>
  </si>
  <si>
    <t>Artes menores</t>
  </si>
  <si>
    <t>Draga hidráulica</t>
  </si>
  <si>
    <t>Palangre de superficie</t>
  </si>
  <si>
    <t>Rastro</t>
  </si>
  <si>
    <t>Almadraba/almadrabeta</t>
  </si>
  <si>
    <t>Marisqueo</t>
  </si>
  <si>
    <t>Habituales</t>
  </si>
  <si>
    <t>Frecuentes</t>
  </si>
  <si>
    <t>Ocasionales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</si>
  <si>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</si>
  <si>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</si>
  <si>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</si>
  <si>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</si>
  <si>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</si>
  <si>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</si>
  <si>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</si>
  <si>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</si>
  <si>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</si>
  <si>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</si>
  <si>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</si>
  <si>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</si>
  <si>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</si>
  <si>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</si>
  <si>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</si>
  <si>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</si>
  <si>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</si>
  <si>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</si>
  <si>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</si>
  <si>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Total provincia</t>
  </si>
  <si>
    <t>Habituales: Venden más del 50% de los días de venta  / Frecuentes: venden entre el 25% y el 50% de los días de ventas / Ocasionales: venden menos del 25% de los días de venta</t>
  </si>
  <si>
    <t xml:space="preserve">      Tabla 6. Distribución de la producción pesquera por modalidad.  Año 2016</t>
  </si>
  <si>
    <t xml:space="preserve">      Tabla 7. Frecuencia de venta de los operadores en lonja.  Año 2016</t>
  </si>
  <si>
    <t xml:space="preserve">      Tabla 8. Compradores en lonja y concentración del volumen.  Año 2016</t>
  </si>
  <si>
    <t xml:space="preserve">      Tabla 9. Principales indicadores.  Año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</si>
</sst>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12"/>
      <name val="NewsGotT"/>
    </font>
    <font>
      <b/>
      <sz val="12"/>
      <color indexed="54"/>
      <name val="NewsGotT"/>
    </font>
    <font>
      <sz val="8"/>
      <color rgb="FF000000"/>
      <name val="Arial Narrow"/>
      <family val="2"/>
    </font>
    <font>
      <b/>
      <sz val="12"/>
      <name val="NewsGotT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8" tint="0.39997558519241921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54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2" fillId="8" borderId="3" xfId="0" applyNumberFormat="1" applyFont="1" applyFill="1" applyBorder="1" applyAlignment="1"/>
    <xf numFmtId="4" fontId="2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3" fontId="1" fillId="2" borderId="1" xfId="1" applyNumberFormat="1" applyFill="1" applyBorder="1"/>
    <xf numFmtId="3" fontId="1" fillId="2" borderId="4" xfId="1" applyNumberFormat="1" applyFill="1" applyBorder="1"/>
    <xf numFmtId="3" fontId="10" fillId="6" borderId="4" xfId="1" applyNumberFormat="1" applyFont="1" applyFill="1" applyBorder="1"/>
    <xf numFmtId="167" fontId="1" fillId="2" borderId="2" xfId="1" applyNumberFormat="1" applyFill="1" applyBorder="1"/>
    <xf numFmtId="167" fontId="1" fillId="2" borderId="1" xfId="1" applyNumberFormat="1" applyFill="1" applyBorder="1"/>
    <xf numFmtId="167" fontId="1" fillId="2" borderId="4" xfId="1" applyNumberFormat="1" applyFill="1" applyBorder="1"/>
    <xf numFmtId="167" fontId="10" fillId="6" borderId="4" xfId="1" applyNumberFormat="1" applyFont="1" applyFill="1" applyBorder="1"/>
    <xf numFmtId="49" fontId="2" fillId="2" borderId="7" xfId="0" applyNumberFormat="1" applyFont="1" applyFill="1" applyBorder="1" applyAlignment="1">
      <alignment horizontal="right"/>
    </xf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2" borderId="7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4" fontId="2" fillId="14" borderId="0" xfId="0" applyNumberFormat="1" applyFont="1" applyFill="1"/>
    <xf numFmtId="0" fontId="2" fillId="14" borderId="0" xfId="0" applyFont="1" applyFill="1" applyAlignment="1">
      <alignment horizontal="center"/>
    </xf>
    <xf numFmtId="0" fontId="2" fillId="14" borderId="0" xfId="0" applyFont="1" applyFill="1"/>
    <xf numFmtId="167" fontId="2" fillId="2" borderId="1" xfId="1" applyNumberFormat="1" applyFont="1" applyFill="1" applyBorder="1" applyAlignment="1" applyProtection="1">
      <alignment horizontal="right"/>
    </xf>
    <xf numFmtId="166" fontId="2" fillId="2" borderId="1" xfId="1" applyFont="1" applyFill="1" applyBorder="1" applyAlignment="1" applyProtection="1">
      <alignment horizontal="right"/>
    </xf>
    <xf numFmtId="3" fontId="6" fillId="6" borderId="4" xfId="0" applyNumberFormat="1" applyFont="1" applyFill="1" applyBorder="1" applyAlignment="1">
      <alignment horizontal="right"/>
    </xf>
    <xf numFmtId="0" fontId="17" fillId="2" borderId="0" xfId="0" applyFont="1" applyFill="1" applyBorder="1" applyAlignment="1">
      <alignment horizontal="left"/>
    </xf>
    <xf numFmtId="0" fontId="18" fillId="0" borderId="0" xfId="0" applyFont="1" applyAlignment="1">
      <alignment horizontal="left" vertical="center" readingOrder="1"/>
    </xf>
    <xf numFmtId="3" fontId="19" fillId="2" borderId="0" xfId="0" applyNumberFormat="1" applyFont="1" applyFill="1" applyBorder="1" applyAlignment="1">
      <alignment horizontal="center"/>
    </xf>
    <xf numFmtId="0" fontId="16" fillId="2" borderId="0" xfId="0" applyFont="1" applyFill="1" applyBorder="1" applyAlignment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164" fontId="6" fillId="6" borderId="4" xfId="2" applyNumberFormat="1" applyFont="1" applyFill="1" applyBorder="1" applyAlignment="1">
      <alignment horizontal="right"/>
    </xf>
    <xf numFmtId="4" fontId="6" fillId="6" borderId="4" xfId="0" applyNumberFormat="1" applyFont="1" applyFill="1" applyBorder="1" applyAlignment="1">
      <alignment horizontal="right"/>
    </xf>
    <xf numFmtId="10" fontId="2" fillId="2" borderId="3" xfId="0" applyNumberFormat="1" applyFont="1" applyFill="1" applyBorder="1" applyAlignment="1"/>
    <xf numFmtId="166" fontId="1" fillId="10" borderId="0" xfId="1" applyFill="1"/>
    <xf numFmtId="166" fontId="6" fillId="6" borderId="4" xfId="1" applyFont="1" applyFill="1" applyBorder="1" applyAlignment="1">
      <alignment horizontal="center"/>
    </xf>
    <xf numFmtId="167" fontId="6" fillId="6" borderId="4" xfId="1" applyNumberFormat="1" applyFont="1" applyFill="1" applyBorder="1" applyAlignment="1">
      <alignment horizontal="center"/>
    </xf>
    <xf numFmtId="166" fontId="2" fillId="2" borderId="3" xfId="1" applyFont="1" applyFill="1" applyBorder="1" applyAlignment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  <xf numFmtId="1" fontId="2" fillId="2" borderId="1" xfId="1" applyNumberFormat="1" applyFont="1" applyFill="1" applyBorder="1" applyAlignment="1"/>
    <xf numFmtId="1" fontId="6" fillId="6" borderId="4" xfId="1" applyNumberFormat="1" applyFont="1" applyFill="1" applyBorder="1" applyAlignment="1">
      <alignment horizontal="righ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33095.987796000038</c:v>
                </c:pt>
                <c:pt idx="1">
                  <c:v>34361.986589999979</c:v>
                </c:pt>
                <c:pt idx="2">
                  <c:v>39504.137769999994</c:v>
                </c:pt>
                <c:pt idx="3">
                  <c:v>33557.741585991236</c:v>
                </c:pt>
                <c:pt idx="4">
                  <c:v>30039.649986</c:v>
                </c:pt>
                <c:pt idx="5">
                  <c:v>25955.424245999999</c:v>
                </c:pt>
                <c:pt idx="6">
                  <c:v>23233.609439999993</c:v>
                </c:pt>
                <c:pt idx="7">
                  <c:v>25282.585849999898</c:v>
                </c:pt>
                <c:pt idx="8">
                  <c:v>22625.794320000001</c:v>
                </c:pt>
                <c:pt idx="9">
                  <c:v>22285.969820000042</c:v>
                </c:pt>
                <c:pt idx="10">
                  <c:v>20842.373810000081</c:v>
                </c:pt>
                <c:pt idx="11">
                  <c:v>21038.942049999951</c:v>
                </c:pt>
                <c:pt idx="12">
                  <c:v>22934.39276000005</c:v>
                </c:pt>
                <c:pt idx="13">
                  <c:v>24935.707569999977</c:v>
                </c:pt>
                <c:pt idx="14">
                  <c:v>21648.161110000005</c:v>
                </c:pt>
                <c:pt idx="15">
                  <c:v>22415.035880000003</c:v>
                </c:pt>
                <c:pt idx="16">
                  <c:v>25305.457625000028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63648"/>
        <c:axId val="146644992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68271.085472034902</c:v>
                </c:pt>
                <c:pt idx="1">
                  <c:v>71879.595315199855</c:v>
                </c:pt>
                <c:pt idx="2">
                  <c:v>79040.659270699995</c:v>
                </c:pt>
                <c:pt idx="3">
                  <c:v>74720.851493051887</c:v>
                </c:pt>
                <c:pt idx="4">
                  <c:v>63170.941352100017</c:v>
                </c:pt>
                <c:pt idx="5">
                  <c:v>63852.078337000021</c:v>
                </c:pt>
                <c:pt idx="6">
                  <c:v>59822.329022099984</c:v>
                </c:pt>
                <c:pt idx="7">
                  <c:v>67986.006013400009</c:v>
                </c:pt>
                <c:pt idx="8">
                  <c:v>68754.288051299998</c:v>
                </c:pt>
                <c:pt idx="9">
                  <c:v>58988.90167019995</c:v>
                </c:pt>
                <c:pt idx="10">
                  <c:v>52912.060192699981</c:v>
                </c:pt>
                <c:pt idx="11">
                  <c:v>52225.164711599798</c:v>
                </c:pt>
                <c:pt idx="12">
                  <c:v>51384.49547759995</c:v>
                </c:pt>
                <c:pt idx="13">
                  <c:v>56986.532423000142</c:v>
                </c:pt>
                <c:pt idx="14">
                  <c:v>52953.926375699964</c:v>
                </c:pt>
                <c:pt idx="15">
                  <c:v>57190.311069999996</c:v>
                </c:pt>
                <c:pt idx="16">
                  <c:v>59319.480589599996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46912"/>
        <c:axId val="146801024"/>
      </c:lineChart>
      <c:catAx>
        <c:axId val="14396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466449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6644992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43963648"/>
        <c:crossesAt val="1"/>
        <c:crossBetween val="midCat"/>
      </c:valAx>
      <c:catAx>
        <c:axId val="1466469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6801024"/>
        <c:crossesAt val="0"/>
        <c:auto val="1"/>
        <c:lblAlgn val="ctr"/>
        <c:lblOffset val="100"/>
        <c:noMultiLvlLbl val="0"/>
      </c:catAx>
      <c:valAx>
        <c:axId val="146801024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6646912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70</xdr:row>
      <xdr:rowOff>85725</xdr:rowOff>
    </xdr:from>
    <xdr:to>
      <xdr:col>1</xdr:col>
      <xdr:colOff>132388</xdr:colOff>
      <xdr:row>72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773642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457200</xdr:colOff>
      <xdr:row>1</xdr:row>
      <xdr:rowOff>68793</xdr:rowOff>
    </xdr:from>
    <xdr:to>
      <xdr:col>14</xdr:col>
      <xdr:colOff>320676</xdr:colOff>
      <xdr:row>2</xdr:row>
      <xdr:rowOff>153730</xdr:rowOff>
    </xdr:to>
    <xdr:sp macro="" textlink="">
      <xdr:nvSpPr>
        <xdr:cNvPr id="15" name="14 CuadroTexto"/>
        <xdr:cNvSpPr txBox="1"/>
      </xdr:nvSpPr>
      <xdr:spPr>
        <a:xfrm>
          <a:off x="2790825" y="316443"/>
          <a:ext cx="8121651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las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lonjas de la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provincia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Cádiz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409575</xdr:colOff>
      <xdr:row>1</xdr:row>
      <xdr:rowOff>21168</xdr:rowOff>
    </xdr:from>
    <xdr:to>
      <xdr:col>16</xdr:col>
      <xdr:colOff>619126</xdr:colOff>
      <xdr:row>2</xdr:row>
      <xdr:rowOff>106105</xdr:rowOff>
    </xdr:to>
    <xdr:sp macro="" textlink="">
      <xdr:nvSpPr>
        <xdr:cNvPr id="6" name="5 CuadroTexto"/>
        <xdr:cNvSpPr txBox="1"/>
      </xdr:nvSpPr>
      <xdr:spPr>
        <a:xfrm>
          <a:off x="3009900" y="268818"/>
          <a:ext cx="7953376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las lonjas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la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provincia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Cádiz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95251</xdr:colOff>
      <xdr:row>1</xdr:row>
      <xdr:rowOff>87843</xdr:rowOff>
    </xdr:from>
    <xdr:to>
      <xdr:col>13</xdr:col>
      <xdr:colOff>28575</xdr:colOff>
      <xdr:row>2</xdr:row>
      <xdr:rowOff>172780</xdr:rowOff>
    </xdr:to>
    <xdr:sp macro="" textlink="">
      <xdr:nvSpPr>
        <xdr:cNvPr id="8" name="7 CuadroTexto"/>
        <xdr:cNvSpPr txBox="1"/>
      </xdr:nvSpPr>
      <xdr:spPr>
        <a:xfrm>
          <a:off x="3048001" y="335493"/>
          <a:ext cx="82962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las lonjas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la provincia de Cádiz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13</xdr:col>
      <xdr:colOff>34489</xdr:colOff>
      <xdr:row>29</xdr:row>
      <xdr:rowOff>10950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495425"/>
          <a:ext cx="11083489" cy="3249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123826</xdr:rowOff>
    </xdr:from>
    <xdr:to>
      <xdr:col>1</xdr:col>
      <xdr:colOff>2638425</xdr:colOff>
      <xdr:row>3</xdr:row>
      <xdr:rowOff>38100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161925" y="123826"/>
          <a:ext cx="2914650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647700</xdr:colOff>
      <xdr:row>1</xdr:row>
      <xdr:rowOff>28575</xdr:rowOff>
    </xdr:from>
    <xdr:to>
      <xdr:col>9</xdr:col>
      <xdr:colOff>514350</xdr:colOff>
      <xdr:row>2</xdr:row>
      <xdr:rowOff>113512</xdr:rowOff>
    </xdr:to>
    <xdr:sp macro="" textlink="">
      <xdr:nvSpPr>
        <xdr:cNvPr id="3" name="2 CuadroTexto"/>
        <xdr:cNvSpPr txBox="1"/>
      </xdr:nvSpPr>
      <xdr:spPr>
        <a:xfrm>
          <a:off x="3743325" y="276225"/>
          <a:ext cx="788670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provincia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Cádiz.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3"/>
  <sheetViews>
    <sheetView topLeftCell="A49" zoomScaleNormal="100" workbookViewId="0">
      <selection activeCell="E84" sqref="E84"/>
    </sheetView>
  </sheetViews>
  <sheetFormatPr baseColWidth="10" defaultRowHeight="20.100000000000001" customHeight="1" x14ac:dyDescent="0.25"/>
  <cols>
    <col min="1" max="1" width="3.42578125" style="1" customWidth="1"/>
    <col min="2" max="2" width="24.285156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1.7109375" style="1" bestFit="1" customWidth="1"/>
    <col min="7" max="7" width="15" style="1" customWidth="1"/>
    <col min="8" max="8" width="7.7109375" style="1" customWidth="1"/>
    <col min="9" max="9" width="10.42578125" style="1" customWidth="1"/>
    <col min="10" max="10" width="12.710937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s="18" customFormat="1" ht="15.75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s="21" customFormat="1" ht="14.25" customHeight="1" x14ac:dyDescent="0.3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7"/>
      <c r="M6" s="137"/>
      <c r="N6" s="20"/>
    </row>
    <row r="7" spans="1:17" s="21" customFormat="1" ht="14.25" customHeight="1" x14ac:dyDescent="0.3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8"/>
      <c r="M7" s="78"/>
      <c r="N7" s="20"/>
    </row>
    <row r="8" spans="1:17" s="21" customFormat="1" ht="14.25" customHeight="1" x14ac:dyDescent="0.3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8"/>
      <c r="M8" s="78"/>
      <c r="N8" s="20"/>
    </row>
    <row r="9" spans="1:17" s="21" customFormat="1" ht="14.25" customHeight="1" x14ac:dyDescent="0.3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8"/>
      <c r="M9" s="78"/>
      <c r="N9" s="20"/>
    </row>
    <row r="10" spans="1:17" s="21" customFormat="1" ht="14.25" customHeight="1" x14ac:dyDescent="0.3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8"/>
      <c r="M10" s="78"/>
      <c r="N10" s="20"/>
    </row>
    <row r="11" spans="1:17" s="21" customFormat="1" ht="14.25" customHeight="1" x14ac:dyDescent="0.35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8"/>
      <c r="M11" s="78"/>
      <c r="N11" s="20"/>
    </row>
    <row r="12" spans="1:17" s="21" customFormat="1" ht="14.25" customHeight="1" x14ac:dyDescent="0.3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8"/>
      <c r="M12" s="78"/>
      <c r="N12" s="20"/>
    </row>
    <row r="13" spans="1:17" ht="20.100000000000001" customHeight="1" x14ac:dyDescent="0.25">
      <c r="B13" s="9" t="s">
        <v>461</v>
      </c>
    </row>
    <row r="14" spans="1:17" ht="3.75" customHeight="1" x14ac:dyDescent="0.25">
      <c r="B14" s="83"/>
      <c r="C14" s="84"/>
      <c r="D14" s="85"/>
      <c r="E14" s="84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</row>
    <row r="15" spans="1:17" ht="19.5" customHeight="1" x14ac:dyDescent="0.25">
      <c r="B15" s="9"/>
    </row>
    <row r="16" spans="1:17" s="5" customFormat="1" ht="15.75" x14ac:dyDescent="0.25">
      <c r="B16" s="28" t="s">
        <v>115</v>
      </c>
      <c r="C16" s="29" t="s">
        <v>116</v>
      </c>
      <c r="D16" s="30" t="s">
        <v>117</v>
      </c>
      <c r="E16" s="29" t="s">
        <v>138</v>
      </c>
      <c r="G16" s="4"/>
    </row>
    <row r="17" spans="2:7" ht="20.100000000000001" customHeight="1" x14ac:dyDescent="0.25">
      <c r="B17" s="6">
        <v>1985</v>
      </c>
      <c r="C17" s="15">
        <v>78143.764999999999</v>
      </c>
      <c r="D17" s="7">
        <v>117941.59880314449</v>
      </c>
      <c r="E17" s="82">
        <f>D17/C17</f>
        <v>1.5092899453097055</v>
      </c>
      <c r="G17" s="9" t="s">
        <v>462</v>
      </c>
    </row>
    <row r="18" spans="2:7" ht="20.100000000000001" customHeight="1" x14ac:dyDescent="0.25">
      <c r="B18" s="6">
        <v>1986</v>
      </c>
      <c r="C18" s="15">
        <v>75818.222999999998</v>
      </c>
      <c r="D18" s="7">
        <v>119535.79599846143</v>
      </c>
      <c r="E18" s="82">
        <f t="shared" ref="E18:E48" si="0">D18/C18</f>
        <v>1.5766103618448224</v>
      </c>
    </row>
    <row r="19" spans="2:7" ht="20.100000000000001" customHeight="1" x14ac:dyDescent="0.25">
      <c r="B19" s="6">
        <v>1987</v>
      </c>
      <c r="C19" s="15">
        <v>78490.902000000002</v>
      </c>
      <c r="D19" s="7">
        <v>135317.34346038729</v>
      </c>
      <c r="E19" s="82">
        <f t="shared" si="0"/>
        <v>1.7239876216531094</v>
      </c>
    </row>
    <row r="20" spans="2:7" ht="20.100000000000001" customHeight="1" x14ac:dyDescent="0.25">
      <c r="B20" s="6">
        <v>1988</v>
      </c>
      <c r="C20" s="15">
        <v>61707.224000000002</v>
      </c>
      <c r="D20" s="7">
        <v>117781.9468464895</v>
      </c>
      <c r="E20" s="82">
        <f t="shared" si="0"/>
        <v>1.9087221756481785</v>
      </c>
    </row>
    <row r="21" spans="2:7" ht="20.100000000000001" customHeight="1" x14ac:dyDescent="0.25">
      <c r="B21" s="6">
        <v>1989</v>
      </c>
      <c r="C21" s="15">
        <v>63627.866999999998</v>
      </c>
      <c r="D21" s="7">
        <v>124991.63915834264</v>
      </c>
      <c r="E21" s="82">
        <f t="shared" si="0"/>
        <v>1.9644166157313216</v>
      </c>
    </row>
    <row r="22" spans="2:7" ht="20.100000000000001" customHeight="1" x14ac:dyDescent="0.25">
      <c r="B22" s="6">
        <v>1990</v>
      </c>
      <c r="C22" s="15">
        <v>63952.006999999998</v>
      </c>
      <c r="D22" s="7">
        <v>131199.92014352168</v>
      </c>
      <c r="E22" s="82">
        <f t="shared" si="0"/>
        <v>2.0515371807412031</v>
      </c>
    </row>
    <row r="23" spans="2:7" ht="20.100000000000001" customHeight="1" x14ac:dyDescent="0.25">
      <c r="B23" s="6">
        <v>1991</v>
      </c>
      <c r="C23" s="15">
        <v>61585.53</v>
      </c>
      <c r="D23" s="7">
        <v>125966.38252016396</v>
      </c>
      <c r="E23" s="82">
        <f t="shared" si="0"/>
        <v>2.0453892743987745</v>
      </c>
    </row>
    <row r="24" spans="2:7" ht="20.100000000000001" customHeight="1" x14ac:dyDescent="0.25">
      <c r="B24" s="6">
        <v>1992</v>
      </c>
      <c r="C24" s="15">
        <v>51222.870999999999</v>
      </c>
      <c r="D24" s="7">
        <v>116821.25970935055</v>
      </c>
      <c r="E24" s="82">
        <f t="shared" si="0"/>
        <v>2.2806464657037782</v>
      </c>
    </row>
    <row r="25" spans="2:7" ht="20.100000000000001" customHeight="1" x14ac:dyDescent="0.25">
      <c r="B25" s="6">
        <v>1993</v>
      </c>
      <c r="C25" s="15">
        <v>50871.773999999998</v>
      </c>
      <c r="D25" s="7">
        <v>104246.3930739365</v>
      </c>
      <c r="E25" s="82">
        <f t="shared" si="0"/>
        <v>2.0491990916993874</v>
      </c>
    </row>
    <row r="26" spans="2:7" ht="20.100000000000001" customHeight="1" x14ac:dyDescent="0.25">
      <c r="B26" s="6">
        <v>1994</v>
      </c>
      <c r="C26" s="15">
        <v>57581.957000000002</v>
      </c>
      <c r="D26" s="7">
        <v>116986.39112064718</v>
      </c>
      <c r="E26" s="82">
        <f t="shared" si="0"/>
        <v>2.0316501420861255</v>
      </c>
    </row>
    <row r="27" spans="2:7" ht="20.100000000000001" customHeight="1" x14ac:dyDescent="0.25">
      <c r="B27" s="6">
        <v>1995</v>
      </c>
      <c r="C27" s="15">
        <v>49405.817000000003</v>
      </c>
      <c r="D27" s="7">
        <v>91570.151815657562</v>
      </c>
      <c r="E27" s="82">
        <f t="shared" si="0"/>
        <v>1.8534285510480994</v>
      </c>
    </row>
    <row r="28" spans="2:7" ht="20.100000000000001" customHeight="1" x14ac:dyDescent="0.25">
      <c r="B28" s="6">
        <v>1996</v>
      </c>
      <c r="C28" s="15">
        <v>56647.896000000001</v>
      </c>
      <c r="D28" s="7">
        <v>116643.50049282993</v>
      </c>
      <c r="E28" s="82">
        <f t="shared" si="0"/>
        <v>2.0590967843329948</v>
      </c>
    </row>
    <row r="29" spans="2:7" ht="20.100000000000001" customHeight="1" x14ac:dyDescent="0.25">
      <c r="B29" s="6">
        <v>1997</v>
      </c>
      <c r="C29" s="15">
        <v>59203.567000000003</v>
      </c>
      <c r="D29" s="7">
        <v>118643.8483165651</v>
      </c>
      <c r="E29" s="82">
        <f t="shared" si="0"/>
        <v>2.0039983117328908</v>
      </c>
    </row>
    <row r="30" spans="2:7" ht="20.100000000000001" customHeight="1" x14ac:dyDescent="0.25">
      <c r="B30" s="6">
        <v>1998</v>
      </c>
      <c r="C30" s="15">
        <v>67148.286999999997</v>
      </c>
      <c r="D30" s="7">
        <v>117201.83789501521</v>
      </c>
      <c r="E30" s="82">
        <f t="shared" si="0"/>
        <v>1.7454181354621185</v>
      </c>
    </row>
    <row r="31" spans="2:7" ht="20.100000000000001" customHeight="1" x14ac:dyDescent="0.25">
      <c r="B31" s="6">
        <v>1999</v>
      </c>
      <c r="C31" s="15">
        <v>67681.138000000006</v>
      </c>
      <c r="D31" s="7">
        <v>112589.47868210066</v>
      </c>
      <c r="E31" s="82">
        <f t="shared" si="0"/>
        <v>1.6635281558371646</v>
      </c>
    </row>
    <row r="32" spans="2:7" ht="20.100000000000001" customHeight="1" x14ac:dyDescent="0.25">
      <c r="B32" s="6">
        <v>2000</v>
      </c>
      <c r="C32" s="15">
        <v>33095.987796000038</v>
      </c>
      <c r="D32" s="7">
        <v>68271.085472034902</v>
      </c>
      <c r="E32" s="82">
        <f t="shared" si="0"/>
        <v>2.0628206020877884</v>
      </c>
    </row>
    <row r="33" spans="2:14" ht="20.100000000000001" customHeight="1" x14ac:dyDescent="0.25">
      <c r="B33" s="6">
        <v>2001</v>
      </c>
      <c r="C33" s="15">
        <v>34361.986589999979</v>
      </c>
      <c r="D33" s="7">
        <v>71879.595315199855</v>
      </c>
      <c r="E33" s="82">
        <f t="shared" si="0"/>
        <v>2.0918346826931784</v>
      </c>
    </row>
    <row r="34" spans="2:14" ht="20.100000000000001" customHeight="1" x14ac:dyDescent="0.25">
      <c r="B34" s="6">
        <v>2002</v>
      </c>
      <c r="C34" s="15">
        <v>39504.137769999994</v>
      </c>
      <c r="D34" s="7">
        <v>79040.659270699995</v>
      </c>
      <c r="E34" s="82">
        <f t="shared" si="0"/>
        <v>2.0008197554111558</v>
      </c>
    </row>
    <row r="35" spans="2:14" ht="20.100000000000001" customHeight="1" x14ac:dyDescent="0.25">
      <c r="B35" s="6">
        <v>2003</v>
      </c>
      <c r="C35" s="15">
        <v>33557.741585991236</v>
      </c>
      <c r="D35" s="7">
        <v>74720.851493051887</v>
      </c>
      <c r="E35" s="82">
        <f t="shared" si="0"/>
        <v>2.2266352847846083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30039.649986</v>
      </c>
      <c r="D36" s="7">
        <v>63170.941352100017</v>
      </c>
      <c r="E36" s="82">
        <f t="shared" si="0"/>
        <v>2.102918688518038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25955.424245999999</v>
      </c>
      <c r="D37" s="7">
        <v>63852.078337000021</v>
      </c>
      <c r="E37" s="82">
        <f t="shared" si="0"/>
        <v>2.4600668334997566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23233.609439999993</v>
      </c>
      <c r="D38" s="7">
        <v>59822.329022099984</v>
      </c>
      <c r="E38" s="82">
        <f t="shared" si="0"/>
        <v>2.5748185694775114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25282.585849999898</v>
      </c>
      <c r="D39" s="7">
        <v>67986.006013400009</v>
      </c>
      <c r="E39" s="82">
        <f t="shared" si="0"/>
        <v>2.6890448001148699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22625.794320000001</v>
      </c>
      <c r="D40" s="7">
        <v>68754.288051299998</v>
      </c>
      <c r="E40" s="82">
        <f t="shared" si="0"/>
        <v>3.0387568754006069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22285.969820000042</v>
      </c>
      <c r="D41" s="7">
        <v>58988.90167019995</v>
      </c>
      <c r="E41" s="82">
        <f t="shared" si="0"/>
        <v>2.6469075452692072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20842.373810000081</v>
      </c>
      <c r="D42" s="7">
        <v>52912.060192699981</v>
      </c>
      <c r="E42" s="82">
        <f t="shared" si="0"/>
        <v>2.5386772483330571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21038.942049999951</v>
      </c>
      <c r="D43" s="7">
        <v>52225.164711599798</v>
      </c>
      <c r="E43" s="82">
        <f t="shared" si="0"/>
        <v>2.4823094520382463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22934.39276000005</v>
      </c>
      <c r="D44" s="7">
        <v>51384.49547759995</v>
      </c>
      <c r="E44" s="82">
        <f t="shared" si="0"/>
        <v>2.2404994985182176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24935.707569999977</v>
      </c>
      <c r="D45" s="7">
        <v>56986.532423000142</v>
      </c>
      <c r="E45" s="82">
        <f t="shared" si="0"/>
        <v>2.2853384955300147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21648.161110000005</v>
      </c>
      <c r="D46" s="7">
        <v>52953.926375699964</v>
      </c>
      <c r="E46" s="82">
        <f t="shared" si="0"/>
        <v>2.4461166057766812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22415.035880000003</v>
      </c>
      <c r="D47" s="7">
        <v>57190.311069999996</v>
      </c>
      <c r="E47" s="82">
        <f t="shared" si="0"/>
        <v>2.5514262558476881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25305.457625000028</v>
      </c>
      <c r="D48" s="7">
        <v>59319.480589599996</v>
      </c>
      <c r="E48" s="82">
        <f t="shared" si="0"/>
        <v>2.3441378325834537</v>
      </c>
      <c r="F48" s="90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118</v>
      </c>
      <c r="C49" s="33">
        <f>+(C48-C47)/C47</f>
        <v>0.12895012796205368</v>
      </c>
      <c r="D49" s="33">
        <f>+(D48-D47)/D47</f>
        <v>3.7229549547193957E-2</v>
      </c>
      <c r="E49" s="33">
        <f>+(E48-E47)/E47</f>
        <v>-8.1244136603652206E-2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91"/>
      <c r="C50" s="92"/>
      <c r="D50" s="92"/>
      <c r="E50" s="92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139</v>
      </c>
    </row>
    <row r="52" spans="2:17" ht="3.75" customHeight="1" x14ac:dyDescent="0.25"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39" t="s">
        <v>119</v>
      </c>
      <c r="C54" s="134" t="s">
        <v>120</v>
      </c>
      <c r="D54" s="135"/>
      <c r="E54" s="136"/>
      <c r="F54" s="134" t="s">
        <v>121</v>
      </c>
      <c r="G54" s="135"/>
      <c r="H54" s="136"/>
      <c r="I54" s="134" t="s">
        <v>122</v>
      </c>
      <c r="J54" s="135"/>
      <c r="K54" s="136"/>
      <c r="L54" s="134" t="s">
        <v>137</v>
      </c>
      <c r="M54" s="135"/>
      <c r="N54" s="136"/>
    </row>
    <row r="55" spans="2:17" ht="15.75" x14ac:dyDescent="0.25">
      <c r="B55" s="140"/>
      <c r="C55" s="35" t="s">
        <v>116</v>
      </c>
      <c r="D55" s="36" t="s">
        <v>117</v>
      </c>
      <c r="E55" s="35" t="s">
        <v>136</v>
      </c>
      <c r="F55" s="35" t="s">
        <v>116</v>
      </c>
      <c r="G55" s="36" t="s">
        <v>117</v>
      </c>
      <c r="H55" s="35" t="s">
        <v>136</v>
      </c>
      <c r="I55" s="35" t="s">
        <v>116</v>
      </c>
      <c r="J55" s="36" t="s">
        <v>117</v>
      </c>
      <c r="K55" s="35" t="s">
        <v>136</v>
      </c>
      <c r="L55" s="35" t="s">
        <v>116</v>
      </c>
      <c r="M55" s="36" t="s">
        <v>117</v>
      </c>
      <c r="N55" s="35" t="s">
        <v>136</v>
      </c>
    </row>
    <row r="56" spans="2:17" ht="20.100000000000001" customHeight="1" x14ac:dyDescent="0.25">
      <c r="B56" s="14" t="s">
        <v>124</v>
      </c>
      <c r="C56" s="15">
        <v>1208.2947400000003</v>
      </c>
      <c r="D56" s="7">
        <v>3557.8342152000005</v>
      </c>
      <c r="E56" s="8">
        <f t="shared" ref="E56:E67" si="1">D56/C56</f>
        <v>2.9445085684971199</v>
      </c>
      <c r="F56" s="103">
        <v>205.38650000000001</v>
      </c>
      <c r="G56" s="93">
        <v>1001.4145382</v>
      </c>
      <c r="H56" s="8">
        <f t="shared" ref="H56:H67" si="2">G56/F56</f>
        <v>4.8757563822354442</v>
      </c>
      <c r="I56" s="14">
        <v>82.520600000000002</v>
      </c>
      <c r="J56" s="96">
        <v>495.10152670000002</v>
      </c>
      <c r="K56" s="96">
        <f t="shared" ref="K56:K67" si="3">J56/I56</f>
        <v>5.9997325116395182</v>
      </c>
      <c r="L56" s="41">
        <v>1496.2018400000004</v>
      </c>
      <c r="M56" s="42">
        <v>5054.3502801000013</v>
      </c>
      <c r="N56" s="42">
        <f>M56/L56</f>
        <v>3.3781206151303755</v>
      </c>
    </row>
    <row r="57" spans="2:17" ht="20.100000000000001" customHeight="1" x14ac:dyDescent="0.25">
      <c r="B57" s="15" t="s">
        <v>125</v>
      </c>
      <c r="C57" s="15">
        <v>1316.8551500000003</v>
      </c>
      <c r="D57" s="7">
        <v>3120.479530799998</v>
      </c>
      <c r="E57" s="7">
        <f t="shared" si="1"/>
        <v>2.3696452345574963</v>
      </c>
      <c r="F57" s="104">
        <v>311.87957</v>
      </c>
      <c r="G57" s="94">
        <v>1041.0678462000001</v>
      </c>
      <c r="H57" s="7">
        <f t="shared" si="2"/>
        <v>3.3380443810410538</v>
      </c>
      <c r="I57" s="100">
        <v>53.524909999999998</v>
      </c>
      <c r="J57" s="96">
        <v>387.53021249999995</v>
      </c>
      <c r="K57" s="96">
        <f t="shared" si="3"/>
        <v>7.2401842898941808</v>
      </c>
      <c r="L57" s="43">
        <v>1682.2596300000002</v>
      </c>
      <c r="M57" s="44">
        <v>4549.0775894999979</v>
      </c>
      <c r="N57" s="44">
        <f t="shared" ref="N57:N68" si="4">M57/L57</f>
        <v>2.7041471532548145</v>
      </c>
    </row>
    <row r="58" spans="2:17" ht="20.100000000000001" customHeight="1" x14ac:dyDescent="0.25">
      <c r="B58" s="39" t="s">
        <v>126</v>
      </c>
      <c r="C58" s="39">
        <v>2257.7636200000006</v>
      </c>
      <c r="D58" s="40">
        <v>3701.1418992000008</v>
      </c>
      <c r="E58" s="40">
        <f t="shared" si="1"/>
        <v>1.6392955694803868</v>
      </c>
      <c r="F58" s="105">
        <v>386.27776</v>
      </c>
      <c r="G58" s="95">
        <v>1280.5480431999993</v>
      </c>
      <c r="H58" s="40">
        <f t="shared" si="2"/>
        <v>3.3150964818683821</v>
      </c>
      <c r="I58" s="101">
        <v>54.236910000000002</v>
      </c>
      <c r="J58" s="97">
        <v>401.71091999999999</v>
      </c>
      <c r="K58" s="97">
        <f t="shared" si="3"/>
        <v>7.4065967253665441</v>
      </c>
      <c r="L58" s="45">
        <v>2698.2782900000011</v>
      </c>
      <c r="M58" s="46">
        <v>5383.4008623999998</v>
      </c>
      <c r="N58" s="46">
        <f t="shared" si="4"/>
        <v>1.9951244029762392</v>
      </c>
    </row>
    <row r="59" spans="2:17" ht="20.100000000000001" customHeight="1" x14ac:dyDescent="0.25">
      <c r="B59" s="15" t="s">
        <v>127</v>
      </c>
      <c r="C59" s="15">
        <v>1614.7501300000001</v>
      </c>
      <c r="D59" s="7">
        <v>3269.555893700001</v>
      </c>
      <c r="E59" s="7">
        <f t="shared" si="1"/>
        <v>2.0248060879239569</v>
      </c>
      <c r="F59" s="104">
        <v>275.66035999999997</v>
      </c>
      <c r="G59" s="94">
        <v>978.38586799999985</v>
      </c>
      <c r="H59" s="7">
        <f t="shared" si="2"/>
        <v>3.5492439609380178</v>
      </c>
      <c r="I59" s="100">
        <v>53.452680000000008</v>
      </c>
      <c r="J59" s="96">
        <v>422.92242610000011</v>
      </c>
      <c r="K59" s="96">
        <f t="shared" si="3"/>
        <v>7.9120902095086727</v>
      </c>
      <c r="L59" s="43">
        <v>1943.8631700000001</v>
      </c>
      <c r="M59" s="44">
        <v>4670.8641878000008</v>
      </c>
      <c r="N59" s="44">
        <f t="shared" si="4"/>
        <v>2.402877043963954</v>
      </c>
    </row>
    <row r="60" spans="2:17" ht="20.100000000000001" customHeight="1" x14ac:dyDescent="0.25">
      <c r="B60" s="15" t="s">
        <v>128</v>
      </c>
      <c r="C60" s="15">
        <v>1981.7244899999987</v>
      </c>
      <c r="D60" s="7">
        <v>3766.6503015999979</v>
      </c>
      <c r="E60" s="7">
        <f t="shared" si="1"/>
        <v>1.900693219772442</v>
      </c>
      <c r="F60" s="104">
        <v>83.947769999999991</v>
      </c>
      <c r="G60" s="94">
        <v>546.43281999999988</v>
      </c>
      <c r="H60" s="7">
        <f t="shared" si="2"/>
        <v>6.5091999465858343</v>
      </c>
      <c r="I60" s="100">
        <v>47.379909999999995</v>
      </c>
      <c r="J60" s="96">
        <v>370.18139279999991</v>
      </c>
      <c r="K60" s="96">
        <f t="shared" si="3"/>
        <v>7.8130455038855064</v>
      </c>
      <c r="L60" s="43">
        <v>2113.0521699999986</v>
      </c>
      <c r="M60" s="44">
        <v>4683.264514399998</v>
      </c>
      <c r="N60" s="44">
        <f t="shared" si="4"/>
        <v>2.2163506329330245</v>
      </c>
    </row>
    <row r="61" spans="2:17" ht="20.100000000000001" customHeight="1" x14ac:dyDescent="0.25">
      <c r="B61" s="39" t="s">
        <v>129</v>
      </c>
      <c r="C61" s="39">
        <v>3535.0352950000015</v>
      </c>
      <c r="D61" s="40">
        <v>5289.7593584999986</v>
      </c>
      <c r="E61" s="40">
        <f t="shared" si="1"/>
        <v>1.4963809176055189</v>
      </c>
      <c r="F61" s="105">
        <v>97.879419999999996</v>
      </c>
      <c r="G61" s="95">
        <v>710.84215830000005</v>
      </c>
      <c r="H61" s="40">
        <f t="shared" si="2"/>
        <v>7.2624271608883673</v>
      </c>
      <c r="I61" s="101">
        <v>70.441270000000017</v>
      </c>
      <c r="J61" s="97">
        <v>608.3994758</v>
      </c>
      <c r="K61" s="97">
        <f t="shared" si="3"/>
        <v>8.636974827398765</v>
      </c>
      <c r="L61" s="45">
        <v>3703.3559850000011</v>
      </c>
      <c r="M61" s="46">
        <v>6609.0009925999984</v>
      </c>
      <c r="N61" s="46">
        <f t="shared" si="4"/>
        <v>1.7845978132723301</v>
      </c>
    </row>
    <row r="62" spans="2:17" ht="20.100000000000001" customHeight="1" x14ac:dyDescent="0.25">
      <c r="B62" s="14" t="s">
        <v>130</v>
      </c>
      <c r="C62" s="15">
        <v>3408.7861299999986</v>
      </c>
      <c r="D62" s="7">
        <v>5051.4507139999987</v>
      </c>
      <c r="E62" s="7">
        <f t="shared" si="1"/>
        <v>1.4818913599604446</v>
      </c>
      <c r="F62" s="104">
        <v>181.35884000000004</v>
      </c>
      <c r="G62" s="94">
        <v>1074.5413481000001</v>
      </c>
      <c r="H62" s="7">
        <f t="shared" si="2"/>
        <v>5.9249460798271523</v>
      </c>
      <c r="I62" s="100">
        <v>60.886489999999995</v>
      </c>
      <c r="J62" s="96">
        <v>545.32378119999998</v>
      </c>
      <c r="K62" s="96">
        <f t="shared" si="3"/>
        <v>8.9564003640216416</v>
      </c>
      <c r="L62" s="43">
        <v>3651.0314599999988</v>
      </c>
      <c r="M62" s="44">
        <v>6671.315843299999</v>
      </c>
      <c r="N62" s="44">
        <f t="shared" si="4"/>
        <v>1.8272414018859211</v>
      </c>
    </row>
    <row r="63" spans="2:17" ht="20.100000000000001" customHeight="1" x14ac:dyDescent="0.25">
      <c r="B63" s="15" t="s">
        <v>131</v>
      </c>
      <c r="C63" s="15">
        <v>1778.3093400000002</v>
      </c>
      <c r="D63" s="7">
        <v>3787.6559782000018</v>
      </c>
      <c r="E63" s="7">
        <f t="shared" si="1"/>
        <v>2.1299196337798021</v>
      </c>
      <c r="F63" s="104">
        <v>186.92133000000001</v>
      </c>
      <c r="G63" s="94">
        <v>1061.7479605000001</v>
      </c>
      <c r="H63" s="7">
        <f t="shared" si="2"/>
        <v>5.6801862072134837</v>
      </c>
      <c r="I63" s="100">
        <v>68.439830000000001</v>
      </c>
      <c r="J63" s="96">
        <v>530.62266609999995</v>
      </c>
      <c r="K63" s="96">
        <f t="shared" si="3"/>
        <v>7.7531265945575836</v>
      </c>
      <c r="L63" s="43">
        <v>2033.6705000000004</v>
      </c>
      <c r="M63" s="44">
        <v>5380.0266048000021</v>
      </c>
      <c r="N63" s="44">
        <f t="shared" si="4"/>
        <v>2.6454760517006077</v>
      </c>
    </row>
    <row r="64" spans="2:17" ht="20.100000000000001" customHeight="1" x14ac:dyDescent="0.25">
      <c r="B64" s="39" t="s">
        <v>132</v>
      </c>
      <c r="C64" s="39">
        <v>1694.5877699999987</v>
      </c>
      <c r="D64" s="40">
        <v>3030.4651193000013</v>
      </c>
      <c r="E64" s="40">
        <f t="shared" si="1"/>
        <v>1.7883199518783284</v>
      </c>
      <c r="F64" s="105">
        <v>130.21489</v>
      </c>
      <c r="G64" s="95">
        <v>603.16995789999987</v>
      </c>
      <c r="H64" s="40">
        <f t="shared" si="2"/>
        <v>4.6321120257445205</v>
      </c>
      <c r="I64" s="101">
        <v>33.646530000000006</v>
      </c>
      <c r="J64" s="97">
        <v>254.99384830000002</v>
      </c>
      <c r="K64" s="97">
        <f t="shared" si="3"/>
        <v>7.5786076097594606</v>
      </c>
      <c r="L64" s="45">
        <v>1858.4491899999985</v>
      </c>
      <c r="M64" s="46">
        <v>3888.6289255000015</v>
      </c>
      <c r="N64" s="46">
        <f t="shared" si="4"/>
        <v>2.0924052949222705</v>
      </c>
    </row>
    <row r="65" spans="2:17" ht="20.100000000000001" customHeight="1" x14ac:dyDescent="0.25">
      <c r="B65" s="14" t="s">
        <v>133</v>
      </c>
      <c r="C65" s="15">
        <v>1463.9899999999991</v>
      </c>
      <c r="D65" s="7">
        <v>2780.0035398999994</v>
      </c>
      <c r="E65" s="7">
        <f t="shared" si="1"/>
        <v>1.8989224925716712</v>
      </c>
      <c r="F65" s="104">
        <v>89.560770000000005</v>
      </c>
      <c r="G65" s="94">
        <v>388.96846750000003</v>
      </c>
      <c r="H65" s="7">
        <f t="shared" si="2"/>
        <v>4.3430674780933662</v>
      </c>
      <c r="I65" s="100">
        <v>5.5468099999999998</v>
      </c>
      <c r="J65" s="96">
        <v>49.707652399999994</v>
      </c>
      <c r="K65" s="96">
        <f t="shared" si="3"/>
        <v>8.9614846010589861</v>
      </c>
      <c r="L65" s="43">
        <v>1559.0975799999992</v>
      </c>
      <c r="M65" s="44">
        <v>3218.6796597999996</v>
      </c>
      <c r="N65" s="44">
        <f t="shared" si="4"/>
        <v>2.064450423815039</v>
      </c>
    </row>
    <row r="66" spans="2:17" s="9" customFormat="1" ht="20.100000000000001" customHeight="1" x14ac:dyDescent="0.25">
      <c r="B66" s="15" t="s">
        <v>134</v>
      </c>
      <c r="C66" s="15">
        <v>1446.9669799999999</v>
      </c>
      <c r="D66" s="7">
        <v>3142.9568771000022</v>
      </c>
      <c r="E66" s="7">
        <f t="shared" si="1"/>
        <v>2.1720999307807305</v>
      </c>
      <c r="F66" s="104">
        <v>125.95021999999997</v>
      </c>
      <c r="G66" s="94">
        <v>744.82873009999992</v>
      </c>
      <c r="H66" s="7">
        <f t="shared" si="2"/>
        <v>5.9136754989391846</v>
      </c>
      <c r="I66" s="100">
        <v>154.83560999999997</v>
      </c>
      <c r="J66" s="96">
        <v>1173.6307045000003</v>
      </c>
      <c r="K66" s="96">
        <f t="shared" si="3"/>
        <v>7.5798500390188055</v>
      </c>
      <c r="L66" s="43">
        <v>1727.75281</v>
      </c>
      <c r="M66" s="44">
        <v>5061.4163117000026</v>
      </c>
      <c r="N66" s="44">
        <f t="shared" si="4"/>
        <v>2.929479426921032</v>
      </c>
    </row>
    <row r="67" spans="2:17" ht="20.100000000000001" customHeight="1" x14ac:dyDescent="0.25">
      <c r="B67" s="15" t="s">
        <v>135</v>
      </c>
      <c r="C67" s="15">
        <v>597.33808000000079</v>
      </c>
      <c r="D67" s="7">
        <v>2466.3528676999995</v>
      </c>
      <c r="E67" s="7">
        <f t="shared" si="1"/>
        <v>4.1289061425650218</v>
      </c>
      <c r="F67" s="104">
        <v>116.08072</v>
      </c>
      <c r="G67" s="94">
        <v>704.83740849999992</v>
      </c>
      <c r="H67" s="7">
        <f t="shared" si="2"/>
        <v>6.0719593098664442</v>
      </c>
      <c r="I67" s="100">
        <v>125.02620000000003</v>
      </c>
      <c r="J67" s="96">
        <v>978.26454150000006</v>
      </c>
      <c r="K67" s="96">
        <f t="shared" si="3"/>
        <v>7.8244763217629574</v>
      </c>
      <c r="L67" s="43">
        <v>838.44500000000085</v>
      </c>
      <c r="M67" s="44">
        <v>4149.4548176999997</v>
      </c>
      <c r="N67" s="44">
        <f t="shared" si="4"/>
        <v>4.9489886846483619</v>
      </c>
    </row>
    <row r="68" spans="2:17" ht="15.75" x14ac:dyDescent="0.25">
      <c r="B68" s="37" t="s">
        <v>123</v>
      </c>
      <c r="C68" s="37">
        <v>22304.401725</v>
      </c>
      <c r="D68" s="38">
        <v>42964.306295199989</v>
      </c>
      <c r="E68" s="38">
        <f t="shared" ref="E68" si="5">D68/C68</f>
        <v>1.9262702862387577</v>
      </c>
      <c r="F68" s="106">
        <v>2191.1181499999998</v>
      </c>
      <c r="G68" s="98">
        <v>10136.785146499999</v>
      </c>
      <c r="H68" s="38">
        <f t="shared" ref="H68" si="6">G68/F68</f>
        <v>4.6263069595311412</v>
      </c>
      <c r="I68" s="102">
        <v>809.93775000000016</v>
      </c>
      <c r="J68" s="99">
        <v>6218.3891479000013</v>
      </c>
      <c r="K68" s="99">
        <f t="shared" ref="K68" si="7">J68/I68</f>
        <v>7.6776136782116895</v>
      </c>
      <c r="L68" s="37">
        <v>25305.457624999992</v>
      </c>
      <c r="M68" s="38">
        <v>59319.480589599989</v>
      </c>
      <c r="N68" s="38">
        <f t="shared" si="4"/>
        <v>2.3441378325834568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1" spans="2:17" ht="20.100000000000001" customHeight="1" x14ac:dyDescent="0.25">
      <c r="B71" s="9" t="s">
        <v>459</v>
      </c>
    </row>
    <row r="72" spans="2:17" ht="3.75" customHeight="1" x14ac:dyDescent="0.25"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</row>
    <row r="73" spans="2:17" ht="20.100000000000001" customHeight="1" x14ac:dyDescent="0.25">
      <c r="B73" s="4"/>
      <c r="C73" s="12"/>
      <c r="D73" s="13"/>
      <c r="E73" s="12"/>
    </row>
    <row r="74" spans="2:17" ht="20.100000000000001" customHeight="1" x14ac:dyDescent="0.25">
      <c r="B74" s="28" t="s">
        <v>0</v>
      </c>
      <c r="C74" s="28" t="s">
        <v>1</v>
      </c>
      <c r="E74" s="1"/>
    </row>
    <row r="75" spans="2:17" ht="20.100000000000001" customHeight="1" x14ac:dyDescent="0.25">
      <c r="B75" s="6">
        <v>2012</v>
      </c>
      <c r="C75" s="82">
        <v>109.53427885584225</v>
      </c>
      <c r="E75" s="1"/>
    </row>
    <row r="76" spans="2:17" ht="20.100000000000001" customHeight="1" x14ac:dyDescent="0.25">
      <c r="B76" s="6">
        <v>2013</v>
      </c>
      <c r="C76" s="82">
        <v>109.49664735283677</v>
      </c>
      <c r="E76" s="1"/>
    </row>
    <row r="77" spans="2:17" ht="20.100000000000001" customHeight="1" x14ac:dyDescent="0.25">
      <c r="B77" s="6">
        <v>2014</v>
      </c>
      <c r="C77" s="82">
        <v>111.08663685432204</v>
      </c>
      <c r="E77" s="1"/>
    </row>
    <row r="78" spans="2:17" ht="20.100000000000001" customHeight="1" x14ac:dyDescent="0.25">
      <c r="B78" s="6">
        <v>2015</v>
      </c>
      <c r="C78" s="82">
        <v>115.11865923591169</v>
      </c>
      <c r="E78" s="1"/>
    </row>
    <row r="79" spans="2:17" ht="20.100000000000001" customHeight="1" x14ac:dyDescent="0.25">
      <c r="B79" s="89">
        <v>2016</v>
      </c>
      <c r="C79" s="112">
        <v>100</v>
      </c>
      <c r="E79" s="1"/>
    </row>
    <row r="80" spans="2:17" ht="20.100000000000001" customHeight="1" x14ac:dyDescent="0.25">
      <c r="E80" s="1"/>
    </row>
    <row r="81" spans="2:5" ht="20.100000000000001" customHeight="1" x14ac:dyDescent="0.25">
      <c r="B81" s="32" t="s">
        <v>464</v>
      </c>
    </row>
    <row r="82" spans="2:5" ht="20.100000000000001" customHeight="1" x14ac:dyDescent="0.25">
      <c r="B82" s="32"/>
    </row>
    <row r="83" spans="2:5" ht="9.9499999999999993" customHeight="1" x14ac:dyDescent="0.25">
      <c r="B83" s="113" t="s">
        <v>107</v>
      </c>
      <c r="C83" s="113" t="s">
        <v>16</v>
      </c>
      <c r="E83" s="1"/>
    </row>
    <row r="84" spans="2:5" ht="9.9499999999999993" customHeight="1" x14ac:dyDescent="0.25">
      <c r="B84" s="113" t="s">
        <v>457</v>
      </c>
      <c r="C84" s="113" t="s">
        <v>354</v>
      </c>
      <c r="E84" s="1"/>
    </row>
    <row r="85" spans="2:5" ht="9.9499999999999993" customHeight="1" x14ac:dyDescent="0.25">
      <c r="B85" s="113" t="s">
        <v>41</v>
      </c>
      <c r="C85" s="113" t="s">
        <v>40</v>
      </c>
      <c r="E85" s="1"/>
    </row>
    <row r="86" spans="2:5" ht="9.9499999999999993" customHeight="1" x14ac:dyDescent="0.25">
      <c r="B86" s="113" t="s">
        <v>20</v>
      </c>
      <c r="C86" s="113" t="s">
        <v>19</v>
      </c>
      <c r="E86" s="1"/>
    </row>
    <row r="87" spans="2:5" ht="9.9499999999999993" customHeight="1" x14ac:dyDescent="0.25">
      <c r="B87" s="113" t="s">
        <v>262</v>
      </c>
      <c r="C87" s="113" t="s">
        <v>263</v>
      </c>
    </row>
    <row r="88" spans="2:5" ht="9.9499999999999993" customHeight="1" x14ac:dyDescent="0.25">
      <c r="B88" s="113" t="s">
        <v>223</v>
      </c>
      <c r="C88" s="113" t="s">
        <v>224</v>
      </c>
    </row>
    <row r="89" spans="2:5" ht="9.9499999999999993" customHeight="1" x14ac:dyDescent="0.25">
      <c r="B89" s="113" t="s">
        <v>195</v>
      </c>
      <c r="C89" s="113" t="s">
        <v>196</v>
      </c>
    </row>
    <row r="90" spans="2:5" ht="9.9499999999999993" customHeight="1" x14ac:dyDescent="0.25">
      <c r="B90" s="113" t="s">
        <v>101</v>
      </c>
      <c r="C90" s="113" t="s">
        <v>63</v>
      </c>
    </row>
    <row r="91" spans="2:5" ht="9.9499999999999993" customHeight="1" x14ac:dyDescent="0.25">
      <c r="B91" s="113" t="s">
        <v>444</v>
      </c>
      <c r="C91" s="113" t="s">
        <v>445</v>
      </c>
    </row>
    <row r="93" spans="2:5" ht="20.100000000000001" customHeight="1" x14ac:dyDescent="0.25">
      <c r="B93" s="32" t="s">
        <v>114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227"/>
  <sheetViews>
    <sheetView topLeftCell="A208" workbookViewId="0">
      <selection activeCell="D232" sqref="D232"/>
    </sheetView>
  </sheetViews>
  <sheetFormatPr baseColWidth="10" defaultRowHeight="20.100000000000001" customHeight="1" x14ac:dyDescent="0.25"/>
  <cols>
    <col min="1" max="1" width="3.7109375" style="1" customWidth="1"/>
    <col min="2" max="2" width="48" style="1" customWidth="1"/>
    <col min="3" max="3" width="8" style="61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56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56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56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56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56" ht="15.75" x14ac:dyDescent="0.25"/>
    <row r="7" spans="1:56" ht="20.25" customHeight="1" x14ac:dyDescent="0.25">
      <c r="B7" s="9" t="s">
        <v>463</v>
      </c>
      <c r="C7" s="62"/>
      <c r="E7" s="1"/>
      <c r="M7" s="2"/>
    </row>
    <row r="8" spans="1:56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56" s="18" customFormat="1" ht="9.75" customHeight="1" x14ac:dyDescent="0.25">
      <c r="B9" s="19"/>
      <c r="C9" s="63"/>
      <c r="D9" s="19"/>
    </row>
    <row r="10" spans="1:56" s="18" customFormat="1" ht="9.75" customHeight="1" x14ac:dyDescent="0.25">
      <c r="B10" s="19"/>
      <c r="C10" s="63"/>
      <c r="D10" s="19"/>
    </row>
    <row r="11" spans="1:56" s="48" customFormat="1" ht="20.100000000000001" customHeight="1" x14ac:dyDescent="0.25">
      <c r="A11" s="47"/>
      <c r="B11" s="28" t="s">
        <v>140</v>
      </c>
      <c r="C11" s="29" t="s">
        <v>2</v>
      </c>
      <c r="D11" s="29" t="s">
        <v>141</v>
      </c>
      <c r="E11" s="30" t="s">
        <v>142</v>
      </c>
      <c r="F11" s="29" t="s">
        <v>138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43</v>
      </c>
      <c r="C12" s="64" t="s">
        <v>42</v>
      </c>
      <c r="D12" s="51">
        <v>118395.9</v>
      </c>
      <c r="E12" s="52">
        <v>1036850.5697999999</v>
      </c>
      <c r="F12" s="52">
        <f>E12/D12</f>
        <v>8.7574871241318331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197</v>
      </c>
      <c r="C13" s="64" t="s">
        <v>198</v>
      </c>
      <c r="D13" s="51">
        <v>614.96</v>
      </c>
      <c r="E13" s="52">
        <v>225.49090000000001</v>
      </c>
      <c r="F13" s="52">
        <f t="shared" ref="F13:F174" si="0">E13/D13</f>
        <v>0.36667571874593469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147</v>
      </c>
      <c r="C14" s="64" t="s">
        <v>148</v>
      </c>
      <c r="D14" s="51">
        <v>5193.13</v>
      </c>
      <c r="E14" s="52">
        <v>5451.2678999999998</v>
      </c>
      <c r="F14" s="52">
        <f t="shared" si="0"/>
        <v>1.0497075752003127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285</v>
      </c>
      <c r="C15" s="64" t="s">
        <v>286</v>
      </c>
      <c r="D15" s="51">
        <v>12444.600000000002</v>
      </c>
      <c r="E15" s="52">
        <v>4194.1314000000002</v>
      </c>
      <c r="F15" s="52">
        <f t="shared" si="0"/>
        <v>0.33702420326888766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93</v>
      </c>
      <c r="C16" s="64" t="s">
        <v>25</v>
      </c>
      <c r="D16" s="51">
        <v>50026.150000000009</v>
      </c>
      <c r="E16" s="52">
        <v>83255.573199999984</v>
      </c>
      <c r="F16" s="52">
        <f t="shared" si="0"/>
        <v>1.664241065922522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199</v>
      </c>
      <c r="C17" s="64" t="s">
        <v>200</v>
      </c>
      <c r="D17" s="51">
        <v>41174.060000000012</v>
      </c>
      <c r="E17" s="52">
        <v>61999.714300000007</v>
      </c>
      <c r="F17" s="52">
        <f t="shared" si="0"/>
        <v>1.5057955008566071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199</v>
      </c>
      <c r="C18" s="64" t="s">
        <v>287</v>
      </c>
      <c r="D18" s="51">
        <v>493.4</v>
      </c>
      <c r="E18" s="52">
        <v>3364.9699999999993</v>
      </c>
      <c r="F18" s="52">
        <f t="shared" si="0"/>
        <v>6.8199635184434522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288</v>
      </c>
      <c r="C19" s="64" t="s">
        <v>289</v>
      </c>
      <c r="D19" s="51">
        <v>132.19999999999999</v>
      </c>
      <c r="E19" s="52">
        <v>595.1825</v>
      </c>
      <c r="F19" s="52">
        <f t="shared" si="0"/>
        <v>4.5021369137670204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431</v>
      </c>
      <c r="C20" s="64" t="s">
        <v>290</v>
      </c>
      <c r="D20" s="51">
        <v>256.3</v>
      </c>
      <c r="E20" s="52">
        <v>465.64280000000002</v>
      </c>
      <c r="F20" s="52">
        <f t="shared" si="0"/>
        <v>1.8167881388997269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201</v>
      </c>
      <c r="C21" s="64" t="s">
        <v>202</v>
      </c>
      <c r="D21" s="51">
        <v>93.969999999999985</v>
      </c>
      <c r="E21" s="52">
        <v>281.12970000000001</v>
      </c>
      <c r="F21" s="52">
        <f t="shared" si="0"/>
        <v>2.9916962860487395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291</v>
      </c>
      <c r="C22" s="64" t="s">
        <v>292</v>
      </c>
      <c r="D22" s="51">
        <v>360.59999999999997</v>
      </c>
      <c r="E22" s="52">
        <v>2264.3879999999999</v>
      </c>
      <c r="F22" s="52">
        <f t="shared" si="0"/>
        <v>6.2795008319467556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293</v>
      </c>
      <c r="C23" s="64" t="s">
        <v>294</v>
      </c>
      <c r="D23" s="51">
        <v>200822.39999999999</v>
      </c>
      <c r="E23" s="52">
        <v>2047186.46</v>
      </c>
      <c r="F23" s="52">
        <f t="shared" si="0"/>
        <v>10.194014512325319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203</v>
      </c>
      <c r="C24" s="64" t="s">
        <v>204</v>
      </c>
      <c r="D24" s="51">
        <v>206784.04</v>
      </c>
      <c r="E24" s="52">
        <v>101447.1116</v>
      </c>
      <c r="F24" s="52">
        <f t="shared" si="0"/>
        <v>0.49059449462347288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53</v>
      </c>
      <c r="C25" s="64" t="s">
        <v>52</v>
      </c>
      <c r="D25" s="51">
        <v>31779.790000000012</v>
      </c>
      <c r="E25" s="52">
        <v>40671.591599999992</v>
      </c>
      <c r="F25" s="52">
        <f t="shared" si="0"/>
        <v>1.2797942214218525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67</v>
      </c>
      <c r="C26" s="64" t="s">
        <v>66</v>
      </c>
      <c r="D26" s="51">
        <v>10633.900000000001</v>
      </c>
      <c r="E26" s="52">
        <v>29880.172799999989</v>
      </c>
      <c r="F26" s="52">
        <f t="shared" si="0"/>
        <v>2.8098978549732445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205</v>
      </c>
      <c r="C27" s="64" t="s">
        <v>206</v>
      </c>
      <c r="D27" s="51">
        <v>1218.7699999999998</v>
      </c>
      <c r="E27" s="52">
        <v>8435.6588999999985</v>
      </c>
      <c r="F27" s="52">
        <f t="shared" si="0"/>
        <v>6.921452694109635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295</v>
      </c>
      <c r="C28" s="64" t="s">
        <v>296</v>
      </c>
      <c r="D28" s="51">
        <v>140901.83999999997</v>
      </c>
      <c r="E28" s="52">
        <v>2688551.0290999999</v>
      </c>
      <c r="F28" s="52">
        <f t="shared" si="0"/>
        <v>19.081021433786816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297</v>
      </c>
      <c r="C29" s="64" t="s">
        <v>298</v>
      </c>
      <c r="D29" s="51">
        <v>50</v>
      </c>
      <c r="E29" s="52">
        <v>77</v>
      </c>
      <c r="F29" s="52">
        <f t="shared" si="0"/>
        <v>1.54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299</v>
      </c>
      <c r="C30" s="64" t="s">
        <v>300</v>
      </c>
      <c r="D30" s="51">
        <v>102.5</v>
      </c>
      <c r="E30" s="52">
        <v>10.25</v>
      </c>
      <c r="F30" s="52">
        <f t="shared" si="0"/>
        <v>0.1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149</v>
      </c>
      <c r="C31" s="64" t="s">
        <v>150</v>
      </c>
      <c r="D31" s="51">
        <v>2397.85</v>
      </c>
      <c r="E31" s="52">
        <v>7515.7506999999996</v>
      </c>
      <c r="F31" s="52">
        <f t="shared" si="0"/>
        <v>3.1343706653877432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5</v>
      </c>
      <c r="C32" s="64" t="s">
        <v>4</v>
      </c>
      <c r="D32" s="51">
        <v>258021.44</v>
      </c>
      <c r="E32" s="52">
        <v>27378.333400000003</v>
      </c>
      <c r="F32" s="52">
        <f t="shared" si="0"/>
        <v>0.10610875359815061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89</v>
      </c>
      <c r="C33" s="64" t="s">
        <v>6</v>
      </c>
      <c r="D33" s="51">
        <v>122823.43000000001</v>
      </c>
      <c r="E33" s="52">
        <v>291438.80479999998</v>
      </c>
      <c r="F33" s="52">
        <f t="shared" si="0"/>
        <v>2.3728274385432808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41</v>
      </c>
      <c r="C34" s="64" t="s">
        <v>40</v>
      </c>
      <c r="D34" s="51">
        <v>3422044.6900000004</v>
      </c>
      <c r="E34" s="52">
        <v>5888392.3516000006</v>
      </c>
      <c r="F34" s="52">
        <f t="shared" si="0"/>
        <v>1.7207233934750279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301</v>
      </c>
      <c r="C35" s="64" t="s">
        <v>302</v>
      </c>
      <c r="D35" s="51">
        <v>314.66000000000003</v>
      </c>
      <c r="E35" s="52">
        <v>296.36790000000002</v>
      </c>
      <c r="F35" s="52">
        <f t="shared" si="0"/>
        <v>0.9418670946418356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92</v>
      </c>
      <c r="C36" s="64" t="s">
        <v>18</v>
      </c>
      <c r="D36" s="51">
        <v>118787.19999999992</v>
      </c>
      <c r="E36" s="52">
        <v>391726.09509999992</v>
      </c>
      <c r="F36" s="52">
        <f t="shared" si="0"/>
        <v>3.2977130120080291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303</v>
      </c>
      <c r="C37" s="64" t="s">
        <v>304</v>
      </c>
      <c r="D37" s="51">
        <v>10260.9</v>
      </c>
      <c r="E37" s="52">
        <v>29148.008999999998</v>
      </c>
      <c r="F37" s="52">
        <f t="shared" si="0"/>
        <v>2.8406873666052683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207</v>
      </c>
      <c r="C38" s="64" t="s">
        <v>208</v>
      </c>
      <c r="D38" s="51">
        <v>2240.1999999999998</v>
      </c>
      <c r="E38" s="52">
        <v>5381.6396999999997</v>
      </c>
      <c r="F38" s="52">
        <f t="shared" si="0"/>
        <v>2.4023032318542987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305</v>
      </c>
      <c r="C39" s="64" t="s">
        <v>306</v>
      </c>
      <c r="D39" s="51">
        <v>21243.160000000011</v>
      </c>
      <c r="E39" s="52">
        <v>133831.53969999999</v>
      </c>
      <c r="F39" s="52">
        <f t="shared" si="0"/>
        <v>6.2999826626547053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74</v>
      </c>
      <c r="C40" s="64" t="s">
        <v>73</v>
      </c>
      <c r="D40" s="51">
        <v>5973.22</v>
      </c>
      <c r="E40" s="52">
        <v>3055.8308999999999</v>
      </c>
      <c r="F40" s="52">
        <f t="shared" si="0"/>
        <v>0.51158854018435618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96</v>
      </c>
      <c r="C41" s="64" t="s">
        <v>59</v>
      </c>
      <c r="D41" s="51">
        <v>159707.71999999994</v>
      </c>
      <c r="E41" s="52">
        <v>588358.40909999993</v>
      </c>
      <c r="F41" s="52">
        <f t="shared" si="0"/>
        <v>3.6839697486132801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151</v>
      </c>
      <c r="C42" s="64" t="s">
        <v>152</v>
      </c>
      <c r="D42" s="51">
        <v>56232.87000000001</v>
      </c>
      <c r="E42" s="52">
        <v>70903.962299999999</v>
      </c>
      <c r="F42" s="52">
        <f t="shared" si="0"/>
        <v>1.2608988710695361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107</v>
      </c>
      <c r="C43" s="64" t="s">
        <v>16</v>
      </c>
      <c r="D43" s="51">
        <v>6202712.2799999993</v>
      </c>
      <c r="E43" s="52">
        <v>3846089.1345000006</v>
      </c>
      <c r="F43" s="52">
        <f t="shared" si="0"/>
        <v>0.62006570043581011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153</v>
      </c>
      <c r="C44" s="64" t="s">
        <v>154</v>
      </c>
      <c r="D44" s="51">
        <v>32342.570000000003</v>
      </c>
      <c r="E44" s="52">
        <v>29627.979600000002</v>
      </c>
      <c r="F44" s="52">
        <f t="shared" si="0"/>
        <v>0.91606757286140217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24</v>
      </c>
      <c r="C45" s="64" t="s">
        <v>23</v>
      </c>
      <c r="D45" s="51">
        <v>1959.7800000000002</v>
      </c>
      <c r="E45" s="52">
        <v>31605.948</v>
      </c>
      <c r="F45" s="52">
        <f t="shared" si="0"/>
        <v>16.127293879925297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209</v>
      </c>
      <c r="C46" s="64" t="s">
        <v>210</v>
      </c>
      <c r="D46" s="51">
        <v>810.93000000000006</v>
      </c>
      <c r="E46" s="52">
        <v>824.33949999999993</v>
      </c>
      <c r="F46" s="52">
        <f t="shared" si="0"/>
        <v>1.0165359525483086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307</v>
      </c>
      <c r="C47" s="64" t="s">
        <v>308</v>
      </c>
      <c r="D47" s="51">
        <v>20380.5</v>
      </c>
      <c r="E47" s="52">
        <v>28442.495500000001</v>
      </c>
      <c r="F47" s="52">
        <f t="shared" si="0"/>
        <v>1.3955739800299307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309</v>
      </c>
      <c r="C48" s="64" t="s">
        <v>310</v>
      </c>
      <c r="D48" s="51">
        <v>102.45</v>
      </c>
      <c r="E48" s="52">
        <v>145.52519999999998</v>
      </c>
      <c r="F48" s="52">
        <f t="shared" si="0"/>
        <v>1.420450951683748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155</v>
      </c>
      <c r="C49" s="64" t="s">
        <v>156</v>
      </c>
      <c r="D49" s="51">
        <v>25696.339999999997</v>
      </c>
      <c r="E49" s="52">
        <v>114236.36250000002</v>
      </c>
      <c r="F49" s="52">
        <f t="shared" si="0"/>
        <v>4.4456277625529559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82</v>
      </c>
      <c r="C50" s="64" t="s">
        <v>81</v>
      </c>
      <c r="D50" s="51">
        <v>27841.260000000006</v>
      </c>
      <c r="E50" s="52">
        <v>213427.1042</v>
      </c>
      <c r="F50" s="52">
        <f t="shared" si="0"/>
        <v>7.6658565093677495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s="53" customFormat="1" ht="20.100000000000001" customHeight="1" x14ac:dyDescent="0.25">
      <c r="A51" s="49"/>
      <c r="B51" s="50" t="s">
        <v>55</v>
      </c>
      <c r="C51" s="64" t="s">
        <v>54</v>
      </c>
      <c r="D51" s="51">
        <v>2912.9999999999991</v>
      </c>
      <c r="E51" s="52">
        <v>59646.550999999999</v>
      </c>
      <c r="F51" s="52">
        <f t="shared" si="0"/>
        <v>20.475987298317893</v>
      </c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</row>
    <row r="52" spans="1:56" s="53" customFormat="1" ht="20.100000000000001" customHeight="1" x14ac:dyDescent="0.25">
      <c r="A52" s="49"/>
      <c r="B52" s="50" t="s">
        <v>311</v>
      </c>
      <c r="C52" s="64" t="s">
        <v>312</v>
      </c>
      <c r="D52" s="51">
        <v>65439.570000000007</v>
      </c>
      <c r="E52" s="52">
        <v>15218.625899999995</v>
      </c>
      <c r="F52" s="52">
        <f t="shared" si="0"/>
        <v>0.23255999237158792</v>
      </c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</row>
    <row r="53" spans="1:56" s="53" customFormat="1" ht="20.100000000000001" customHeight="1" x14ac:dyDescent="0.25">
      <c r="A53" s="49"/>
      <c r="B53" s="50" t="s">
        <v>106</v>
      </c>
      <c r="C53" s="64" t="s">
        <v>58</v>
      </c>
      <c r="D53" s="51">
        <v>78534.890000000014</v>
      </c>
      <c r="E53" s="52">
        <v>242133.31460000004</v>
      </c>
      <c r="F53" s="52">
        <f t="shared" si="0"/>
        <v>3.0831304990686306</v>
      </c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</row>
    <row r="54" spans="1:56" s="53" customFormat="1" ht="20.100000000000001" customHeight="1" x14ac:dyDescent="0.25">
      <c r="A54" s="49"/>
      <c r="B54" s="50" t="s">
        <v>313</v>
      </c>
      <c r="C54" s="64" t="s">
        <v>314</v>
      </c>
      <c r="D54" s="51">
        <v>1062.74</v>
      </c>
      <c r="E54" s="52">
        <v>655.18159999999989</v>
      </c>
      <c r="F54" s="52">
        <f t="shared" si="0"/>
        <v>0.61650224890377692</v>
      </c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</row>
    <row r="55" spans="1:56" s="53" customFormat="1" ht="20.100000000000001" customHeight="1" x14ac:dyDescent="0.25">
      <c r="A55" s="49"/>
      <c r="B55" s="50" t="s">
        <v>211</v>
      </c>
      <c r="C55" s="64" t="s">
        <v>212</v>
      </c>
      <c r="D55" s="51">
        <v>1021.1300000000001</v>
      </c>
      <c r="E55" s="52">
        <v>1376.4636</v>
      </c>
      <c r="F55" s="52">
        <f t="shared" si="0"/>
        <v>1.3479807664058443</v>
      </c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</row>
    <row r="56" spans="1:56" s="53" customFormat="1" ht="20.100000000000001" customHeight="1" x14ac:dyDescent="0.25">
      <c r="A56" s="49"/>
      <c r="B56" s="50" t="s">
        <v>157</v>
      </c>
      <c r="C56" s="64" t="s">
        <v>158</v>
      </c>
      <c r="D56" s="51">
        <v>5811.2899999999981</v>
      </c>
      <c r="E56" s="52">
        <v>6175.7256000000007</v>
      </c>
      <c r="F56" s="52">
        <f t="shared" si="0"/>
        <v>1.0627116526623182</v>
      </c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</row>
    <row r="57" spans="1:56" s="53" customFormat="1" ht="20.100000000000001" customHeight="1" x14ac:dyDescent="0.25">
      <c r="A57" s="49"/>
      <c r="B57" s="50" t="s">
        <v>45</v>
      </c>
      <c r="C57" s="64" t="s">
        <v>44</v>
      </c>
      <c r="D57" s="51">
        <v>238542.48500000002</v>
      </c>
      <c r="E57" s="52">
        <v>1748964.222300001</v>
      </c>
      <c r="F57" s="52">
        <f t="shared" si="0"/>
        <v>7.3318772641276073</v>
      </c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</row>
    <row r="58" spans="1:56" s="53" customFormat="1" ht="20.100000000000001" customHeight="1" x14ac:dyDescent="0.25">
      <c r="A58" s="49"/>
      <c r="B58" s="50" t="s">
        <v>315</v>
      </c>
      <c r="C58" s="64" t="s">
        <v>316</v>
      </c>
      <c r="D58" s="51">
        <v>369.9</v>
      </c>
      <c r="E58" s="52">
        <v>549.04500000000007</v>
      </c>
      <c r="F58" s="52">
        <f t="shared" si="0"/>
        <v>1.4843065693430659</v>
      </c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</row>
    <row r="59" spans="1:56" s="53" customFormat="1" ht="20.100000000000001" customHeight="1" x14ac:dyDescent="0.25">
      <c r="A59" s="49"/>
      <c r="B59" s="50" t="s">
        <v>213</v>
      </c>
      <c r="C59" s="64" t="s">
        <v>214</v>
      </c>
      <c r="D59" s="51">
        <v>1340.82</v>
      </c>
      <c r="E59" s="52">
        <v>2588.5325000000003</v>
      </c>
      <c r="F59" s="52">
        <f t="shared" si="0"/>
        <v>1.9305592846168764</v>
      </c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</row>
    <row r="60" spans="1:56" s="53" customFormat="1" ht="20.100000000000001" customHeight="1" x14ac:dyDescent="0.25">
      <c r="A60" s="49"/>
      <c r="B60" s="50" t="s">
        <v>27</v>
      </c>
      <c r="C60" s="64" t="s">
        <v>26</v>
      </c>
      <c r="D60" s="51">
        <v>33287.229999999996</v>
      </c>
      <c r="E60" s="52">
        <v>452937.91670000006</v>
      </c>
      <c r="F60" s="52">
        <f t="shared" si="0"/>
        <v>13.606957283618977</v>
      </c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</row>
    <row r="61" spans="1:56" s="53" customFormat="1" ht="20.100000000000001" customHeight="1" x14ac:dyDescent="0.25">
      <c r="A61" s="49"/>
      <c r="B61" s="50" t="s">
        <v>317</v>
      </c>
      <c r="C61" s="64" t="s">
        <v>318</v>
      </c>
      <c r="D61" s="51">
        <v>55.620000000000005</v>
      </c>
      <c r="E61" s="52">
        <v>60.394000000000005</v>
      </c>
      <c r="F61" s="52">
        <f t="shared" si="0"/>
        <v>1.0858324343761236</v>
      </c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</row>
    <row r="62" spans="1:56" s="53" customFormat="1" ht="20.100000000000001" customHeight="1" x14ac:dyDescent="0.25">
      <c r="A62" s="49"/>
      <c r="B62" s="50" t="s">
        <v>319</v>
      </c>
      <c r="C62" s="64" t="s">
        <v>320</v>
      </c>
      <c r="D62" s="51">
        <v>1196.46</v>
      </c>
      <c r="E62" s="52">
        <v>2520.6409999999996</v>
      </c>
      <c r="F62" s="52">
        <f t="shared" si="0"/>
        <v>2.1067490764421706</v>
      </c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</row>
    <row r="63" spans="1:56" s="53" customFormat="1" ht="20.100000000000001" customHeight="1" x14ac:dyDescent="0.25">
      <c r="A63" s="49"/>
      <c r="B63" s="50" t="s">
        <v>215</v>
      </c>
      <c r="C63" s="64" t="s">
        <v>216</v>
      </c>
      <c r="D63" s="51">
        <v>3407.8</v>
      </c>
      <c r="E63" s="52">
        <v>6160.9384999999993</v>
      </c>
      <c r="F63" s="52">
        <f t="shared" si="0"/>
        <v>1.8078932155642933</v>
      </c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</row>
    <row r="64" spans="1:56" s="53" customFormat="1" ht="20.100000000000001" customHeight="1" x14ac:dyDescent="0.25">
      <c r="A64" s="49"/>
      <c r="B64" s="50" t="s">
        <v>321</v>
      </c>
      <c r="C64" s="64" t="s">
        <v>322</v>
      </c>
      <c r="D64" s="51">
        <v>27713.07</v>
      </c>
      <c r="E64" s="52">
        <v>34318.727400000003</v>
      </c>
      <c r="F64" s="52">
        <f t="shared" si="0"/>
        <v>1.2383589187340127</v>
      </c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</row>
    <row r="65" spans="1:56" s="53" customFormat="1" ht="20.100000000000001" customHeight="1" x14ac:dyDescent="0.25">
      <c r="A65" s="49"/>
      <c r="B65" s="50" t="s">
        <v>323</v>
      </c>
      <c r="C65" s="64" t="s">
        <v>324</v>
      </c>
      <c r="D65" s="51">
        <v>346.27</v>
      </c>
      <c r="E65" s="52">
        <v>401.99989999999991</v>
      </c>
      <c r="F65" s="52">
        <f t="shared" si="0"/>
        <v>1.1609434834089003</v>
      </c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</row>
    <row r="66" spans="1:56" s="53" customFormat="1" ht="20.100000000000001" customHeight="1" x14ac:dyDescent="0.25">
      <c r="A66" s="49"/>
      <c r="B66" s="50" t="s">
        <v>325</v>
      </c>
      <c r="C66" s="64" t="s">
        <v>326</v>
      </c>
      <c r="D66" s="51">
        <v>257.13000000000005</v>
      </c>
      <c r="E66" s="52">
        <v>2640.9824999999996</v>
      </c>
      <c r="F66" s="52">
        <f t="shared" si="0"/>
        <v>10.271001050052499</v>
      </c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</row>
    <row r="67" spans="1:56" s="53" customFormat="1" ht="20.100000000000001" customHeight="1" x14ac:dyDescent="0.25">
      <c r="A67" s="49"/>
      <c r="B67" s="50" t="s">
        <v>159</v>
      </c>
      <c r="C67" s="64" t="s">
        <v>160</v>
      </c>
      <c r="D67" s="51">
        <v>4718.6099999999997</v>
      </c>
      <c r="E67" s="52">
        <v>9320.6273999999976</v>
      </c>
      <c r="F67" s="52">
        <f t="shared" si="0"/>
        <v>1.9752909013459468</v>
      </c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</row>
    <row r="68" spans="1:56" s="53" customFormat="1" ht="20.100000000000001" customHeight="1" x14ac:dyDescent="0.25">
      <c r="A68" s="49"/>
      <c r="B68" s="50" t="s">
        <v>327</v>
      </c>
      <c r="C68" s="64" t="s">
        <v>328</v>
      </c>
      <c r="D68" s="51">
        <v>5706.93</v>
      </c>
      <c r="E68" s="52">
        <v>13228.106399999999</v>
      </c>
      <c r="F68" s="52">
        <f t="shared" si="0"/>
        <v>2.3179023397868903</v>
      </c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</row>
    <row r="69" spans="1:56" s="53" customFormat="1" ht="20.100000000000001" customHeight="1" x14ac:dyDescent="0.25">
      <c r="A69" s="49"/>
      <c r="B69" s="50" t="s">
        <v>217</v>
      </c>
      <c r="C69" s="64" t="s">
        <v>218</v>
      </c>
      <c r="D69" s="51">
        <v>2600.9799999999996</v>
      </c>
      <c r="E69" s="52">
        <v>8495.0195000000003</v>
      </c>
      <c r="F69" s="52">
        <f t="shared" si="0"/>
        <v>3.2660841298279886</v>
      </c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</row>
    <row r="70" spans="1:56" s="53" customFormat="1" ht="20.100000000000001" customHeight="1" x14ac:dyDescent="0.25">
      <c r="A70" s="49"/>
      <c r="B70" s="50" t="s">
        <v>109</v>
      </c>
      <c r="C70" s="64" t="s">
        <v>13</v>
      </c>
      <c r="D70" s="51">
        <v>101482.74000000002</v>
      </c>
      <c r="E70" s="52">
        <v>509201.99410000013</v>
      </c>
      <c r="F70" s="52">
        <f t="shared" si="0"/>
        <v>5.0176216576336037</v>
      </c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</row>
    <row r="71" spans="1:56" s="53" customFormat="1" ht="20.100000000000001" customHeight="1" x14ac:dyDescent="0.25">
      <c r="A71" s="49"/>
      <c r="B71" s="50" t="s">
        <v>329</v>
      </c>
      <c r="C71" s="64" t="s">
        <v>330</v>
      </c>
      <c r="D71" s="51">
        <v>2420.5100000000002</v>
      </c>
      <c r="E71" s="52">
        <v>1082.519</v>
      </c>
      <c r="F71" s="52">
        <f t="shared" si="0"/>
        <v>0.44722765037120271</v>
      </c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</row>
    <row r="72" spans="1:56" s="53" customFormat="1" ht="20.100000000000001" customHeight="1" x14ac:dyDescent="0.25">
      <c r="A72" s="49"/>
      <c r="B72" s="50" t="s">
        <v>219</v>
      </c>
      <c r="C72" s="64" t="s">
        <v>220</v>
      </c>
      <c r="D72" s="51">
        <v>132061.02999999997</v>
      </c>
      <c r="E72" s="52">
        <v>223210.48859999998</v>
      </c>
      <c r="F72" s="52">
        <f t="shared" si="0"/>
        <v>1.6902070853150246</v>
      </c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</row>
    <row r="73" spans="1:56" s="53" customFormat="1" ht="20.100000000000001" customHeight="1" x14ac:dyDescent="0.25">
      <c r="A73" s="49"/>
      <c r="B73" s="50" t="s">
        <v>221</v>
      </c>
      <c r="C73" s="64" t="s">
        <v>222</v>
      </c>
      <c r="D73" s="51">
        <v>513.49</v>
      </c>
      <c r="E73" s="52">
        <v>928.42129999999997</v>
      </c>
      <c r="F73" s="52">
        <f t="shared" si="0"/>
        <v>1.808061111219303</v>
      </c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</row>
    <row r="74" spans="1:56" s="53" customFormat="1" ht="20.100000000000001" customHeight="1" x14ac:dyDescent="0.25">
      <c r="A74" s="49"/>
      <c r="B74" s="50" t="s">
        <v>108</v>
      </c>
      <c r="C74" s="64" t="s">
        <v>37</v>
      </c>
      <c r="D74" s="51">
        <v>76266.890000000029</v>
      </c>
      <c r="E74" s="52">
        <v>47309.794400000013</v>
      </c>
      <c r="F74" s="52">
        <f t="shared" si="0"/>
        <v>0.62031891427590657</v>
      </c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</row>
    <row r="75" spans="1:56" s="53" customFormat="1" ht="20.100000000000001" customHeight="1" x14ac:dyDescent="0.25">
      <c r="A75" s="49"/>
      <c r="B75" s="50" t="s">
        <v>161</v>
      </c>
      <c r="C75" s="64" t="s">
        <v>162</v>
      </c>
      <c r="D75" s="51">
        <v>1049</v>
      </c>
      <c r="E75" s="52">
        <v>17303.0416</v>
      </c>
      <c r="F75" s="52">
        <f t="shared" si="0"/>
        <v>16.494796568160154</v>
      </c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</row>
    <row r="76" spans="1:56" s="53" customFormat="1" ht="20.100000000000001" customHeight="1" x14ac:dyDescent="0.25">
      <c r="A76" s="49"/>
      <c r="B76" s="50" t="s">
        <v>36</v>
      </c>
      <c r="C76" s="64" t="s">
        <v>35</v>
      </c>
      <c r="D76" s="51">
        <v>11226.670000000004</v>
      </c>
      <c r="E76" s="52">
        <v>40625.439499999986</v>
      </c>
      <c r="F76" s="52">
        <f t="shared" si="0"/>
        <v>3.6186544629885775</v>
      </c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</row>
    <row r="77" spans="1:56" s="53" customFormat="1" ht="20.100000000000001" customHeight="1" x14ac:dyDescent="0.25">
      <c r="A77" s="49"/>
      <c r="B77" s="50" t="s">
        <v>331</v>
      </c>
      <c r="C77" s="64" t="s">
        <v>332</v>
      </c>
      <c r="D77" s="51">
        <v>5.0199999999999996</v>
      </c>
      <c r="E77" s="52">
        <v>5.5220000000000002</v>
      </c>
      <c r="F77" s="52">
        <f t="shared" si="0"/>
        <v>1.1000000000000001</v>
      </c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</row>
    <row r="78" spans="1:56" s="53" customFormat="1" ht="20.100000000000001" customHeight="1" x14ac:dyDescent="0.25">
      <c r="A78" s="49"/>
      <c r="B78" s="50" t="s">
        <v>48</v>
      </c>
      <c r="C78" s="64" t="s">
        <v>47</v>
      </c>
      <c r="D78" s="51">
        <v>28281.319999999996</v>
      </c>
      <c r="E78" s="52">
        <v>423726.03020000004</v>
      </c>
      <c r="F78" s="52">
        <f t="shared" si="0"/>
        <v>14.982540779567577</v>
      </c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</row>
    <row r="79" spans="1:56" s="53" customFormat="1" ht="20.100000000000001" customHeight="1" x14ac:dyDescent="0.25">
      <c r="A79" s="49"/>
      <c r="B79" s="50" t="s">
        <v>61</v>
      </c>
      <c r="C79" s="64" t="s">
        <v>60</v>
      </c>
      <c r="D79" s="51">
        <v>337745.29000000004</v>
      </c>
      <c r="E79" s="52">
        <v>365268.29260000004</v>
      </c>
      <c r="F79" s="52">
        <f t="shared" si="0"/>
        <v>1.0814904113096588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</row>
    <row r="80" spans="1:56" s="53" customFormat="1" ht="20.100000000000001" customHeight="1" x14ac:dyDescent="0.25">
      <c r="A80" s="49"/>
      <c r="B80" s="50" t="s">
        <v>223</v>
      </c>
      <c r="C80" s="64" t="s">
        <v>224</v>
      </c>
      <c r="D80" s="51">
        <v>512575.35000000003</v>
      </c>
      <c r="E80" s="52">
        <v>379366.31070000003</v>
      </c>
      <c r="F80" s="52">
        <f t="shared" si="0"/>
        <v>0.74011813229020862</v>
      </c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</row>
    <row r="81" spans="1:56" s="53" customFormat="1" ht="20.100000000000001" customHeight="1" x14ac:dyDescent="0.25">
      <c r="A81" s="49"/>
      <c r="B81" s="50" t="s">
        <v>333</v>
      </c>
      <c r="C81" s="64" t="s">
        <v>334</v>
      </c>
      <c r="D81" s="51">
        <v>0.6</v>
      </c>
      <c r="E81" s="52">
        <v>2.0099999999999998</v>
      </c>
      <c r="F81" s="52">
        <f t="shared" si="0"/>
        <v>3.3499999999999996</v>
      </c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</row>
    <row r="82" spans="1:56" s="53" customFormat="1" ht="20.100000000000001" customHeight="1" x14ac:dyDescent="0.25">
      <c r="A82" s="49"/>
      <c r="B82" s="50" t="s">
        <v>103</v>
      </c>
      <c r="C82" s="64" t="s">
        <v>62</v>
      </c>
      <c r="D82" s="51">
        <v>139963.79999999996</v>
      </c>
      <c r="E82" s="52">
        <v>150985.63429999998</v>
      </c>
      <c r="F82" s="52">
        <f t="shared" si="0"/>
        <v>1.0787477497752991</v>
      </c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</row>
    <row r="83" spans="1:56" s="53" customFormat="1" ht="20.100000000000001" customHeight="1" x14ac:dyDescent="0.25">
      <c r="A83" s="49"/>
      <c r="B83" s="50" t="s">
        <v>91</v>
      </c>
      <c r="C83" s="64" t="s">
        <v>12</v>
      </c>
      <c r="D83" s="51">
        <v>9581.7099999999955</v>
      </c>
      <c r="E83" s="52">
        <v>29334.748499999998</v>
      </c>
      <c r="F83" s="52">
        <f t="shared" si="0"/>
        <v>3.0615358323305562</v>
      </c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</row>
    <row r="84" spans="1:56" s="53" customFormat="1" ht="20.100000000000001" customHeight="1" x14ac:dyDescent="0.25">
      <c r="A84" s="49"/>
      <c r="B84" s="50" t="s">
        <v>335</v>
      </c>
      <c r="C84" s="64" t="s">
        <v>336</v>
      </c>
      <c r="D84" s="51">
        <v>11745.079999999998</v>
      </c>
      <c r="E84" s="52">
        <v>13362.358799999998</v>
      </c>
      <c r="F84" s="52">
        <f t="shared" si="0"/>
        <v>1.1376984064816928</v>
      </c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</row>
    <row r="85" spans="1:56" s="53" customFormat="1" ht="20.100000000000001" customHeight="1" x14ac:dyDescent="0.25">
      <c r="A85" s="49"/>
      <c r="B85" s="50" t="s">
        <v>337</v>
      </c>
      <c r="C85" s="64" t="s">
        <v>338</v>
      </c>
      <c r="D85" s="51">
        <v>1058.0600000000002</v>
      </c>
      <c r="E85" s="52">
        <v>2872.3939999999998</v>
      </c>
      <c r="F85" s="52">
        <f t="shared" si="0"/>
        <v>2.7147742094021128</v>
      </c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</row>
    <row r="86" spans="1:56" s="53" customFormat="1" ht="20.100000000000001" customHeight="1" x14ac:dyDescent="0.25">
      <c r="A86" s="49"/>
      <c r="B86" s="50" t="s">
        <v>339</v>
      </c>
      <c r="C86" s="64" t="s">
        <v>340</v>
      </c>
      <c r="D86" s="51">
        <v>125</v>
      </c>
      <c r="E86" s="52">
        <v>905</v>
      </c>
      <c r="F86" s="52">
        <f t="shared" si="0"/>
        <v>7.24</v>
      </c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</row>
    <row r="87" spans="1:56" s="53" customFormat="1" ht="20.100000000000001" customHeight="1" x14ac:dyDescent="0.25">
      <c r="A87" s="49"/>
      <c r="B87" s="50" t="s">
        <v>85</v>
      </c>
      <c r="C87" s="64" t="s">
        <v>84</v>
      </c>
      <c r="D87" s="51">
        <v>1868.7800000000007</v>
      </c>
      <c r="E87" s="52">
        <v>15202.251499999998</v>
      </c>
      <c r="F87" s="52">
        <f t="shared" si="0"/>
        <v>8.1348534873018732</v>
      </c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</row>
    <row r="88" spans="1:56" s="53" customFormat="1" ht="20.100000000000001" customHeight="1" x14ac:dyDescent="0.25">
      <c r="A88" s="49"/>
      <c r="B88" s="50" t="s">
        <v>98</v>
      </c>
      <c r="C88" s="64" t="s">
        <v>83</v>
      </c>
      <c r="D88" s="51">
        <v>27275.710000000003</v>
      </c>
      <c r="E88" s="52">
        <v>366222.52469999978</v>
      </c>
      <c r="F88" s="52">
        <f t="shared" si="0"/>
        <v>13.42669080658211</v>
      </c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</row>
    <row r="89" spans="1:56" s="53" customFormat="1" ht="20.100000000000001" customHeight="1" x14ac:dyDescent="0.25">
      <c r="A89" s="49"/>
      <c r="B89" s="50" t="s">
        <v>225</v>
      </c>
      <c r="C89" s="64" t="s">
        <v>226</v>
      </c>
      <c r="D89" s="51">
        <v>6694.6200000000008</v>
      </c>
      <c r="E89" s="52">
        <v>48513.614800000018</v>
      </c>
      <c r="F89" s="52">
        <f t="shared" si="0"/>
        <v>7.246656987252452</v>
      </c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</row>
    <row r="90" spans="1:56" s="53" customFormat="1" ht="20.100000000000001" customHeight="1" x14ac:dyDescent="0.25">
      <c r="A90" s="49"/>
      <c r="B90" s="50" t="s">
        <v>341</v>
      </c>
      <c r="C90" s="64" t="s">
        <v>342</v>
      </c>
      <c r="D90" s="51">
        <v>14547.090000000002</v>
      </c>
      <c r="E90" s="52">
        <v>211821.52589999995</v>
      </c>
      <c r="F90" s="52">
        <f t="shared" si="0"/>
        <v>14.561092692765351</v>
      </c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</row>
    <row r="91" spans="1:56" s="53" customFormat="1" ht="20.100000000000001" customHeight="1" x14ac:dyDescent="0.25">
      <c r="A91" s="49"/>
      <c r="B91" s="50" t="s">
        <v>343</v>
      </c>
      <c r="C91" s="64" t="s">
        <v>344</v>
      </c>
      <c r="D91" s="51">
        <v>857.43</v>
      </c>
      <c r="E91" s="52">
        <v>12821.188000000002</v>
      </c>
      <c r="F91" s="52">
        <f t="shared" si="0"/>
        <v>14.953043397128631</v>
      </c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</row>
    <row r="92" spans="1:56" s="53" customFormat="1" ht="20.100000000000001" customHeight="1" x14ac:dyDescent="0.25">
      <c r="A92" s="49"/>
      <c r="B92" s="50" t="s">
        <v>227</v>
      </c>
      <c r="C92" s="64" t="s">
        <v>228</v>
      </c>
      <c r="D92" s="51">
        <v>23515.71</v>
      </c>
      <c r="E92" s="52">
        <v>13211.943200000002</v>
      </c>
      <c r="F92" s="52">
        <f t="shared" si="0"/>
        <v>0.56183475642453495</v>
      </c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</row>
    <row r="93" spans="1:56" s="53" customFormat="1" ht="20.100000000000001" customHeight="1" x14ac:dyDescent="0.25">
      <c r="A93" s="49"/>
      <c r="B93" s="50" t="s">
        <v>345</v>
      </c>
      <c r="C93" s="64" t="s">
        <v>346</v>
      </c>
      <c r="D93" s="51">
        <v>80.19</v>
      </c>
      <c r="E93" s="52">
        <v>23.084000000000003</v>
      </c>
      <c r="F93" s="52">
        <f t="shared" si="0"/>
        <v>0.28786631749594715</v>
      </c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</row>
    <row r="94" spans="1:56" s="53" customFormat="1" ht="20.100000000000001" customHeight="1" x14ac:dyDescent="0.25">
      <c r="A94" s="49"/>
      <c r="B94" s="50" t="s">
        <v>99</v>
      </c>
      <c r="C94" s="64" t="s">
        <v>70</v>
      </c>
      <c r="D94" s="51">
        <v>33384.459999999992</v>
      </c>
      <c r="E94" s="52">
        <v>61000.380400000002</v>
      </c>
      <c r="F94" s="52">
        <f t="shared" si="0"/>
        <v>1.8272088390826156</v>
      </c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</row>
    <row r="95" spans="1:56" s="53" customFormat="1" ht="20.100000000000001" customHeight="1" x14ac:dyDescent="0.25">
      <c r="A95" s="49"/>
      <c r="B95" s="50" t="s">
        <v>229</v>
      </c>
      <c r="C95" s="64" t="s">
        <v>230</v>
      </c>
      <c r="D95" s="51">
        <v>327.69999999999993</v>
      </c>
      <c r="E95" s="52">
        <v>1399.8974999999998</v>
      </c>
      <c r="F95" s="52">
        <f t="shared" si="0"/>
        <v>4.2718873970094604</v>
      </c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</row>
    <row r="96" spans="1:56" s="53" customFormat="1" ht="20.100000000000001" customHeight="1" x14ac:dyDescent="0.25">
      <c r="A96" s="49"/>
      <c r="B96" s="50" t="s">
        <v>95</v>
      </c>
      <c r="C96" s="64" t="s">
        <v>51</v>
      </c>
      <c r="D96" s="51">
        <v>7435.86</v>
      </c>
      <c r="E96" s="52">
        <v>104353.5193</v>
      </c>
      <c r="F96" s="52">
        <f t="shared" si="0"/>
        <v>14.033819800265203</v>
      </c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</row>
    <row r="97" spans="1:56" s="53" customFormat="1" ht="20.100000000000001" customHeight="1" x14ac:dyDescent="0.25">
      <c r="A97" s="49"/>
      <c r="B97" s="50" t="s">
        <v>347</v>
      </c>
      <c r="C97" s="64" t="s">
        <v>348</v>
      </c>
      <c r="D97" s="51">
        <v>76.5</v>
      </c>
      <c r="E97" s="52">
        <v>59.9</v>
      </c>
      <c r="F97" s="52">
        <f t="shared" si="0"/>
        <v>0.78300653594771241</v>
      </c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</row>
    <row r="98" spans="1:56" s="53" customFormat="1" ht="20.100000000000001" customHeight="1" x14ac:dyDescent="0.25">
      <c r="A98" s="49"/>
      <c r="B98" s="50" t="s">
        <v>349</v>
      </c>
      <c r="C98" s="64" t="s">
        <v>350</v>
      </c>
      <c r="D98" s="51">
        <v>10098.73</v>
      </c>
      <c r="E98" s="52">
        <v>53043.309000000001</v>
      </c>
      <c r="F98" s="52">
        <f t="shared" si="0"/>
        <v>5.2524732317826111</v>
      </c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</row>
    <row r="99" spans="1:56" s="53" customFormat="1" ht="20.100000000000001" customHeight="1" x14ac:dyDescent="0.25">
      <c r="A99" s="49"/>
      <c r="B99" s="50" t="s">
        <v>231</v>
      </c>
      <c r="C99" s="64" t="s">
        <v>232</v>
      </c>
      <c r="D99" s="51">
        <v>33.899999999999991</v>
      </c>
      <c r="E99" s="52">
        <v>333.99400000000003</v>
      </c>
      <c r="F99" s="52">
        <f t="shared" si="0"/>
        <v>9.8523303834808296</v>
      </c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</row>
    <row r="100" spans="1:56" s="53" customFormat="1" ht="20.100000000000001" customHeight="1" x14ac:dyDescent="0.25">
      <c r="A100" s="49"/>
      <c r="B100" s="50" t="s">
        <v>69</v>
      </c>
      <c r="C100" s="64" t="s">
        <v>68</v>
      </c>
      <c r="D100" s="51">
        <v>150439.60999999996</v>
      </c>
      <c r="E100" s="52">
        <v>186689.75890000004</v>
      </c>
      <c r="F100" s="52">
        <f t="shared" si="0"/>
        <v>1.240961465534244</v>
      </c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</row>
    <row r="101" spans="1:56" s="53" customFormat="1" ht="20.100000000000001" customHeight="1" x14ac:dyDescent="0.25">
      <c r="A101" s="49"/>
      <c r="B101" s="50" t="s">
        <v>351</v>
      </c>
      <c r="C101" s="64" t="s">
        <v>352</v>
      </c>
      <c r="D101" s="51">
        <v>1476958.9899999998</v>
      </c>
      <c r="E101" s="52">
        <v>2907745.8847999997</v>
      </c>
      <c r="F101" s="52">
        <f t="shared" si="0"/>
        <v>1.9687384040365266</v>
      </c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</row>
    <row r="102" spans="1:56" s="53" customFormat="1" ht="20.100000000000001" customHeight="1" x14ac:dyDescent="0.25">
      <c r="A102" s="49"/>
      <c r="B102" s="50" t="s">
        <v>353</v>
      </c>
      <c r="C102" s="64" t="s">
        <v>354</v>
      </c>
      <c r="D102" s="51">
        <v>3639858.6900000004</v>
      </c>
      <c r="E102" s="52">
        <v>5703500.7346999999</v>
      </c>
      <c r="F102" s="52">
        <f t="shared" si="0"/>
        <v>1.5669566377314497</v>
      </c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</row>
    <row r="103" spans="1:56" s="53" customFormat="1" ht="20.100000000000001" customHeight="1" x14ac:dyDescent="0.25">
      <c r="A103" s="49"/>
      <c r="B103" s="50" t="s">
        <v>111</v>
      </c>
      <c r="C103" s="64" t="s">
        <v>11</v>
      </c>
      <c r="D103" s="51">
        <v>223044.88000000006</v>
      </c>
      <c r="E103" s="52">
        <v>921126.7722999996</v>
      </c>
      <c r="F103" s="52">
        <f t="shared" si="0"/>
        <v>4.1297821868854347</v>
      </c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</row>
    <row r="104" spans="1:56" s="53" customFormat="1" ht="20.100000000000001" customHeight="1" x14ac:dyDescent="0.25">
      <c r="A104" s="49"/>
      <c r="B104" s="50" t="s">
        <v>355</v>
      </c>
      <c r="C104" s="64" t="s">
        <v>356</v>
      </c>
      <c r="D104" s="51">
        <v>3022.8300000000004</v>
      </c>
      <c r="E104" s="52">
        <v>39342.52380000001</v>
      </c>
      <c r="F104" s="52">
        <f t="shared" si="0"/>
        <v>13.015129464773079</v>
      </c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</row>
    <row r="105" spans="1:56" s="53" customFormat="1" ht="20.100000000000001" customHeight="1" x14ac:dyDescent="0.25">
      <c r="A105" s="49"/>
      <c r="B105" s="50" t="s">
        <v>163</v>
      </c>
      <c r="C105" s="64" t="s">
        <v>164</v>
      </c>
      <c r="D105" s="51">
        <v>81402.569999999992</v>
      </c>
      <c r="E105" s="52">
        <v>92081.742000000013</v>
      </c>
      <c r="F105" s="52">
        <f t="shared" si="0"/>
        <v>1.1311896172319869</v>
      </c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</row>
    <row r="106" spans="1:56" s="53" customFormat="1" ht="20.100000000000001" customHeight="1" x14ac:dyDescent="0.25">
      <c r="A106" s="49"/>
      <c r="B106" s="50" t="s">
        <v>357</v>
      </c>
      <c r="C106" s="64" t="s">
        <v>358</v>
      </c>
      <c r="D106" s="51">
        <v>18.66</v>
      </c>
      <c r="E106" s="52">
        <v>137.69300000000001</v>
      </c>
      <c r="F106" s="52">
        <f t="shared" si="0"/>
        <v>7.3790460878885318</v>
      </c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</row>
    <row r="107" spans="1:56" s="53" customFormat="1" ht="20.100000000000001" customHeight="1" x14ac:dyDescent="0.25">
      <c r="A107" s="49"/>
      <c r="B107" s="50" t="s">
        <v>76</v>
      </c>
      <c r="C107" s="64" t="s">
        <v>75</v>
      </c>
      <c r="D107" s="51">
        <v>24714.42</v>
      </c>
      <c r="E107" s="52">
        <v>52304.371500000008</v>
      </c>
      <c r="F107" s="52">
        <f t="shared" si="0"/>
        <v>2.116350353356462</v>
      </c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</row>
    <row r="108" spans="1:56" s="53" customFormat="1" ht="20.100000000000001" customHeight="1" x14ac:dyDescent="0.25">
      <c r="A108" s="49"/>
      <c r="B108" s="50" t="s">
        <v>359</v>
      </c>
      <c r="C108" s="64" t="s">
        <v>360</v>
      </c>
      <c r="D108" s="51">
        <v>393.95</v>
      </c>
      <c r="E108" s="52">
        <v>151.97499999999999</v>
      </c>
      <c r="F108" s="52">
        <f t="shared" si="0"/>
        <v>0.38577230613021957</v>
      </c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</row>
    <row r="109" spans="1:56" s="53" customFormat="1" ht="20.100000000000001" customHeight="1" x14ac:dyDescent="0.25">
      <c r="A109" s="49"/>
      <c r="B109" s="50" t="s">
        <v>233</v>
      </c>
      <c r="C109" s="64" t="s">
        <v>234</v>
      </c>
      <c r="D109" s="51">
        <v>3255.1</v>
      </c>
      <c r="E109" s="52">
        <v>2852.0799999999995</v>
      </c>
      <c r="F109" s="52">
        <f t="shared" si="0"/>
        <v>0.87618813554115071</v>
      </c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</row>
    <row r="110" spans="1:56" s="53" customFormat="1" ht="20.100000000000001" customHeight="1" x14ac:dyDescent="0.25">
      <c r="A110" s="49"/>
      <c r="B110" s="50" t="s">
        <v>165</v>
      </c>
      <c r="C110" s="64" t="s">
        <v>166</v>
      </c>
      <c r="D110" s="51">
        <v>31833.320000000003</v>
      </c>
      <c r="E110" s="52">
        <v>150000.96360000008</v>
      </c>
      <c r="F110" s="52">
        <f t="shared" si="0"/>
        <v>4.7120741286174379</v>
      </c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</row>
    <row r="111" spans="1:56" s="53" customFormat="1" ht="20.100000000000001" customHeight="1" x14ac:dyDescent="0.25">
      <c r="A111" s="49"/>
      <c r="B111" s="50" t="s">
        <v>361</v>
      </c>
      <c r="C111" s="64" t="s">
        <v>362</v>
      </c>
      <c r="D111" s="51">
        <v>419.05</v>
      </c>
      <c r="E111" s="52">
        <v>57.314999999999998</v>
      </c>
      <c r="F111" s="52">
        <f t="shared" si="0"/>
        <v>0.13677365469514377</v>
      </c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</row>
    <row r="112" spans="1:56" s="53" customFormat="1" ht="20.100000000000001" customHeight="1" x14ac:dyDescent="0.25">
      <c r="A112" s="49"/>
      <c r="B112" s="50" t="s">
        <v>110</v>
      </c>
      <c r="C112" s="64" t="s">
        <v>46</v>
      </c>
      <c r="D112" s="51">
        <v>60020.76</v>
      </c>
      <c r="E112" s="52">
        <v>83550.635200000004</v>
      </c>
      <c r="F112" s="52">
        <f t="shared" si="0"/>
        <v>1.3920289446518173</v>
      </c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</row>
    <row r="113" spans="1:56" s="53" customFormat="1" ht="20.100000000000001" customHeight="1" x14ac:dyDescent="0.25">
      <c r="A113" s="49"/>
      <c r="B113" s="50" t="s">
        <v>167</v>
      </c>
      <c r="C113" s="64" t="s">
        <v>168</v>
      </c>
      <c r="D113" s="51">
        <v>28.25</v>
      </c>
      <c r="E113" s="52">
        <v>90.545000000000002</v>
      </c>
      <c r="F113" s="52">
        <f t="shared" si="0"/>
        <v>3.205132743362832</v>
      </c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</row>
    <row r="114" spans="1:56" s="53" customFormat="1" ht="20.100000000000001" customHeight="1" x14ac:dyDescent="0.25">
      <c r="A114" s="49"/>
      <c r="B114" s="50" t="s">
        <v>167</v>
      </c>
      <c r="C114" s="64" t="s">
        <v>363</v>
      </c>
      <c r="D114" s="51">
        <v>20</v>
      </c>
      <c r="E114" s="52">
        <v>63</v>
      </c>
      <c r="F114" s="52">
        <f t="shared" si="0"/>
        <v>3.15</v>
      </c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</row>
    <row r="115" spans="1:56" s="53" customFormat="1" ht="20.100000000000001" customHeight="1" x14ac:dyDescent="0.25">
      <c r="A115" s="49"/>
      <c r="B115" s="50" t="s">
        <v>364</v>
      </c>
      <c r="C115" s="64" t="s">
        <v>365</v>
      </c>
      <c r="D115" s="51">
        <v>20.100000000000001</v>
      </c>
      <c r="E115" s="52">
        <v>323.7</v>
      </c>
      <c r="F115" s="52">
        <f t="shared" si="0"/>
        <v>16.104477611940297</v>
      </c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</row>
    <row r="116" spans="1:56" s="53" customFormat="1" ht="20.100000000000001" customHeight="1" x14ac:dyDescent="0.25">
      <c r="A116" s="49"/>
      <c r="B116" s="50" t="s">
        <v>366</v>
      </c>
      <c r="C116" s="64" t="s">
        <v>367</v>
      </c>
      <c r="D116" s="51">
        <v>1048.8</v>
      </c>
      <c r="E116" s="52">
        <v>3739.8899999999994</v>
      </c>
      <c r="F116" s="52">
        <f t="shared" si="0"/>
        <v>3.5658752860411895</v>
      </c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</row>
    <row r="117" spans="1:56" s="53" customFormat="1" ht="20.100000000000001" customHeight="1" x14ac:dyDescent="0.25">
      <c r="A117" s="49"/>
      <c r="B117" s="50" t="s">
        <v>169</v>
      </c>
      <c r="C117" s="64" t="s">
        <v>170</v>
      </c>
      <c r="D117" s="51">
        <v>838.11999999999989</v>
      </c>
      <c r="E117" s="52">
        <v>5215.6079999999993</v>
      </c>
      <c r="F117" s="52">
        <f t="shared" si="0"/>
        <v>6.2229847754498158</v>
      </c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</row>
    <row r="118" spans="1:56" s="53" customFormat="1" ht="20.100000000000001" customHeight="1" x14ac:dyDescent="0.25">
      <c r="A118" s="49"/>
      <c r="B118" s="50" t="s">
        <v>235</v>
      </c>
      <c r="C118" s="64" t="s">
        <v>236</v>
      </c>
      <c r="D118" s="51">
        <v>1237.1699999999998</v>
      </c>
      <c r="E118" s="52">
        <v>6474.3740999999991</v>
      </c>
      <c r="F118" s="52">
        <f t="shared" si="0"/>
        <v>5.2332129780062564</v>
      </c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</row>
    <row r="119" spans="1:56" s="53" customFormat="1" ht="20.100000000000001" customHeight="1" x14ac:dyDescent="0.25">
      <c r="A119" s="49"/>
      <c r="B119" s="50" t="s">
        <v>22</v>
      </c>
      <c r="C119" s="64" t="s">
        <v>21</v>
      </c>
      <c r="D119" s="51">
        <v>49352.359999999993</v>
      </c>
      <c r="E119" s="52">
        <v>748312.20280000032</v>
      </c>
      <c r="F119" s="52">
        <f t="shared" si="0"/>
        <v>15.162642734815527</v>
      </c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</row>
    <row r="120" spans="1:56" s="53" customFormat="1" ht="20.100000000000001" customHeight="1" x14ac:dyDescent="0.25">
      <c r="A120" s="49"/>
      <c r="B120" s="50" t="s">
        <v>368</v>
      </c>
      <c r="C120" s="64" t="s">
        <v>369</v>
      </c>
      <c r="D120" s="51">
        <v>720.80000000000007</v>
      </c>
      <c r="E120" s="52">
        <v>5537.43</v>
      </c>
      <c r="F120" s="52">
        <f t="shared" si="0"/>
        <v>7.6823390677025527</v>
      </c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</row>
    <row r="121" spans="1:56" s="53" customFormat="1" ht="20.100000000000001" customHeight="1" x14ac:dyDescent="0.25">
      <c r="A121" s="49"/>
      <c r="B121" s="50" t="s">
        <v>171</v>
      </c>
      <c r="C121" s="64" t="s">
        <v>172</v>
      </c>
      <c r="D121" s="51">
        <v>69.72999999999999</v>
      </c>
      <c r="E121" s="52">
        <v>125.08299999999998</v>
      </c>
      <c r="F121" s="52">
        <f t="shared" si="0"/>
        <v>1.7938190162053635</v>
      </c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</row>
    <row r="122" spans="1:56" s="53" customFormat="1" ht="20.100000000000001" customHeight="1" x14ac:dyDescent="0.25">
      <c r="A122" s="49"/>
      <c r="B122" s="50" t="s">
        <v>237</v>
      </c>
      <c r="C122" s="64" t="s">
        <v>238</v>
      </c>
      <c r="D122" s="51">
        <v>8908.34</v>
      </c>
      <c r="E122" s="52">
        <v>5818.5931999999984</v>
      </c>
      <c r="F122" s="52">
        <f t="shared" si="0"/>
        <v>0.65316245226383352</v>
      </c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</row>
    <row r="123" spans="1:56" s="53" customFormat="1" ht="20.100000000000001" customHeight="1" x14ac:dyDescent="0.25">
      <c r="A123" s="49"/>
      <c r="B123" s="50" t="s">
        <v>173</v>
      </c>
      <c r="C123" s="64" t="s">
        <v>174</v>
      </c>
      <c r="D123" s="51">
        <v>6228.7599999999993</v>
      </c>
      <c r="E123" s="52">
        <v>15754.205600000001</v>
      </c>
      <c r="F123" s="52">
        <f t="shared" si="0"/>
        <v>2.529268361600062</v>
      </c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</row>
    <row r="124" spans="1:56" s="53" customFormat="1" ht="20.100000000000001" customHeight="1" x14ac:dyDescent="0.25">
      <c r="A124" s="49"/>
      <c r="B124" s="50" t="s">
        <v>370</v>
      </c>
      <c r="C124" s="64" t="s">
        <v>371</v>
      </c>
      <c r="D124" s="51">
        <v>53.6</v>
      </c>
      <c r="E124" s="52">
        <v>323.73</v>
      </c>
      <c r="F124" s="52">
        <f t="shared" si="0"/>
        <v>6.0397388059701491</v>
      </c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</row>
    <row r="125" spans="1:56" s="53" customFormat="1" ht="20.100000000000001" customHeight="1" x14ac:dyDescent="0.25">
      <c r="A125" s="49"/>
      <c r="B125" s="50" t="s">
        <v>39</v>
      </c>
      <c r="C125" s="64" t="s">
        <v>38</v>
      </c>
      <c r="D125" s="51">
        <v>11736.220000000003</v>
      </c>
      <c r="E125" s="52">
        <v>49196.440200000005</v>
      </c>
      <c r="F125" s="52">
        <f t="shared" si="0"/>
        <v>4.1918471364715382</v>
      </c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</row>
    <row r="126" spans="1:56" s="53" customFormat="1" ht="20.100000000000001" customHeight="1" x14ac:dyDescent="0.25">
      <c r="A126" s="49"/>
      <c r="B126" s="50" t="s">
        <v>239</v>
      </c>
      <c r="C126" s="64" t="s">
        <v>240</v>
      </c>
      <c r="D126" s="51">
        <v>11108.140000000003</v>
      </c>
      <c r="E126" s="52">
        <v>22913.172199999997</v>
      </c>
      <c r="F126" s="52">
        <f t="shared" si="0"/>
        <v>2.0627370738935582</v>
      </c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</row>
    <row r="127" spans="1:56" s="53" customFormat="1" ht="20.100000000000001" customHeight="1" x14ac:dyDescent="0.25">
      <c r="A127" s="49"/>
      <c r="B127" s="50" t="s">
        <v>372</v>
      </c>
      <c r="C127" s="64" t="s">
        <v>373</v>
      </c>
      <c r="D127" s="51">
        <v>8427.2999999999993</v>
      </c>
      <c r="E127" s="52">
        <v>62725.337</v>
      </c>
      <c r="F127" s="52">
        <f t="shared" si="0"/>
        <v>7.4431119101016936</v>
      </c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</row>
    <row r="128" spans="1:56" s="53" customFormat="1" ht="20.100000000000001" customHeight="1" x14ac:dyDescent="0.25">
      <c r="A128" s="49"/>
      <c r="B128" s="50" t="s">
        <v>88</v>
      </c>
      <c r="C128" s="64" t="s">
        <v>3</v>
      </c>
      <c r="D128" s="51">
        <v>7193.4700000000012</v>
      </c>
      <c r="E128" s="52">
        <v>74282.240500000014</v>
      </c>
      <c r="F128" s="52">
        <f t="shared" si="0"/>
        <v>10.326343266879546</v>
      </c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</row>
    <row r="129" spans="1:56" s="53" customFormat="1" ht="20.100000000000001" customHeight="1" x14ac:dyDescent="0.25">
      <c r="A129" s="49"/>
      <c r="B129" s="50" t="s">
        <v>374</v>
      </c>
      <c r="C129" s="64" t="s">
        <v>375</v>
      </c>
      <c r="D129" s="51">
        <v>30.349999999999998</v>
      </c>
      <c r="E129" s="52">
        <v>22.442500000000003</v>
      </c>
      <c r="F129" s="52">
        <f t="shared" si="0"/>
        <v>0.7394563426688634</v>
      </c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</row>
    <row r="130" spans="1:56" s="53" customFormat="1" ht="20.100000000000001" customHeight="1" x14ac:dyDescent="0.25">
      <c r="A130" s="49"/>
      <c r="B130" s="50" t="s">
        <v>241</v>
      </c>
      <c r="C130" s="64" t="s">
        <v>242</v>
      </c>
      <c r="D130" s="51">
        <v>928.63</v>
      </c>
      <c r="E130" s="52">
        <v>547.60159999999985</v>
      </c>
      <c r="F130" s="52">
        <f t="shared" si="0"/>
        <v>0.58968760432034273</v>
      </c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</row>
    <row r="131" spans="1:56" s="53" customFormat="1" ht="20.100000000000001" customHeight="1" x14ac:dyDescent="0.25">
      <c r="A131" s="49"/>
      <c r="B131" s="50" t="s">
        <v>376</v>
      </c>
      <c r="C131" s="64" t="s">
        <v>377</v>
      </c>
      <c r="D131" s="51">
        <v>900</v>
      </c>
      <c r="E131" s="52">
        <v>450</v>
      </c>
      <c r="F131" s="52">
        <f t="shared" si="0"/>
        <v>0.5</v>
      </c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</row>
    <row r="132" spans="1:56" s="53" customFormat="1" ht="20.100000000000001" customHeight="1" x14ac:dyDescent="0.25">
      <c r="A132" s="49"/>
      <c r="B132" s="50" t="s">
        <v>378</v>
      </c>
      <c r="C132" s="64" t="s">
        <v>379</v>
      </c>
      <c r="D132" s="51">
        <v>10.3</v>
      </c>
      <c r="E132" s="52">
        <v>10.3</v>
      </c>
      <c r="F132" s="52">
        <f t="shared" si="0"/>
        <v>1</v>
      </c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</row>
    <row r="133" spans="1:56" s="53" customFormat="1" ht="20.100000000000001" customHeight="1" x14ac:dyDescent="0.25">
      <c r="A133" s="49"/>
      <c r="B133" s="50" t="s">
        <v>102</v>
      </c>
      <c r="C133" s="64" t="s">
        <v>7</v>
      </c>
      <c r="D133" s="51">
        <v>80640.12</v>
      </c>
      <c r="E133" s="52">
        <v>183031.49709999998</v>
      </c>
      <c r="F133" s="52">
        <f t="shared" si="0"/>
        <v>2.2697324495548865</v>
      </c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</row>
    <row r="134" spans="1:56" s="53" customFormat="1" ht="20.100000000000001" customHeight="1" x14ac:dyDescent="0.25">
      <c r="A134" s="49"/>
      <c r="B134" s="50" t="s">
        <v>380</v>
      </c>
      <c r="C134" s="64" t="s">
        <v>381</v>
      </c>
      <c r="D134" s="51">
        <v>11</v>
      </c>
      <c r="E134" s="52">
        <v>22</v>
      </c>
      <c r="F134" s="52">
        <f t="shared" si="0"/>
        <v>2</v>
      </c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</row>
    <row r="135" spans="1:56" s="53" customFormat="1" ht="20.100000000000001" customHeight="1" x14ac:dyDescent="0.25">
      <c r="A135" s="49"/>
      <c r="B135" s="50" t="s">
        <v>243</v>
      </c>
      <c r="C135" s="64" t="s">
        <v>244</v>
      </c>
      <c r="D135" s="51">
        <v>232</v>
      </c>
      <c r="E135" s="52">
        <v>242.87</v>
      </c>
      <c r="F135" s="52">
        <f t="shared" si="0"/>
        <v>1.046853448275862</v>
      </c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</row>
    <row r="136" spans="1:56" s="53" customFormat="1" ht="20.100000000000001" customHeight="1" x14ac:dyDescent="0.25">
      <c r="A136" s="49"/>
      <c r="B136" s="50" t="s">
        <v>245</v>
      </c>
      <c r="C136" s="64" t="s">
        <v>246</v>
      </c>
      <c r="D136" s="51">
        <v>9193.3999999999978</v>
      </c>
      <c r="E136" s="52">
        <v>12863.869500000001</v>
      </c>
      <c r="F136" s="52">
        <f t="shared" si="0"/>
        <v>1.3992504949202693</v>
      </c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</row>
    <row r="137" spans="1:56" s="53" customFormat="1" ht="20.100000000000001" customHeight="1" x14ac:dyDescent="0.25">
      <c r="A137" s="49"/>
      <c r="B137" s="50" t="s">
        <v>382</v>
      </c>
      <c r="C137" s="64" t="s">
        <v>383</v>
      </c>
      <c r="D137" s="51">
        <v>2335.1</v>
      </c>
      <c r="E137" s="52">
        <v>6398.2154</v>
      </c>
      <c r="F137" s="52">
        <f t="shared" si="0"/>
        <v>2.7400177294334291</v>
      </c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</row>
    <row r="138" spans="1:56" ht="20.100000000000001" customHeight="1" x14ac:dyDescent="0.25">
      <c r="B138" s="50" t="s">
        <v>247</v>
      </c>
      <c r="C138" s="64" t="s">
        <v>248</v>
      </c>
      <c r="D138" s="51">
        <v>38285.240000000005</v>
      </c>
      <c r="E138" s="52">
        <v>236137.60960000003</v>
      </c>
      <c r="F138" s="52">
        <f t="shared" si="0"/>
        <v>6.1678497927660896</v>
      </c>
    </row>
    <row r="139" spans="1:56" ht="20.100000000000001" customHeight="1" x14ac:dyDescent="0.25">
      <c r="B139" s="50" t="s">
        <v>384</v>
      </c>
      <c r="C139" s="64" t="s">
        <v>385</v>
      </c>
      <c r="D139" s="51">
        <v>27578.010000000002</v>
      </c>
      <c r="E139" s="52">
        <v>194068.67629999999</v>
      </c>
      <c r="F139" s="52">
        <f t="shared" si="0"/>
        <v>7.0370804963809928</v>
      </c>
    </row>
    <row r="140" spans="1:56" ht="20.100000000000001" customHeight="1" x14ac:dyDescent="0.25">
      <c r="B140" s="50" t="s">
        <v>87</v>
      </c>
      <c r="C140" s="64" t="s">
        <v>86</v>
      </c>
      <c r="D140" s="51">
        <v>38508.350000000006</v>
      </c>
      <c r="E140" s="52">
        <v>108059.6887</v>
      </c>
      <c r="F140" s="52">
        <f t="shared" si="0"/>
        <v>2.8061365573959929</v>
      </c>
    </row>
    <row r="141" spans="1:56" ht="20.100000000000001" customHeight="1" x14ac:dyDescent="0.25">
      <c r="B141" s="50" t="s">
        <v>386</v>
      </c>
      <c r="C141" s="64" t="s">
        <v>387</v>
      </c>
      <c r="D141" s="51">
        <v>1820</v>
      </c>
      <c r="E141" s="52">
        <v>39402.362000000001</v>
      </c>
      <c r="F141" s="52">
        <f t="shared" si="0"/>
        <v>21.64964945054945</v>
      </c>
    </row>
    <row r="142" spans="1:56" ht="20.100000000000001" customHeight="1" x14ac:dyDescent="0.25">
      <c r="B142" s="50" t="s">
        <v>249</v>
      </c>
      <c r="C142" s="64" t="s">
        <v>250</v>
      </c>
      <c r="D142" s="51">
        <v>9529.2999999999975</v>
      </c>
      <c r="E142" s="52">
        <v>5153.4826999999996</v>
      </c>
      <c r="F142" s="52">
        <f t="shared" si="0"/>
        <v>0.5408039100458587</v>
      </c>
    </row>
    <row r="143" spans="1:56" ht="20.100000000000001" customHeight="1" x14ac:dyDescent="0.25">
      <c r="B143" s="50" t="s">
        <v>388</v>
      </c>
      <c r="C143" s="64" t="s">
        <v>389</v>
      </c>
      <c r="D143" s="51">
        <v>5.4</v>
      </c>
      <c r="E143" s="52">
        <v>14.58</v>
      </c>
      <c r="F143" s="52">
        <f t="shared" si="0"/>
        <v>2.6999999999999997</v>
      </c>
    </row>
    <row r="144" spans="1:56" ht="20.100000000000001" customHeight="1" x14ac:dyDescent="0.25">
      <c r="B144" s="50" t="s">
        <v>390</v>
      </c>
      <c r="C144" s="64" t="s">
        <v>391</v>
      </c>
      <c r="D144" s="51">
        <v>7870.090000000002</v>
      </c>
      <c r="E144" s="52">
        <v>16496.993299999998</v>
      </c>
      <c r="F144" s="52">
        <f t="shared" si="0"/>
        <v>2.0961632332031774</v>
      </c>
    </row>
    <row r="145" spans="2:6" ht="20.100000000000001" customHeight="1" x14ac:dyDescent="0.25">
      <c r="B145" s="50" t="s">
        <v>392</v>
      </c>
      <c r="C145" s="64" t="s">
        <v>393</v>
      </c>
      <c r="D145" s="51">
        <v>8.0500000000000007</v>
      </c>
      <c r="E145" s="52">
        <v>5.4740000000000002</v>
      </c>
      <c r="F145" s="52">
        <f t="shared" si="0"/>
        <v>0.67999999999999994</v>
      </c>
    </row>
    <row r="146" spans="2:6" ht="20.100000000000001" customHeight="1" x14ac:dyDescent="0.25">
      <c r="B146" s="50" t="s">
        <v>394</v>
      </c>
      <c r="C146" s="64" t="s">
        <v>395</v>
      </c>
      <c r="D146" s="51">
        <v>6418.44</v>
      </c>
      <c r="E146" s="52">
        <v>10046.662200000001</v>
      </c>
      <c r="F146" s="52">
        <f t="shared" si="0"/>
        <v>1.5652810028605084</v>
      </c>
    </row>
    <row r="147" spans="2:6" ht="20.100000000000001" customHeight="1" x14ac:dyDescent="0.25">
      <c r="B147" s="50" t="s">
        <v>396</v>
      </c>
      <c r="C147" s="64" t="s">
        <v>397</v>
      </c>
      <c r="D147" s="51">
        <v>9864.18</v>
      </c>
      <c r="E147" s="52">
        <v>17722.694599999999</v>
      </c>
      <c r="F147" s="52">
        <f t="shared" si="0"/>
        <v>1.7966718571640012</v>
      </c>
    </row>
    <row r="148" spans="2:6" ht="20.100000000000001" customHeight="1" x14ac:dyDescent="0.25">
      <c r="B148" s="50" t="s">
        <v>398</v>
      </c>
      <c r="C148" s="64" t="s">
        <v>399</v>
      </c>
      <c r="D148" s="51">
        <v>2640.58</v>
      </c>
      <c r="E148" s="52">
        <v>5344.1652999999997</v>
      </c>
      <c r="F148" s="52">
        <f t="shared" si="0"/>
        <v>2.0238604018814046</v>
      </c>
    </row>
    <row r="149" spans="2:6" ht="20.100000000000001" customHeight="1" x14ac:dyDescent="0.25">
      <c r="B149" s="50" t="s">
        <v>400</v>
      </c>
      <c r="C149" s="64" t="s">
        <v>401</v>
      </c>
      <c r="D149" s="51">
        <v>3020.81</v>
      </c>
      <c r="E149" s="52">
        <v>2016.2886999999996</v>
      </c>
      <c r="F149" s="52">
        <f t="shared" si="0"/>
        <v>0.66746624249787301</v>
      </c>
    </row>
    <row r="150" spans="2:6" ht="20.100000000000001" customHeight="1" x14ac:dyDescent="0.25">
      <c r="B150" s="50" t="s">
        <v>32</v>
      </c>
      <c r="C150" s="64" t="s">
        <v>31</v>
      </c>
      <c r="D150" s="51">
        <v>50291.139999999985</v>
      </c>
      <c r="E150" s="52">
        <v>91759.987299999993</v>
      </c>
      <c r="F150" s="52">
        <f t="shared" si="0"/>
        <v>1.8245756071546602</v>
      </c>
    </row>
    <row r="151" spans="2:6" ht="20.100000000000001" customHeight="1" x14ac:dyDescent="0.25">
      <c r="B151" s="50" t="s">
        <v>402</v>
      </c>
      <c r="C151" s="64" t="s">
        <v>403</v>
      </c>
      <c r="D151" s="51">
        <v>32042.170000000002</v>
      </c>
      <c r="E151" s="52">
        <v>38014.338900000002</v>
      </c>
      <c r="F151" s="52">
        <f t="shared" si="0"/>
        <v>1.1863846580927571</v>
      </c>
    </row>
    <row r="152" spans="2:6" ht="20.100000000000001" customHeight="1" x14ac:dyDescent="0.25">
      <c r="B152" s="50" t="s">
        <v>251</v>
      </c>
      <c r="C152" s="64" t="s">
        <v>252</v>
      </c>
      <c r="D152" s="51">
        <v>2361.1299999999997</v>
      </c>
      <c r="E152" s="52">
        <v>41231.43740000001</v>
      </c>
      <c r="F152" s="52">
        <f t="shared" si="0"/>
        <v>17.462586727541481</v>
      </c>
    </row>
    <row r="153" spans="2:6" ht="20.100000000000001" customHeight="1" x14ac:dyDescent="0.25">
      <c r="B153" s="50" t="s">
        <v>404</v>
      </c>
      <c r="C153" s="64" t="s">
        <v>405</v>
      </c>
      <c r="D153" s="51">
        <v>142.60000000000002</v>
      </c>
      <c r="E153" s="52">
        <v>2246.2750000000001</v>
      </c>
      <c r="F153" s="52">
        <f t="shared" si="0"/>
        <v>15.752279102384289</v>
      </c>
    </row>
    <row r="154" spans="2:6" ht="20.100000000000001" customHeight="1" x14ac:dyDescent="0.25">
      <c r="B154" s="50" t="s">
        <v>97</v>
      </c>
      <c r="C154" s="64" t="s">
        <v>78</v>
      </c>
      <c r="D154" s="51">
        <v>13382.779999999997</v>
      </c>
      <c r="E154" s="52">
        <v>12525.8485</v>
      </c>
      <c r="F154" s="52">
        <f t="shared" si="0"/>
        <v>0.93596760164928383</v>
      </c>
    </row>
    <row r="155" spans="2:6" ht="20.100000000000001" customHeight="1" x14ac:dyDescent="0.25">
      <c r="B155" s="50" t="s">
        <v>406</v>
      </c>
      <c r="C155" s="64" t="s">
        <v>407</v>
      </c>
      <c r="D155" s="51">
        <v>461.88000000000005</v>
      </c>
      <c r="E155" s="52">
        <v>484.89929999999998</v>
      </c>
      <c r="F155" s="52">
        <f t="shared" si="0"/>
        <v>1.0498382696804363</v>
      </c>
    </row>
    <row r="156" spans="2:6" ht="20.100000000000001" customHeight="1" x14ac:dyDescent="0.25">
      <c r="B156" s="50" t="s">
        <v>10</v>
      </c>
      <c r="C156" s="64" t="s">
        <v>408</v>
      </c>
      <c r="D156" s="51">
        <v>599.85</v>
      </c>
      <c r="E156" s="52">
        <v>5572.0289999999995</v>
      </c>
      <c r="F156" s="52">
        <f t="shared" si="0"/>
        <v>9.2890372593148278</v>
      </c>
    </row>
    <row r="157" spans="2:6" ht="20.100000000000001" customHeight="1" x14ac:dyDescent="0.25">
      <c r="B157" s="50" t="s">
        <v>10</v>
      </c>
      <c r="C157" s="64" t="s">
        <v>253</v>
      </c>
      <c r="D157" s="51">
        <v>43.150000000000006</v>
      </c>
      <c r="E157" s="52">
        <v>99.43</v>
      </c>
      <c r="F157" s="52">
        <f t="shared" si="0"/>
        <v>2.3042873696407877</v>
      </c>
    </row>
    <row r="158" spans="2:6" ht="20.100000000000001" customHeight="1" x14ac:dyDescent="0.25">
      <c r="B158" s="50" t="s">
        <v>409</v>
      </c>
      <c r="C158" s="64" t="s">
        <v>410</v>
      </c>
      <c r="D158" s="51">
        <v>26480.850000000002</v>
      </c>
      <c r="E158" s="52">
        <v>73012.178000000014</v>
      </c>
      <c r="F158" s="52">
        <f t="shared" si="0"/>
        <v>2.7571689730503368</v>
      </c>
    </row>
    <row r="159" spans="2:6" ht="20.100000000000001" customHeight="1" x14ac:dyDescent="0.25">
      <c r="B159" s="50" t="s">
        <v>101</v>
      </c>
      <c r="C159" s="64" t="s">
        <v>63</v>
      </c>
      <c r="D159" s="51">
        <v>411197.68000000005</v>
      </c>
      <c r="E159" s="52">
        <v>1381002.449</v>
      </c>
      <c r="F159" s="52">
        <f t="shared" si="0"/>
        <v>3.3584879394261171</v>
      </c>
    </row>
    <row r="160" spans="2:6" ht="20.100000000000001" customHeight="1" x14ac:dyDescent="0.25">
      <c r="B160" s="50" t="s">
        <v>50</v>
      </c>
      <c r="C160" s="64" t="s">
        <v>49</v>
      </c>
      <c r="D160" s="51">
        <v>6499.1599999999989</v>
      </c>
      <c r="E160" s="52">
        <v>3984.1891999999993</v>
      </c>
      <c r="F160" s="52">
        <f t="shared" si="0"/>
        <v>0.61303140713569138</v>
      </c>
    </row>
    <row r="161" spans="2:6" ht="20.100000000000001" customHeight="1" x14ac:dyDescent="0.25">
      <c r="B161" s="50" t="s">
        <v>72</v>
      </c>
      <c r="C161" s="64" t="s">
        <v>71</v>
      </c>
      <c r="D161" s="51">
        <v>41956.670000000006</v>
      </c>
      <c r="E161" s="52">
        <v>277113.39550000004</v>
      </c>
      <c r="F161" s="52">
        <f t="shared" si="0"/>
        <v>6.6047518904622322</v>
      </c>
    </row>
    <row r="162" spans="2:6" ht="20.100000000000001" customHeight="1" x14ac:dyDescent="0.25">
      <c r="B162" s="50" t="s">
        <v>411</v>
      </c>
      <c r="C162" s="64" t="s">
        <v>412</v>
      </c>
      <c r="D162" s="51">
        <v>60647.960000000006</v>
      </c>
      <c r="E162" s="52">
        <v>583319.02429999993</v>
      </c>
      <c r="F162" s="52">
        <f t="shared" si="0"/>
        <v>9.6181145136621229</v>
      </c>
    </row>
    <row r="163" spans="2:6" ht="20.100000000000001" customHeight="1" x14ac:dyDescent="0.25">
      <c r="B163" s="50" t="s">
        <v>413</v>
      </c>
      <c r="C163" s="64" t="s">
        <v>414</v>
      </c>
      <c r="D163" s="51">
        <v>3548.8899999999994</v>
      </c>
      <c r="E163" s="52">
        <v>43609.916499999999</v>
      </c>
      <c r="F163" s="52">
        <f t="shared" si="0"/>
        <v>12.288325786372642</v>
      </c>
    </row>
    <row r="164" spans="2:6" ht="20.100000000000001" customHeight="1" x14ac:dyDescent="0.25">
      <c r="B164" s="50" t="s">
        <v>57</v>
      </c>
      <c r="C164" s="64" t="s">
        <v>56</v>
      </c>
      <c r="D164" s="51">
        <v>55032.790000000015</v>
      </c>
      <c r="E164" s="52">
        <v>433489.62599999987</v>
      </c>
      <c r="F164" s="52">
        <f t="shared" si="0"/>
        <v>7.8769334791130845</v>
      </c>
    </row>
    <row r="165" spans="2:6" ht="20.100000000000001" customHeight="1" x14ac:dyDescent="0.25">
      <c r="B165" s="50" t="s">
        <v>415</v>
      </c>
      <c r="C165" s="64" t="s">
        <v>416</v>
      </c>
      <c r="D165" s="51">
        <v>9771.6500000000015</v>
      </c>
      <c r="E165" s="52">
        <v>14717.915500000001</v>
      </c>
      <c r="F165" s="52">
        <f t="shared" si="0"/>
        <v>1.5061852911227886</v>
      </c>
    </row>
    <row r="166" spans="2:6" ht="20.100000000000001" customHeight="1" x14ac:dyDescent="0.25">
      <c r="B166" s="50" t="s">
        <v>254</v>
      </c>
      <c r="C166" s="64" t="s">
        <v>255</v>
      </c>
      <c r="D166" s="51">
        <v>143062.35</v>
      </c>
      <c r="E166" s="52">
        <v>390441.30129999993</v>
      </c>
      <c r="F166" s="52">
        <f t="shared" si="0"/>
        <v>2.7291687945850178</v>
      </c>
    </row>
    <row r="167" spans="2:6" ht="20.100000000000001" customHeight="1" x14ac:dyDescent="0.25">
      <c r="B167" s="50" t="s">
        <v>20</v>
      </c>
      <c r="C167" s="64" t="s">
        <v>19</v>
      </c>
      <c r="D167" s="51">
        <v>1748353.5699999996</v>
      </c>
      <c r="E167" s="52">
        <v>2129673.7157000001</v>
      </c>
      <c r="F167" s="52">
        <f t="shared" si="0"/>
        <v>1.2181024206104951</v>
      </c>
    </row>
    <row r="168" spans="2:6" ht="20.100000000000001" customHeight="1" x14ac:dyDescent="0.25">
      <c r="B168" s="50" t="s">
        <v>65</v>
      </c>
      <c r="C168" s="64" t="s">
        <v>64</v>
      </c>
      <c r="D168" s="51">
        <v>48932.839999999982</v>
      </c>
      <c r="E168" s="52">
        <v>273234.95019999996</v>
      </c>
      <c r="F168" s="52">
        <f t="shared" si="0"/>
        <v>5.5838768033901172</v>
      </c>
    </row>
    <row r="169" spans="2:6" ht="20.100000000000001" customHeight="1" x14ac:dyDescent="0.25">
      <c r="B169" s="50" t="s">
        <v>29</v>
      </c>
      <c r="C169" s="64" t="s">
        <v>28</v>
      </c>
      <c r="D169" s="51">
        <v>10975.280000000002</v>
      </c>
      <c r="E169" s="52">
        <v>78042.714900000035</v>
      </c>
      <c r="F169" s="52">
        <f t="shared" si="0"/>
        <v>7.1107721078642205</v>
      </c>
    </row>
    <row r="170" spans="2:6" ht="20.100000000000001" customHeight="1" x14ac:dyDescent="0.25">
      <c r="B170" s="50" t="s">
        <v>175</v>
      </c>
      <c r="C170" s="64" t="s">
        <v>176</v>
      </c>
      <c r="D170" s="51">
        <v>8265.0300000000007</v>
      </c>
      <c r="E170" s="52">
        <v>33812.99530000001</v>
      </c>
      <c r="F170" s="52">
        <f t="shared" si="0"/>
        <v>4.0910916596793969</v>
      </c>
    </row>
    <row r="171" spans="2:6" ht="20.100000000000001" customHeight="1" x14ac:dyDescent="0.25">
      <c r="B171" s="50" t="s">
        <v>417</v>
      </c>
      <c r="C171" s="64" t="s">
        <v>418</v>
      </c>
      <c r="D171" s="51">
        <v>277.8</v>
      </c>
      <c r="E171" s="52">
        <v>1345.7195000000002</v>
      </c>
      <c r="F171" s="52">
        <f t="shared" si="0"/>
        <v>4.8442026637868976</v>
      </c>
    </row>
    <row r="172" spans="2:6" ht="20.100000000000001" customHeight="1" x14ac:dyDescent="0.25">
      <c r="B172" s="50" t="s">
        <v>419</v>
      </c>
      <c r="C172" s="64" t="s">
        <v>420</v>
      </c>
      <c r="D172" s="51">
        <v>7540.5499999999993</v>
      </c>
      <c r="E172" s="52">
        <v>123905.40079999997</v>
      </c>
      <c r="F172" s="52">
        <f t="shared" si="0"/>
        <v>16.431878417356824</v>
      </c>
    </row>
    <row r="173" spans="2:6" ht="20.100000000000001" customHeight="1" x14ac:dyDescent="0.25">
      <c r="B173" s="50" t="s">
        <v>80</v>
      </c>
      <c r="C173" s="64" t="s">
        <v>79</v>
      </c>
      <c r="D173" s="51">
        <v>51376.319999999978</v>
      </c>
      <c r="E173" s="52">
        <v>628533.9301</v>
      </c>
      <c r="F173" s="52">
        <f t="shared" si="0"/>
        <v>12.233922750792589</v>
      </c>
    </row>
    <row r="174" spans="2:6" ht="20.100000000000001" customHeight="1" x14ac:dyDescent="0.25">
      <c r="B174" s="50" t="s">
        <v>421</v>
      </c>
      <c r="C174" s="64" t="s">
        <v>422</v>
      </c>
      <c r="D174" s="51">
        <v>109.27000000000001</v>
      </c>
      <c r="E174" s="52">
        <v>1031.933</v>
      </c>
      <c r="F174" s="52">
        <f t="shared" si="0"/>
        <v>9.4438821268417676</v>
      </c>
    </row>
    <row r="175" spans="2:6" ht="20.100000000000001" customHeight="1" x14ac:dyDescent="0.25">
      <c r="B175" s="50" t="s">
        <v>104</v>
      </c>
      <c r="C175" s="64" t="s">
        <v>77</v>
      </c>
      <c r="D175" s="51">
        <v>117269.79999999999</v>
      </c>
      <c r="E175" s="52">
        <v>565089.41340000008</v>
      </c>
      <c r="F175" s="52">
        <f t="shared" ref="F175:F184" si="1">E175/D175</f>
        <v>4.8187121782419693</v>
      </c>
    </row>
    <row r="176" spans="2:6" ht="20.100000000000001" customHeight="1" x14ac:dyDescent="0.25">
      <c r="B176" s="50" t="s">
        <v>177</v>
      </c>
      <c r="C176" s="64" t="s">
        <v>178</v>
      </c>
      <c r="D176" s="51">
        <v>12020.07</v>
      </c>
      <c r="E176" s="52">
        <v>8456.4460999999992</v>
      </c>
      <c r="F176" s="52">
        <f t="shared" si="1"/>
        <v>0.70352719243731521</v>
      </c>
    </row>
    <row r="177" spans="2:6" ht="20.100000000000001" customHeight="1" x14ac:dyDescent="0.25">
      <c r="B177" s="50" t="s">
        <v>179</v>
      </c>
      <c r="C177" s="64" t="s">
        <v>180</v>
      </c>
      <c r="D177" s="51">
        <v>53714.810000000005</v>
      </c>
      <c r="E177" s="52">
        <v>102987.27499999999</v>
      </c>
      <c r="F177" s="52">
        <f t="shared" si="1"/>
        <v>1.9172975758454696</v>
      </c>
    </row>
    <row r="178" spans="2:6" ht="20.100000000000001" customHeight="1" x14ac:dyDescent="0.25">
      <c r="B178" s="50" t="s">
        <v>256</v>
      </c>
      <c r="C178" s="64" t="s">
        <v>257</v>
      </c>
      <c r="D178" s="51">
        <v>25367.700000000008</v>
      </c>
      <c r="E178" s="52">
        <v>28992.322099999998</v>
      </c>
      <c r="F178" s="52">
        <f t="shared" si="1"/>
        <v>1.1428833556057503</v>
      </c>
    </row>
    <row r="179" spans="2:6" ht="20.100000000000001" customHeight="1" x14ac:dyDescent="0.25">
      <c r="B179" s="50" t="s">
        <v>181</v>
      </c>
      <c r="C179" s="64" t="s">
        <v>182</v>
      </c>
      <c r="D179" s="51">
        <v>8596.1499999999978</v>
      </c>
      <c r="E179" s="52">
        <v>52256.569799999997</v>
      </c>
      <c r="F179" s="52">
        <f t="shared" si="1"/>
        <v>6.0790667682625372</v>
      </c>
    </row>
    <row r="180" spans="2:6" ht="20.100000000000001" customHeight="1" x14ac:dyDescent="0.25">
      <c r="B180" s="50" t="s">
        <v>423</v>
      </c>
      <c r="C180" s="64" t="s">
        <v>424</v>
      </c>
      <c r="D180" s="51">
        <v>620.89000000000021</v>
      </c>
      <c r="E180" s="52">
        <v>2767.2729999999997</v>
      </c>
      <c r="F180" s="52">
        <f t="shared" si="1"/>
        <v>4.4569456747572014</v>
      </c>
    </row>
    <row r="181" spans="2:6" ht="20.100000000000001" customHeight="1" x14ac:dyDescent="0.25">
      <c r="B181" s="50" t="s">
        <v>425</v>
      </c>
      <c r="C181" s="64" t="s">
        <v>426</v>
      </c>
      <c r="D181" s="51">
        <v>271.07</v>
      </c>
      <c r="E181" s="52">
        <v>1093.6379999999999</v>
      </c>
      <c r="F181" s="52">
        <f t="shared" si="1"/>
        <v>4.0345224480761424</v>
      </c>
    </row>
    <row r="182" spans="2:6" ht="20.100000000000001" customHeight="1" x14ac:dyDescent="0.25">
      <c r="B182" s="50" t="s">
        <v>427</v>
      </c>
      <c r="C182" s="64" t="s">
        <v>428</v>
      </c>
      <c r="D182" s="51">
        <v>4</v>
      </c>
      <c r="E182" s="52">
        <v>29.5</v>
      </c>
      <c r="F182" s="52">
        <f t="shared" si="1"/>
        <v>7.375</v>
      </c>
    </row>
    <row r="183" spans="2:6" ht="20.100000000000001" customHeight="1" x14ac:dyDescent="0.25">
      <c r="B183" s="50" t="s">
        <v>100</v>
      </c>
      <c r="C183" s="64" t="s">
        <v>8</v>
      </c>
      <c r="D183" s="51">
        <v>30981.210000000003</v>
      </c>
      <c r="E183" s="52">
        <v>43995.877699999997</v>
      </c>
      <c r="F183" s="52">
        <f t="shared" si="1"/>
        <v>1.4200826145912311</v>
      </c>
    </row>
    <row r="184" spans="2:6" ht="20.100000000000001" customHeight="1" x14ac:dyDescent="0.25">
      <c r="B184" s="50" t="s">
        <v>429</v>
      </c>
      <c r="C184" s="64" t="s">
        <v>430</v>
      </c>
      <c r="D184" s="51">
        <v>3.2</v>
      </c>
      <c r="E184" s="52">
        <v>13.44</v>
      </c>
      <c r="F184" s="52">
        <f t="shared" si="1"/>
        <v>4.1999999999999993</v>
      </c>
    </row>
    <row r="185" spans="2:6" ht="20.100000000000001" customHeight="1" x14ac:dyDescent="0.25">
      <c r="B185" s="54" t="s">
        <v>113</v>
      </c>
      <c r="C185" s="65"/>
      <c r="D185" s="59">
        <v>22304401.72500002</v>
      </c>
      <c r="E185" s="60">
        <v>42964306.295199975</v>
      </c>
      <c r="F185" s="60">
        <f t="shared" ref="F185:F222" si="2">+E185/D185</f>
        <v>1.9262702862387553</v>
      </c>
    </row>
    <row r="186" spans="2:6" ht="20.100000000000001" customHeight="1" x14ac:dyDescent="0.25">
      <c r="B186" s="50" t="s">
        <v>432</v>
      </c>
      <c r="C186" s="64" t="s">
        <v>433</v>
      </c>
      <c r="D186" s="51">
        <v>1050</v>
      </c>
      <c r="E186" s="52">
        <v>525</v>
      </c>
      <c r="F186" s="52">
        <f t="shared" si="2"/>
        <v>0.5</v>
      </c>
    </row>
    <row r="187" spans="2:6" ht="20.100000000000001" customHeight="1" x14ac:dyDescent="0.25">
      <c r="B187" s="50" t="s">
        <v>434</v>
      </c>
      <c r="C187" s="64" t="s">
        <v>435</v>
      </c>
      <c r="D187" s="51">
        <v>20</v>
      </c>
      <c r="E187" s="52">
        <v>9.4600000000000009</v>
      </c>
      <c r="F187" s="52">
        <f t="shared" si="2"/>
        <v>0.47300000000000003</v>
      </c>
    </row>
    <row r="188" spans="2:6" ht="20.100000000000001" customHeight="1" x14ac:dyDescent="0.25">
      <c r="B188" s="50" t="s">
        <v>436</v>
      </c>
      <c r="C188" s="64" t="s">
        <v>437</v>
      </c>
      <c r="D188" s="51">
        <v>350</v>
      </c>
      <c r="E188" s="52">
        <v>1340</v>
      </c>
      <c r="F188" s="52">
        <f t="shared" si="2"/>
        <v>3.8285714285714287</v>
      </c>
    </row>
    <row r="189" spans="2:6" ht="20.100000000000001" customHeight="1" x14ac:dyDescent="0.25">
      <c r="B189" s="50" t="s">
        <v>438</v>
      </c>
      <c r="C189" s="64" t="s">
        <v>439</v>
      </c>
      <c r="D189" s="51">
        <v>26.9</v>
      </c>
      <c r="E189" s="52">
        <v>132.46</v>
      </c>
      <c r="F189" s="52">
        <f t="shared" si="2"/>
        <v>4.9241635687732348</v>
      </c>
    </row>
    <row r="190" spans="2:6" ht="20.100000000000001" customHeight="1" x14ac:dyDescent="0.25">
      <c r="B190" s="50" t="s">
        <v>183</v>
      </c>
      <c r="C190" s="64" t="s">
        <v>184</v>
      </c>
      <c r="D190" s="51">
        <v>141858.43000000005</v>
      </c>
      <c r="E190" s="52">
        <v>1498698.9212000002</v>
      </c>
      <c r="F190" s="52">
        <f t="shared" si="2"/>
        <v>10.564750513593021</v>
      </c>
    </row>
    <row r="191" spans="2:6" ht="20.100000000000001" customHeight="1" x14ac:dyDescent="0.25">
      <c r="B191" s="50" t="s">
        <v>440</v>
      </c>
      <c r="C191" s="64" t="s">
        <v>441</v>
      </c>
      <c r="D191" s="51">
        <v>1598.6499999999999</v>
      </c>
      <c r="E191" s="52">
        <v>2182.9454000000005</v>
      </c>
      <c r="F191" s="52">
        <f t="shared" si="2"/>
        <v>1.3654930097269575</v>
      </c>
    </row>
    <row r="192" spans="2:6" ht="20.100000000000001" customHeight="1" x14ac:dyDescent="0.25">
      <c r="B192" s="50" t="s">
        <v>258</v>
      </c>
      <c r="C192" s="64" t="s">
        <v>259</v>
      </c>
      <c r="D192" s="51">
        <v>8891.0999999999985</v>
      </c>
      <c r="E192" s="52">
        <v>139751.18</v>
      </c>
      <c r="F192" s="52">
        <f t="shared" si="2"/>
        <v>15.718097873154054</v>
      </c>
    </row>
    <row r="193" spans="2:6" ht="20.100000000000001" customHeight="1" x14ac:dyDescent="0.25">
      <c r="B193" s="50" t="s">
        <v>260</v>
      </c>
      <c r="C193" s="64" t="s">
        <v>261</v>
      </c>
      <c r="D193" s="51">
        <v>57.8</v>
      </c>
      <c r="E193" s="52">
        <v>256.60500000000002</v>
      </c>
      <c r="F193" s="52">
        <f t="shared" si="2"/>
        <v>4.4395328719723191</v>
      </c>
    </row>
    <row r="194" spans="2:6" ht="20.100000000000001" customHeight="1" x14ac:dyDescent="0.25">
      <c r="B194" s="50" t="s">
        <v>262</v>
      </c>
      <c r="C194" s="64" t="s">
        <v>263</v>
      </c>
      <c r="D194" s="51">
        <v>624973.80000000005</v>
      </c>
      <c r="E194" s="52">
        <v>2373054.7999999993</v>
      </c>
      <c r="F194" s="52">
        <f t="shared" si="2"/>
        <v>3.7970468522040433</v>
      </c>
    </row>
    <row r="195" spans="2:6" ht="20.100000000000001" customHeight="1" x14ac:dyDescent="0.25">
      <c r="B195" s="50" t="s">
        <v>90</v>
      </c>
      <c r="C195" s="64" t="s">
        <v>9</v>
      </c>
      <c r="D195" s="51">
        <v>319284.63000000006</v>
      </c>
      <c r="E195" s="52">
        <v>1891560.4158999999</v>
      </c>
      <c r="F195" s="52">
        <f t="shared" si="2"/>
        <v>5.9243704148865532</v>
      </c>
    </row>
    <row r="196" spans="2:6" ht="20.100000000000001" customHeight="1" x14ac:dyDescent="0.25">
      <c r="B196" s="50" t="s">
        <v>264</v>
      </c>
      <c r="C196" s="64" t="s">
        <v>265</v>
      </c>
      <c r="D196" s="51">
        <v>12891.98</v>
      </c>
      <c r="E196" s="52">
        <v>137898.98639999999</v>
      </c>
      <c r="F196" s="52">
        <f t="shared" si="2"/>
        <v>10.696493975324193</v>
      </c>
    </row>
    <row r="197" spans="2:6" ht="20.100000000000001" customHeight="1" x14ac:dyDescent="0.25">
      <c r="B197" s="50" t="s">
        <v>185</v>
      </c>
      <c r="C197" s="64" t="s">
        <v>186</v>
      </c>
      <c r="D197" s="51">
        <v>10800.540000000003</v>
      </c>
      <c r="E197" s="52">
        <v>61390.215499999998</v>
      </c>
      <c r="F197" s="52">
        <f t="shared" si="2"/>
        <v>5.6839950132123009</v>
      </c>
    </row>
    <row r="198" spans="2:6" ht="20.100000000000001" customHeight="1" x14ac:dyDescent="0.25">
      <c r="B198" s="50" t="s">
        <v>442</v>
      </c>
      <c r="C198" s="64" t="s">
        <v>443</v>
      </c>
      <c r="D198" s="51">
        <v>42468.75</v>
      </c>
      <c r="E198" s="52">
        <v>84913.5</v>
      </c>
      <c r="F198" s="52">
        <f t="shared" si="2"/>
        <v>1.9994348785871965</v>
      </c>
    </row>
    <row r="199" spans="2:6" ht="20.100000000000001" customHeight="1" x14ac:dyDescent="0.25">
      <c r="B199" s="50" t="s">
        <v>266</v>
      </c>
      <c r="C199" s="64" t="s">
        <v>267</v>
      </c>
      <c r="D199" s="51">
        <v>2995.2999999999997</v>
      </c>
      <c r="E199" s="52">
        <v>14541.769999999999</v>
      </c>
      <c r="F199" s="52">
        <f t="shared" si="2"/>
        <v>4.8548626181016923</v>
      </c>
    </row>
    <row r="200" spans="2:6" ht="20.100000000000001" customHeight="1" x14ac:dyDescent="0.25">
      <c r="B200" s="50" t="s">
        <v>444</v>
      </c>
      <c r="C200" s="64" t="s">
        <v>445</v>
      </c>
      <c r="D200" s="51">
        <v>381183</v>
      </c>
      <c r="E200" s="52">
        <v>251580.78</v>
      </c>
      <c r="F200" s="52">
        <f t="shared" si="2"/>
        <v>0.66</v>
      </c>
    </row>
    <row r="201" spans="2:6" ht="20.100000000000001" customHeight="1" x14ac:dyDescent="0.25">
      <c r="B201" s="50" t="s">
        <v>268</v>
      </c>
      <c r="C201" s="64" t="s">
        <v>269</v>
      </c>
      <c r="D201" s="51">
        <v>75.38</v>
      </c>
      <c r="E201" s="52">
        <v>103.8095</v>
      </c>
      <c r="F201" s="52">
        <f t="shared" si="2"/>
        <v>1.3771491111700718</v>
      </c>
    </row>
    <row r="202" spans="2:6" ht="20.100000000000001" customHeight="1" x14ac:dyDescent="0.25">
      <c r="B202" s="50" t="s">
        <v>446</v>
      </c>
      <c r="C202" s="64" t="s">
        <v>447</v>
      </c>
      <c r="D202" s="51">
        <v>272.95999999999998</v>
      </c>
      <c r="E202" s="52">
        <v>483.11910000000006</v>
      </c>
      <c r="F202" s="52">
        <f t="shared" si="2"/>
        <v>1.7699263628370461</v>
      </c>
    </row>
    <row r="203" spans="2:6" ht="20.100000000000001" customHeight="1" x14ac:dyDescent="0.25">
      <c r="B203" s="50" t="s">
        <v>270</v>
      </c>
      <c r="C203" s="64" t="s">
        <v>271</v>
      </c>
      <c r="D203" s="51">
        <v>19763.189999999999</v>
      </c>
      <c r="E203" s="52">
        <v>45260.524299999997</v>
      </c>
      <c r="F203" s="52">
        <f t="shared" si="2"/>
        <v>2.2901426490359098</v>
      </c>
    </row>
    <row r="204" spans="2:6" ht="20.100000000000001" customHeight="1" x14ac:dyDescent="0.25">
      <c r="B204" s="50" t="s">
        <v>272</v>
      </c>
      <c r="C204" s="64" t="s">
        <v>273</v>
      </c>
      <c r="D204" s="51">
        <v>177133.53</v>
      </c>
      <c r="E204" s="52">
        <v>293283.63529999997</v>
      </c>
      <c r="F204" s="52">
        <f t="shared" si="2"/>
        <v>1.6557206041114856</v>
      </c>
    </row>
    <row r="205" spans="2:6" ht="20.100000000000001" customHeight="1" x14ac:dyDescent="0.25">
      <c r="B205" s="50" t="s">
        <v>187</v>
      </c>
      <c r="C205" s="64" t="s">
        <v>188</v>
      </c>
      <c r="D205" s="51">
        <v>62906.35</v>
      </c>
      <c r="E205" s="52">
        <v>180165.95650000003</v>
      </c>
      <c r="F205" s="52">
        <f t="shared" si="2"/>
        <v>2.8640344973122751</v>
      </c>
    </row>
    <row r="206" spans="2:6" ht="20.100000000000001" customHeight="1" x14ac:dyDescent="0.25">
      <c r="B206" s="50" t="s">
        <v>105</v>
      </c>
      <c r="C206" s="64" t="s">
        <v>17</v>
      </c>
      <c r="D206" s="51">
        <v>309797.12</v>
      </c>
      <c r="E206" s="52">
        <v>1829710.4469999999</v>
      </c>
      <c r="F206" s="52">
        <f t="shared" si="2"/>
        <v>5.9061570585291427</v>
      </c>
    </row>
    <row r="207" spans="2:6" ht="20.100000000000001" customHeight="1" x14ac:dyDescent="0.25">
      <c r="B207" s="50" t="s">
        <v>189</v>
      </c>
      <c r="C207" s="64" t="s">
        <v>190</v>
      </c>
      <c r="D207" s="51">
        <v>72718.740000000005</v>
      </c>
      <c r="E207" s="52">
        <v>1329940.6153999998</v>
      </c>
      <c r="F207" s="52">
        <f t="shared" si="2"/>
        <v>18.288829198635725</v>
      </c>
    </row>
    <row r="208" spans="2:6" ht="20.100000000000001" customHeight="1" x14ac:dyDescent="0.25">
      <c r="B208" s="54" t="s">
        <v>112</v>
      </c>
      <c r="C208" s="65"/>
      <c r="D208" s="59">
        <v>2191118.1500000004</v>
      </c>
      <c r="E208" s="60">
        <v>10136785.146499999</v>
      </c>
      <c r="F208" s="60">
        <f t="shared" si="2"/>
        <v>4.6263069595311404</v>
      </c>
    </row>
    <row r="209" spans="2:6" ht="20.100000000000001" customHeight="1" x14ac:dyDescent="0.25">
      <c r="B209" s="50" t="s">
        <v>15</v>
      </c>
      <c r="C209" s="64" t="s">
        <v>14</v>
      </c>
      <c r="D209" s="51">
        <v>2957.3800000000019</v>
      </c>
      <c r="E209" s="52">
        <v>70794.791499999963</v>
      </c>
      <c r="F209" s="52">
        <f t="shared" si="2"/>
        <v>23.938347963400009</v>
      </c>
    </row>
    <row r="210" spans="2:6" ht="20.100000000000001" customHeight="1" x14ac:dyDescent="0.25">
      <c r="B210" s="50" t="s">
        <v>191</v>
      </c>
      <c r="C210" s="64" t="s">
        <v>192</v>
      </c>
      <c r="D210" s="51">
        <v>4314.4900000000007</v>
      </c>
      <c r="E210" s="52">
        <v>9713.8214000000007</v>
      </c>
      <c r="F210" s="52">
        <f t="shared" si="2"/>
        <v>2.2514413986357598</v>
      </c>
    </row>
    <row r="211" spans="2:6" ht="20.100000000000001" customHeight="1" x14ac:dyDescent="0.25">
      <c r="B211" s="50" t="s">
        <v>448</v>
      </c>
      <c r="C211" s="64" t="s">
        <v>449</v>
      </c>
      <c r="D211" s="51">
        <v>320.39999999999998</v>
      </c>
      <c r="E211" s="52">
        <v>3204</v>
      </c>
      <c r="F211" s="52">
        <f t="shared" si="2"/>
        <v>10</v>
      </c>
    </row>
    <row r="212" spans="2:6" ht="20.100000000000001" customHeight="1" x14ac:dyDescent="0.25">
      <c r="B212" s="50" t="s">
        <v>274</v>
      </c>
      <c r="C212" s="64" t="s">
        <v>275</v>
      </c>
      <c r="D212" s="51">
        <v>25.85</v>
      </c>
      <c r="E212" s="52">
        <v>23.977499999999999</v>
      </c>
      <c r="F212" s="52">
        <f t="shared" si="2"/>
        <v>0.92756286266924559</v>
      </c>
    </row>
    <row r="213" spans="2:6" ht="20.100000000000001" customHeight="1" x14ac:dyDescent="0.25">
      <c r="B213" s="50" t="s">
        <v>193</v>
      </c>
      <c r="C213" s="64" t="s">
        <v>194</v>
      </c>
      <c r="D213" s="51">
        <v>6122.75</v>
      </c>
      <c r="E213" s="52">
        <v>17970.959199999994</v>
      </c>
      <c r="F213" s="52">
        <f t="shared" si="2"/>
        <v>2.9351123596423165</v>
      </c>
    </row>
    <row r="214" spans="2:6" ht="20.100000000000001" customHeight="1" x14ac:dyDescent="0.25">
      <c r="B214" s="50" t="s">
        <v>450</v>
      </c>
      <c r="C214" s="64" t="s">
        <v>451</v>
      </c>
      <c r="D214" s="51">
        <v>14.350000000000001</v>
      </c>
      <c r="E214" s="52">
        <v>209.93</v>
      </c>
      <c r="F214" s="52">
        <f t="shared" si="2"/>
        <v>14.629268292682926</v>
      </c>
    </row>
    <row r="215" spans="2:6" ht="20.100000000000001" customHeight="1" x14ac:dyDescent="0.25">
      <c r="B215" s="50" t="s">
        <v>94</v>
      </c>
      <c r="C215" s="64" t="s">
        <v>30</v>
      </c>
      <c r="D215" s="51">
        <v>9380.3699999999972</v>
      </c>
      <c r="E215" s="52">
        <v>34418.847099999999</v>
      </c>
      <c r="F215" s="52">
        <f t="shared" si="2"/>
        <v>3.6692419488783501</v>
      </c>
    </row>
    <row r="216" spans="2:6" ht="20.100000000000001" customHeight="1" x14ac:dyDescent="0.25">
      <c r="B216" s="50" t="s">
        <v>276</v>
      </c>
      <c r="C216" s="64" t="s">
        <v>277</v>
      </c>
      <c r="D216" s="51">
        <v>3194.0499999999997</v>
      </c>
      <c r="E216" s="52">
        <v>32612.394</v>
      </c>
      <c r="F216" s="52">
        <f t="shared" si="2"/>
        <v>10.210358009423773</v>
      </c>
    </row>
    <row r="217" spans="2:6" ht="20.100000000000001" customHeight="1" x14ac:dyDescent="0.25">
      <c r="B217" s="50" t="s">
        <v>195</v>
      </c>
      <c r="C217" s="64" t="s">
        <v>196</v>
      </c>
      <c r="D217" s="51">
        <v>469258.31</v>
      </c>
      <c r="E217" s="52">
        <v>1600560.0647</v>
      </c>
      <c r="F217" s="52">
        <f t="shared" si="2"/>
        <v>3.4108294527591849</v>
      </c>
    </row>
    <row r="218" spans="2:6" ht="20.100000000000001" customHeight="1" x14ac:dyDescent="0.25">
      <c r="B218" s="50" t="s">
        <v>278</v>
      </c>
      <c r="C218" s="64" t="s">
        <v>279</v>
      </c>
      <c r="D218" s="51">
        <v>213040.00000000003</v>
      </c>
      <c r="E218" s="52">
        <v>1961009.0930000001</v>
      </c>
      <c r="F218" s="52">
        <f t="shared" si="2"/>
        <v>9.2048868428464132</v>
      </c>
    </row>
    <row r="219" spans="2:6" ht="20.100000000000001" customHeight="1" x14ac:dyDescent="0.25">
      <c r="B219" s="50" t="s">
        <v>452</v>
      </c>
      <c r="C219" s="64" t="s">
        <v>453</v>
      </c>
      <c r="D219" s="51">
        <v>135.01000000000002</v>
      </c>
      <c r="E219" s="52">
        <v>441.97500000000002</v>
      </c>
      <c r="F219" s="52">
        <f t="shared" si="2"/>
        <v>3.2736463965632172</v>
      </c>
    </row>
    <row r="220" spans="2:6" ht="20.100000000000001" customHeight="1" x14ac:dyDescent="0.25">
      <c r="B220" s="50" t="s">
        <v>34</v>
      </c>
      <c r="C220" s="64" t="s">
        <v>33</v>
      </c>
      <c r="D220" s="51">
        <v>1215.0599999999997</v>
      </c>
      <c r="E220" s="52">
        <v>33787.00959999999</v>
      </c>
      <c r="F220" s="52">
        <f t="shared" si="2"/>
        <v>27.806865175382285</v>
      </c>
    </row>
    <row r="221" spans="2:6" ht="20.100000000000001" customHeight="1" x14ac:dyDescent="0.25">
      <c r="B221" s="50" t="s">
        <v>454</v>
      </c>
      <c r="C221" s="64" t="s">
        <v>455</v>
      </c>
      <c r="D221" s="51">
        <v>2.0499999999999998</v>
      </c>
      <c r="E221" s="52">
        <v>61.5</v>
      </c>
      <c r="F221" s="52">
        <f t="shared" si="2"/>
        <v>30.000000000000004</v>
      </c>
    </row>
    <row r="222" spans="2:6" ht="20.100000000000001" customHeight="1" x14ac:dyDescent="0.25">
      <c r="B222" s="50" t="s">
        <v>280</v>
      </c>
      <c r="C222" s="64" t="s">
        <v>281</v>
      </c>
      <c r="D222" s="51">
        <v>99398.830000000016</v>
      </c>
      <c r="E222" s="52">
        <v>2444734.8834000006</v>
      </c>
      <c r="F222" s="52">
        <f t="shared" si="2"/>
        <v>24.595207845001799</v>
      </c>
    </row>
    <row r="223" spans="2:6" ht="20.100000000000001" customHeight="1" x14ac:dyDescent="0.25">
      <c r="B223" s="50" t="s">
        <v>282</v>
      </c>
      <c r="C223" s="64" t="s">
        <v>283</v>
      </c>
      <c r="D223" s="51">
        <v>558.84999999999991</v>
      </c>
      <c r="E223" s="52">
        <v>8845.9014999999999</v>
      </c>
      <c r="F223" s="52">
        <f>+E223/D223</f>
        <v>15.828758164086967</v>
      </c>
    </row>
    <row r="224" spans="2:6" ht="20.100000000000001" customHeight="1" x14ac:dyDescent="0.25">
      <c r="B224" s="54" t="s">
        <v>143</v>
      </c>
      <c r="C224" s="66"/>
      <c r="D224" s="55">
        <v>809937.75000000012</v>
      </c>
      <c r="E224" s="56">
        <v>6218389.1479000002</v>
      </c>
      <c r="F224" s="56">
        <f>+E224/D224</f>
        <v>7.6776136782116886</v>
      </c>
    </row>
    <row r="225" spans="2:6" ht="20.100000000000001" customHeight="1" x14ac:dyDescent="0.25">
      <c r="B225" s="68" t="s">
        <v>144</v>
      </c>
      <c r="C225" s="67"/>
      <c r="D225" s="57">
        <v>25305457.62500003</v>
      </c>
      <c r="E225" s="58">
        <v>59319480.589599997</v>
      </c>
      <c r="F225" s="58">
        <f>+E225/D225</f>
        <v>2.3441378325834537</v>
      </c>
    </row>
    <row r="227" spans="2:6" ht="20.100000000000001" customHeight="1" x14ac:dyDescent="0.25">
      <c r="B227" s="32" t="s">
        <v>114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opLeftCell="A19" workbookViewId="0">
      <selection activeCell="B38" sqref="B38:C47"/>
    </sheetView>
  </sheetViews>
  <sheetFormatPr baseColWidth="10" defaultRowHeight="12.75" x14ac:dyDescent="0.2"/>
  <cols>
    <col min="1" max="1" width="4" style="74" customWidth="1"/>
    <col min="2" max="2" width="33.7109375" style="74" customWidth="1"/>
    <col min="3" max="3" width="6.5703125" style="74" customWidth="1"/>
    <col min="4" max="4" width="11.42578125" style="74"/>
    <col min="5" max="5" width="13.7109375" style="74" bestFit="1" customWidth="1"/>
    <col min="6" max="6" width="11.42578125" style="74"/>
    <col min="7" max="7" width="13.42578125" style="74" customWidth="1"/>
    <col min="8" max="8" width="11.42578125" style="74"/>
    <col min="9" max="9" width="13.7109375" style="74" bestFit="1" customWidth="1"/>
    <col min="10" max="10" width="11.42578125" style="74"/>
    <col min="11" max="11" width="13.7109375" style="74" bestFit="1" customWidth="1"/>
    <col min="12" max="12" width="11.42578125" style="74"/>
    <col min="13" max="13" width="13.7109375" style="74" bestFit="1" customWidth="1"/>
    <col min="14" max="16384" width="11.42578125" style="74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</row>
    <row r="4" spans="1:17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</row>
    <row r="6" spans="1:17" s="1" customFormat="1" ht="15.75" x14ac:dyDescent="0.25">
      <c r="C6" s="61"/>
      <c r="D6" s="2"/>
      <c r="E6" s="2"/>
      <c r="N6" s="18"/>
    </row>
    <row r="7" spans="1:17" s="1" customFormat="1" ht="20.25" customHeight="1" x14ac:dyDescent="0.25">
      <c r="B7" s="9" t="s">
        <v>284</v>
      </c>
      <c r="C7" s="62"/>
      <c r="D7" s="2"/>
      <c r="M7" s="2"/>
      <c r="N7" s="18"/>
    </row>
    <row r="8" spans="1:17" s="1" customFormat="1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8"/>
      <c r="P8" s="88"/>
      <c r="Q8" s="88"/>
    </row>
    <row r="9" spans="1:17" s="18" customFormat="1" ht="9.75" customHeight="1" x14ac:dyDescent="0.25">
      <c r="B9" s="19"/>
      <c r="C9" s="63"/>
      <c r="D9" s="19"/>
    </row>
    <row r="10" spans="1:17" x14ac:dyDescent="0.2">
      <c r="H10" s="75"/>
    </row>
    <row r="32" spans="2:14" s="1" customFormat="1" ht="20.25" customHeight="1" x14ac:dyDescent="0.25">
      <c r="B32" s="9" t="s">
        <v>456</v>
      </c>
      <c r="C32" s="62"/>
      <c r="D32" s="2"/>
      <c r="M32" s="2"/>
      <c r="N32" s="18"/>
    </row>
    <row r="33" spans="2:14" s="1" customFormat="1" ht="5.25" customHeight="1" x14ac:dyDescent="0.25"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</row>
    <row r="36" spans="2:14" ht="15.75" x14ac:dyDescent="0.25">
      <c r="B36" s="143" t="s">
        <v>140</v>
      </c>
      <c r="C36" s="144" t="s">
        <v>2</v>
      </c>
      <c r="D36" s="141">
        <v>2016</v>
      </c>
      <c r="E36" s="142"/>
      <c r="F36" s="150">
        <v>2015</v>
      </c>
      <c r="G36" s="151"/>
      <c r="H36" s="141">
        <v>2014</v>
      </c>
      <c r="I36" s="142"/>
      <c r="J36" s="150">
        <v>2013</v>
      </c>
      <c r="K36" s="151"/>
      <c r="L36" s="141">
        <v>2012</v>
      </c>
      <c r="M36" s="142"/>
    </row>
    <row r="37" spans="2:14" ht="15.75" x14ac:dyDescent="0.25">
      <c r="B37" s="143"/>
      <c r="C37" s="145"/>
      <c r="D37" s="29" t="s">
        <v>141</v>
      </c>
      <c r="E37" s="30" t="s">
        <v>142</v>
      </c>
      <c r="F37" s="35" t="s">
        <v>141</v>
      </c>
      <c r="G37" s="36" t="s">
        <v>142</v>
      </c>
      <c r="H37" s="29" t="s">
        <v>141</v>
      </c>
      <c r="I37" s="30" t="s">
        <v>142</v>
      </c>
      <c r="J37" s="35" t="s">
        <v>141</v>
      </c>
      <c r="K37" s="36" t="s">
        <v>142</v>
      </c>
      <c r="L37" s="29" t="s">
        <v>141</v>
      </c>
      <c r="M37" s="30" t="s">
        <v>142</v>
      </c>
    </row>
    <row r="38" spans="2:14" ht="15.75" x14ac:dyDescent="0.25">
      <c r="B38" s="69" t="s">
        <v>107</v>
      </c>
      <c r="C38" s="69" t="s">
        <v>16</v>
      </c>
      <c r="D38" s="70">
        <v>6202712.2799999993</v>
      </c>
      <c r="E38" s="108">
        <v>3846089.1345000006</v>
      </c>
      <c r="F38" s="70">
        <v>5116557.25</v>
      </c>
      <c r="G38" s="108">
        <v>3276442.5834000004</v>
      </c>
      <c r="H38" s="70">
        <v>4930163.38</v>
      </c>
      <c r="I38" s="108">
        <v>2139107.6411000011</v>
      </c>
      <c r="J38" s="70">
        <v>5273243.0600000005</v>
      </c>
      <c r="K38" s="108">
        <v>2315622.051</v>
      </c>
      <c r="L38" s="70">
        <v>7134709.4700000007</v>
      </c>
      <c r="M38" s="7">
        <v>3403937.9885999998</v>
      </c>
    </row>
    <row r="39" spans="2:14" s="76" customFormat="1" ht="15.75" x14ac:dyDescent="0.25">
      <c r="B39" s="71" t="s">
        <v>457</v>
      </c>
      <c r="C39" s="71" t="s">
        <v>354</v>
      </c>
      <c r="D39" s="70">
        <v>3639858.6900000004</v>
      </c>
      <c r="E39" s="108">
        <v>5703500.7346999999</v>
      </c>
      <c r="F39" s="70">
        <v>3153575</v>
      </c>
      <c r="G39" s="108">
        <v>6474131</v>
      </c>
      <c r="H39" s="70">
        <v>2905025</v>
      </c>
      <c r="I39" s="108">
        <v>6324930.1500000004</v>
      </c>
      <c r="J39" s="70">
        <v>3540055</v>
      </c>
      <c r="K39" s="108">
        <v>7150081.8499999996</v>
      </c>
      <c r="L39" s="70">
        <v>2738629</v>
      </c>
      <c r="M39" s="7">
        <v>4972163.79</v>
      </c>
    </row>
    <row r="40" spans="2:14" s="76" customFormat="1" ht="15.75" x14ac:dyDescent="0.25">
      <c r="B40" s="71" t="s">
        <v>41</v>
      </c>
      <c r="C40" s="71" t="s">
        <v>40</v>
      </c>
      <c r="D40" s="70">
        <v>3422044.6900000004</v>
      </c>
      <c r="E40" s="108">
        <v>5888392.3516000006</v>
      </c>
      <c r="F40" s="70">
        <v>3434552.8399999994</v>
      </c>
      <c r="G40" s="108">
        <v>6593112.4208999993</v>
      </c>
      <c r="H40" s="70">
        <v>3456857.7600000002</v>
      </c>
      <c r="I40" s="108">
        <v>7835821.6741999993</v>
      </c>
      <c r="J40" s="70">
        <v>3475311.53</v>
      </c>
      <c r="K40" s="108">
        <v>8763403.4199999999</v>
      </c>
      <c r="L40" s="70">
        <v>2501580.9</v>
      </c>
      <c r="M40" s="7">
        <v>6480305.7590000015</v>
      </c>
    </row>
    <row r="41" spans="2:14" s="76" customFormat="1" ht="15.75" x14ac:dyDescent="0.25">
      <c r="B41" s="71" t="s">
        <v>20</v>
      </c>
      <c r="C41" s="71" t="s">
        <v>19</v>
      </c>
      <c r="D41" s="70">
        <v>1748353.5699999996</v>
      </c>
      <c r="E41" s="108">
        <v>2129673.7157000001</v>
      </c>
      <c r="F41" s="70">
        <v>1721880.22</v>
      </c>
      <c r="G41" s="108">
        <v>3701251.3083000001</v>
      </c>
      <c r="H41" s="70">
        <v>1915363.2800000003</v>
      </c>
      <c r="I41" s="108">
        <v>3067889.2788</v>
      </c>
      <c r="J41" s="70">
        <v>3600997.97</v>
      </c>
      <c r="K41" s="108">
        <v>4424092.4499999993</v>
      </c>
      <c r="L41" s="70">
        <v>1512620.2000000002</v>
      </c>
      <c r="M41" s="7">
        <v>2085033.79</v>
      </c>
    </row>
    <row r="42" spans="2:14" s="76" customFormat="1" ht="15.75" x14ac:dyDescent="0.25">
      <c r="B42" s="71" t="s">
        <v>458</v>
      </c>
      <c r="C42" s="71" t="s">
        <v>352</v>
      </c>
      <c r="D42" s="70">
        <v>1476958.9899999998</v>
      </c>
      <c r="E42" s="108">
        <v>2907745.8847999997</v>
      </c>
      <c r="F42" s="107" t="s">
        <v>460</v>
      </c>
      <c r="G42" s="110" t="s">
        <v>460</v>
      </c>
      <c r="H42" s="107" t="s">
        <v>460</v>
      </c>
      <c r="I42" s="110" t="s">
        <v>460</v>
      </c>
      <c r="J42" s="107" t="s">
        <v>460</v>
      </c>
      <c r="K42" s="110" t="s">
        <v>460</v>
      </c>
      <c r="L42" s="107" t="s">
        <v>460</v>
      </c>
      <c r="M42" s="111" t="s">
        <v>460</v>
      </c>
    </row>
    <row r="43" spans="2:14" s="76" customFormat="1" ht="15.75" x14ac:dyDescent="0.25">
      <c r="B43" s="71" t="s">
        <v>262</v>
      </c>
      <c r="C43" s="71" t="s">
        <v>263</v>
      </c>
      <c r="D43" s="70">
        <v>624973.80000000005</v>
      </c>
      <c r="E43" s="108">
        <v>2373054.7999999993</v>
      </c>
      <c r="F43" s="70">
        <v>490238</v>
      </c>
      <c r="G43" s="108">
        <v>1526690.5500000003</v>
      </c>
      <c r="H43" s="70">
        <v>663981</v>
      </c>
      <c r="I43" s="108">
        <v>1714120.6500000001</v>
      </c>
      <c r="J43" s="70">
        <v>710888.05</v>
      </c>
      <c r="K43" s="108">
        <v>1826915.4830000002</v>
      </c>
      <c r="L43" s="70">
        <v>632462.99999999988</v>
      </c>
      <c r="M43" s="7">
        <v>1333445.4275</v>
      </c>
    </row>
    <row r="44" spans="2:14" s="76" customFormat="1" ht="15.75" x14ac:dyDescent="0.25">
      <c r="B44" s="71" t="s">
        <v>223</v>
      </c>
      <c r="C44" s="71" t="s">
        <v>224</v>
      </c>
      <c r="D44" s="70">
        <v>512575.35000000003</v>
      </c>
      <c r="E44" s="108">
        <v>379366.31070000003</v>
      </c>
      <c r="F44" s="70">
        <v>281492.30000000005</v>
      </c>
      <c r="G44" s="108">
        <v>250813.79060000001</v>
      </c>
      <c r="H44" s="70">
        <v>190929.99</v>
      </c>
      <c r="I44" s="108">
        <v>145292.78860000003</v>
      </c>
      <c r="J44" s="70">
        <v>33179.75</v>
      </c>
      <c r="K44" s="108">
        <v>23784.202900000004</v>
      </c>
      <c r="L44" s="70">
        <v>5373.0999999999995</v>
      </c>
      <c r="M44" s="7">
        <v>5975.9500000000007</v>
      </c>
    </row>
    <row r="45" spans="2:14" s="76" customFormat="1" ht="15.75" x14ac:dyDescent="0.25">
      <c r="B45" s="71" t="s">
        <v>195</v>
      </c>
      <c r="C45" s="71" t="s">
        <v>196</v>
      </c>
      <c r="D45" s="70">
        <v>469258.31</v>
      </c>
      <c r="E45" s="108">
        <v>1600560.0647</v>
      </c>
      <c r="F45" s="70">
        <v>465496.01</v>
      </c>
      <c r="G45" s="108">
        <v>1464235.1799999997</v>
      </c>
      <c r="H45" s="70">
        <v>340264.82000000012</v>
      </c>
      <c r="I45" s="108">
        <v>1326284.9142000005</v>
      </c>
      <c r="J45" s="70">
        <v>400292.16000000003</v>
      </c>
      <c r="K45" s="108">
        <v>1249928.0715000001</v>
      </c>
      <c r="L45" s="70">
        <v>284265.24000000017</v>
      </c>
      <c r="M45" s="7">
        <v>997935.62710000004</v>
      </c>
    </row>
    <row r="46" spans="2:14" ht="15.75" x14ac:dyDescent="0.25">
      <c r="B46" s="71" t="s">
        <v>101</v>
      </c>
      <c r="C46" s="71" t="s">
        <v>63</v>
      </c>
      <c r="D46" s="70">
        <v>411197.68000000005</v>
      </c>
      <c r="E46" s="108">
        <v>1381002.449</v>
      </c>
      <c r="F46" s="70">
        <v>613489.31999999983</v>
      </c>
      <c r="G46" s="108">
        <v>1813682.1020000002</v>
      </c>
      <c r="H46" s="70">
        <v>799533.94000000018</v>
      </c>
      <c r="I46" s="108">
        <v>1799928.0079999999</v>
      </c>
      <c r="J46" s="70">
        <v>347662.64</v>
      </c>
      <c r="K46" s="108">
        <v>1073719.7730999999</v>
      </c>
      <c r="L46" s="70">
        <v>305778.30000000016</v>
      </c>
      <c r="M46" s="7">
        <v>854334.0774999999</v>
      </c>
    </row>
    <row r="47" spans="2:14" ht="15.75" x14ac:dyDescent="0.25">
      <c r="B47" s="72" t="s">
        <v>444</v>
      </c>
      <c r="C47" s="72" t="s">
        <v>445</v>
      </c>
      <c r="D47" s="73">
        <v>381183</v>
      </c>
      <c r="E47" s="109">
        <v>251580.78</v>
      </c>
      <c r="F47" s="70">
        <v>641501</v>
      </c>
      <c r="G47" s="108">
        <v>416975.65</v>
      </c>
      <c r="H47" s="70">
        <v>711303</v>
      </c>
      <c r="I47" s="108">
        <v>434516.14999999997</v>
      </c>
      <c r="J47" s="70">
        <v>205504</v>
      </c>
      <c r="K47" s="108">
        <v>123302.39999999999</v>
      </c>
      <c r="L47" s="70">
        <v>741682</v>
      </c>
      <c r="M47" s="7">
        <v>530113.29999999993</v>
      </c>
    </row>
    <row r="48" spans="2:14" ht="15.75" x14ac:dyDescent="0.25">
      <c r="B48" s="146" t="s">
        <v>145</v>
      </c>
      <c r="C48" s="147"/>
      <c r="D48" s="77">
        <v>0.74644436942878556</v>
      </c>
      <c r="E48" s="77">
        <v>0.44607548755811577</v>
      </c>
      <c r="F48" s="77">
        <v>0.7101832013663496</v>
      </c>
      <c r="G48" s="77">
        <v>0.44618282551334942</v>
      </c>
      <c r="H48" s="77">
        <v>0.73509348388252083</v>
      </c>
      <c r="I48" s="77">
        <v>0.46810298973930098</v>
      </c>
      <c r="J48" s="77">
        <v>0.7052991823323661</v>
      </c>
      <c r="K48" s="77">
        <v>0.47293366617658122</v>
      </c>
      <c r="L48" s="77">
        <v>0.69141142632110386</v>
      </c>
      <c r="M48" s="77">
        <v>0.40212997165084019</v>
      </c>
    </row>
    <row r="49" spans="2:13" ht="15.75" x14ac:dyDescent="0.25">
      <c r="B49" s="148" t="s">
        <v>146</v>
      </c>
      <c r="C49" s="149"/>
      <c r="D49" s="57">
        <v>25305457.62500003</v>
      </c>
      <c r="E49" s="58">
        <v>59319480.589599997</v>
      </c>
      <c r="F49" s="57">
        <v>22415035.880000014</v>
      </c>
      <c r="G49" s="58">
        <v>57190311.07000003</v>
      </c>
      <c r="H49" s="57">
        <v>21648161.110000003</v>
      </c>
      <c r="I49" s="58">
        <v>52953926.375700012</v>
      </c>
      <c r="J49" s="57">
        <v>24935707.570000011</v>
      </c>
      <c r="K49" s="58">
        <v>56986532.422999986</v>
      </c>
      <c r="L49" s="57">
        <v>22934392.760000005</v>
      </c>
      <c r="M49" s="58">
        <v>51384495.477599964</v>
      </c>
    </row>
    <row r="51" spans="2:13" ht="15.75" x14ac:dyDescent="0.25">
      <c r="B51" s="32" t="s">
        <v>114</v>
      </c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workbookViewId="0">
      <selection activeCell="C15" sqref="C15"/>
    </sheetView>
  </sheetViews>
  <sheetFormatPr baseColWidth="10" defaultRowHeight="12.75" x14ac:dyDescent="0.2"/>
  <cols>
    <col min="1" max="1" width="6.5703125" style="74" customWidth="1"/>
    <col min="2" max="2" width="39.85546875" style="74" customWidth="1"/>
    <col min="3" max="3" width="17" style="74" bestFit="1" customWidth="1"/>
    <col min="4" max="4" width="17.140625" style="74" bestFit="1" customWidth="1"/>
    <col min="5" max="5" width="19.5703125" style="74" customWidth="1"/>
    <col min="6" max="6" width="14" style="74" customWidth="1"/>
    <col min="7" max="7" width="22.42578125" style="74" customWidth="1"/>
    <col min="8" max="8" width="11.42578125" style="74"/>
    <col min="9" max="9" width="25.7109375" style="74" customWidth="1"/>
    <col min="10" max="256" width="11.42578125" style="74"/>
    <col min="257" max="257" width="6.5703125" style="74" customWidth="1"/>
    <col min="258" max="258" width="39.85546875" style="74" customWidth="1"/>
    <col min="259" max="259" width="16.85546875" style="74" bestFit="1" customWidth="1"/>
    <col min="260" max="260" width="15.28515625" style="74" bestFit="1" customWidth="1"/>
    <col min="261" max="261" width="15.42578125" style="74" customWidth="1"/>
    <col min="262" max="262" width="11.42578125" style="74"/>
    <col min="263" max="263" width="22.42578125" style="74" customWidth="1"/>
    <col min="264" max="264" width="11.42578125" style="74"/>
    <col min="265" max="265" width="19.85546875" style="74" customWidth="1"/>
    <col min="266" max="512" width="11.42578125" style="74"/>
    <col min="513" max="513" width="6.5703125" style="74" customWidth="1"/>
    <col min="514" max="514" width="39.85546875" style="74" customWidth="1"/>
    <col min="515" max="515" width="16.85546875" style="74" bestFit="1" customWidth="1"/>
    <col min="516" max="516" width="15.28515625" style="74" bestFit="1" customWidth="1"/>
    <col min="517" max="517" width="15.42578125" style="74" customWidth="1"/>
    <col min="518" max="518" width="11.42578125" style="74"/>
    <col min="519" max="519" width="22.42578125" style="74" customWidth="1"/>
    <col min="520" max="520" width="11.42578125" style="74"/>
    <col min="521" max="521" width="19.85546875" style="74" customWidth="1"/>
    <col min="522" max="768" width="11.42578125" style="74"/>
    <col min="769" max="769" width="6.5703125" style="74" customWidth="1"/>
    <col min="770" max="770" width="39.85546875" style="74" customWidth="1"/>
    <col min="771" max="771" width="16.85546875" style="74" bestFit="1" customWidth="1"/>
    <col min="772" max="772" width="15.28515625" style="74" bestFit="1" customWidth="1"/>
    <col min="773" max="773" width="15.42578125" style="74" customWidth="1"/>
    <col min="774" max="774" width="11.42578125" style="74"/>
    <col min="775" max="775" width="22.42578125" style="74" customWidth="1"/>
    <col min="776" max="776" width="11.42578125" style="74"/>
    <col min="777" max="777" width="19.85546875" style="74" customWidth="1"/>
    <col min="778" max="1024" width="11.42578125" style="74"/>
    <col min="1025" max="1025" width="6.5703125" style="74" customWidth="1"/>
    <col min="1026" max="1026" width="39.85546875" style="74" customWidth="1"/>
    <col min="1027" max="1027" width="16.85546875" style="74" bestFit="1" customWidth="1"/>
    <col min="1028" max="1028" width="15.28515625" style="74" bestFit="1" customWidth="1"/>
    <col min="1029" max="1029" width="15.42578125" style="74" customWidth="1"/>
    <col min="1030" max="1030" width="11.42578125" style="74"/>
    <col min="1031" max="1031" width="22.42578125" style="74" customWidth="1"/>
    <col min="1032" max="1032" width="11.42578125" style="74"/>
    <col min="1033" max="1033" width="19.85546875" style="74" customWidth="1"/>
    <col min="1034" max="1280" width="11.42578125" style="74"/>
    <col min="1281" max="1281" width="6.5703125" style="74" customWidth="1"/>
    <col min="1282" max="1282" width="39.85546875" style="74" customWidth="1"/>
    <col min="1283" max="1283" width="16.85546875" style="74" bestFit="1" customWidth="1"/>
    <col min="1284" max="1284" width="15.28515625" style="74" bestFit="1" customWidth="1"/>
    <col min="1285" max="1285" width="15.42578125" style="74" customWidth="1"/>
    <col min="1286" max="1286" width="11.42578125" style="74"/>
    <col min="1287" max="1287" width="22.42578125" style="74" customWidth="1"/>
    <col min="1288" max="1288" width="11.42578125" style="74"/>
    <col min="1289" max="1289" width="19.85546875" style="74" customWidth="1"/>
    <col min="1290" max="1536" width="11.42578125" style="74"/>
    <col min="1537" max="1537" width="6.5703125" style="74" customWidth="1"/>
    <col min="1538" max="1538" width="39.85546875" style="74" customWidth="1"/>
    <col min="1539" max="1539" width="16.85546875" style="74" bestFit="1" customWidth="1"/>
    <col min="1540" max="1540" width="15.28515625" style="74" bestFit="1" customWidth="1"/>
    <col min="1541" max="1541" width="15.42578125" style="74" customWidth="1"/>
    <col min="1542" max="1542" width="11.42578125" style="74"/>
    <col min="1543" max="1543" width="22.42578125" style="74" customWidth="1"/>
    <col min="1544" max="1544" width="11.42578125" style="74"/>
    <col min="1545" max="1545" width="19.85546875" style="74" customWidth="1"/>
    <col min="1546" max="1792" width="11.42578125" style="74"/>
    <col min="1793" max="1793" width="6.5703125" style="74" customWidth="1"/>
    <col min="1794" max="1794" width="39.85546875" style="74" customWidth="1"/>
    <col min="1795" max="1795" width="16.85546875" style="74" bestFit="1" customWidth="1"/>
    <col min="1796" max="1796" width="15.28515625" style="74" bestFit="1" customWidth="1"/>
    <col min="1797" max="1797" width="15.42578125" style="74" customWidth="1"/>
    <col min="1798" max="1798" width="11.42578125" style="74"/>
    <col min="1799" max="1799" width="22.42578125" style="74" customWidth="1"/>
    <col min="1800" max="1800" width="11.42578125" style="74"/>
    <col min="1801" max="1801" width="19.85546875" style="74" customWidth="1"/>
    <col min="1802" max="2048" width="11.42578125" style="74"/>
    <col min="2049" max="2049" width="6.5703125" style="74" customWidth="1"/>
    <col min="2050" max="2050" width="39.85546875" style="74" customWidth="1"/>
    <col min="2051" max="2051" width="16.85546875" style="74" bestFit="1" customWidth="1"/>
    <col min="2052" max="2052" width="15.28515625" style="74" bestFit="1" customWidth="1"/>
    <col min="2053" max="2053" width="15.42578125" style="74" customWidth="1"/>
    <col min="2054" max="2054" width="11.42578125" style="74"/>
    <col min="2055" max="2055" width="22.42578125" style="74" customWidth="1"/>
    <col min="2056" max="2056" width="11.42578125" style="74"/>
    <col min="2057" max="2057" width="19.85546875" style="74" customWidth="1"/>
    <col min="2058" max="2304" width="11.42578125" style="74"/>
    <col min="2305" max="2305" width="6.5703125" style="74" customWidth="1"/>
    <col min="2306" max="2306" width="39.85546875" style="74" customWidth="1"/>
    <col min="2307" max="2307" width="16.85546875" style="74" bestFit="1" customWidth="1"/>
    <col min="2308" max="2308" width="15.28515625" style="74" bestFit="1" customWidth="1"/>
    <col min="2309" max="2309" width="15.42578125" style="74" customWidth="1"/>
    <col min="2310" max="2310" width="11.42578125" style="74"/>
    <col min="2311" max="2311" width="22.42578125" style="74" customWidth="1"/>
    <col min="2312" max="2312" width="11.42578125" style="74"/>
    <col min="2313" max="2313" width="19.85546875" style="74" customWidth="1"/>
    <col min="2314" max="2560" width="11.42578125" style="74"/>
    <col min="2561" max="2561" width="6.5703125" style="74" customWidth="1"/>
    <col min="2562" max="2562" width="39.85546875" style="74" customWidth="1"/>
    <col min="2563" max="2563" width="16.85546875" style="74" bestFit="1" customWidth="1"/>
    <col min="2564" max="2564" width="15.28515625" style="74" bestFit="1" customWidth="1"/>
    <col min="2565" max="2565" width="15.42578125" style="74" customWidth="1"/>
    <col min="2566" max="2566" width="11.42578125" style="74"/>
    <col min="2567" max="2567" width="22.42578125" style="74" customWidth="1"/>
    <col min="2568" max="2568" width="11.42578125" style="74"/>
    <col min="2569" max="2569" width="19.85546875" style="74" customWidth="1"/>
    <col min="2570" max="2816" width="11.42578125" style="74"/>
    <col min="2817" max="2817" width="6.5703125" style="74" customWidth="1"/>
    <col min="2818" max="2818" width="39.85546875" style="74" customWidth="1"/>
    <col min="2819" max="2819" width="16.85546875" style="74" bestFit="1" customWidth="1"/>
    <col min="2820" max="2820" width="15.28515625" style="74" bestFit="1" customWidth="1"/>
    <col min="2821" max="2821" width="15.42578125" style="74" customWidth="1"/>
    <col min="2822" max="2822" width="11.42578125" style="74"/>
    <col min="2823" max="2823" width="22.42578125" style="74" customWidth="1"/>
    <col min="2824" max="2824" width="11.42578125" style="74"/>
    <col min="2825" max="2825" width="19.85546875" style="74" customWidth="1"/>
    <col min="2826" max="3072" width="11.42578125" style="74"/>
    <col min="3073" max="3073" width="6.5703125" style="74" customWidth="1"/>
    <col min="3074" max="3074" width="39.85546875" style="74" customWidth="1"/>
    <col min="3075" max="3075" width="16.85546875" style="74" bestFit="1" customWidth="1"/>
    <col min="3076" max="3076" width="15.28515625" style="74" bestFit="1" customWidth="1"/>
    <col min="3077" max="3077" width="15.42578125" style="74" customWidth="1"/>
    <col min="3078" max="3078" width="11.42578125" style="74"/>
    <col min="3079" max="3079" width="22.42578125" style="74" customWidth="1"/>
    <col min="3080" max="3080" width="11.42578125" style="74"/>
    <col min="3081" max="3081" width="19.85546875" style="74" customWidth="1"/>
    <col min="3082" max="3328" width="11.42578125" style="74"/>
    <col min="3329" max="3329" width="6.5703125" style="74" customWidth="1"/>
    <col min="3330" max="3330" width="39.85546875" style="74" customWidth="1"/>
    <col min="3331" max="3331" width="16.85546875" style="74" bestFit="1" customWidth="1"/>
    <col min="3332" max="3332" width="15.28515625" style="74" bestFit="1" customWidth="1"/>
    <col min="3333" max="3333" width="15.42578125" style="74" customWidth="1"/>
    <col min="3334" max="3334" width="11.42578125" style="74"/>
    <col min="3335" max="3335" width="22.42578125" style="74" customWidth="1"/>
    <col min="3336" max="3336" width="11.42578125" style="74"/>
    <col min="3337" max="3337" width="19.85546875" style="74" customWidth="1"/>
    <col min="3338" max="3584" width="11.42578125" style="74"/>
    <col min="3585" max="3585" width="6.5703125" style="74" customWidth="1"/>
    <col min="3586" max="3586" width="39.85546875" style="74" customWidth="1"/>
    <col min="3587" max="3587" width="16.85546875" style="74" bestFit="1" customWidth="1"/>
    <col min="3588" max="3588" width="15.28515625" style="74" bestFit="1" customWidth="1"/>
    <col min="3589" max="3589" width="15.42578125" style="74" customWidth="1"/>
    <col min="3590" max="3590" width="11.42578125" style="74"/>
    <col min="3591" max="3591" width="22.42578125" style="74" customWidth="1"/>
    <col min="3592" max="3592" width="11.42578125" style="74"/>
    <col min="3593" max="3593" width="19.85546875" style="74" customWidth="1"/>
    <col min="3594" max="3840" width="11.42578125" style="74"/>
    <col min="3841" max="3841" width="6.5703125" style="74" customWidth="1"/>
    <col min="3842" max="3842" width="39.85546875" style="74" customWidth="1"/>
    <col min="3843" max="3843" width="16.85546875" style="74" bestFit="1" customWidth="1"/>
    <col min="3844" max="3844" width="15.28515625" style="74" bestFit="1" customWidth="1"/>
    <col min="3845" max="3845" width="15.42578125" style="74" customWidth="1"/>
    <col min="3846" max="3846" width="11.42578125" style="74"/>
    <col min="3847" max="3847" width="22.42578125" style="74" customWidth="1"/>
    <col min="3848" max="3848" width="11.42578125" style="74"/>
    <col min="3849" max="3849" width="19.85546875" style="74" customWidth="1"/>
    <col min="3850" max="4096" width="11.42578125" style="74"/>
    <col min="4097" max="4097" width="6.5703125" style="74" customWidth="1"/>
    <col min="4098" max="4098" width="39.85546875" style="74" customWidth="1"/>
    <col min="4099" max="4099" width="16.85546875" style="74" bestFit="1" customWidth="1"/>
    <col min="4100" max="4100" width="15.28515625" style="74" bestFit="1" customWidth="1"/>
    <col min="4101" max="4101" width="15.42578125" style="74" customWidth="1"/>
    <col min="4102" max="4102" width="11.42578125" style="74"/>
    <col min="4103" max="4103" width="22.42578125" style="74" customWidth="1"/>
    <col min="4104" max="4104" width="11.42578125" style="74"/>
    <col min="4105" max="4105" width="19.85546875" style="74" customWidth="1"/>
    <col min="4106" max="4352" width="11.42578125" style="74"/>
    <col min="4353" max="4353" width="6.5703125" style="74" customWidth="1"/>
    <col min="4354" max="4354" width="39.85546875" style="74" customWidth="1"/>
    <col min="4355" max="4355" width="16.85546875" style="74" bestFit="1" customWidth="1"/>
    <col min="4356" max="4356" width="15.28515625" style="74" bestFit="1" customWidth="1"/>
    <col min="4357" max="4357" width="15.42578125" style="74" customWidth="1"/>
    <col min="4358" max="4358" width="11.42578125" style="74"/>
    <col min="4359" max="4359" width="22.42578125" style="74" customWidth="1"/>
    <col min="4360" max="4360" width="11.42578125" style="74"/>
    <col min="4361" max="4361" width="19.85546875" style="74" customWidth="1"/>
    <col min="4362" max="4608" width="11.42578125" style="74"/>
    <col min="4609" max="4609" width="6.5703125" style="74" customWidth="1"/>
    <col min="4610" max="4610" width="39.85546875" style="74" customWidth="1"/>
    <col min="4611" max="4611" width="16.85546875" style="74" bestFit="1" customWidth="1"/>
    <col min="4612" max="4612" width="15.28515625" style="74" bestFit="1" customWidth="1"/>
    <col min="4613" max="4613" width="15.42578125" style="74" customWidth="1"/>
    <col min="4614" max="4614" width="11.42578125" style="74"/>
    <col min="4615" max="4615" width="22.42578125" style="74" customWidth="1"/>
    <col min="4616" max="4616" width="11.42578125" style="74"/>
    <col min="4617" max="4617" width="19.85546875" style="74" customWidth="1"/>
    <col min="4618" max="4864" width="11.42578125" style="74"/>
    <col min="4865" max="4865" width="6.5703125" style="74" customWidth="1"/>
    <col min="4866" max="4866" width="39.85546875" style="74" customWidth="1"/>
    <col min="4867" max="4867" width="16.85546875" style="74" bestFit="1" customWidth="1"/>
    <col min="4868" max="4868" width="15.28515625" style="74" bestFit="1" customWidth="1"/>
    <col min="4869" max="4869" width="15.42578125" style="74" customWidth="1"/>
    <col min="4870" max="4870" width="11.42578125" style="74"/>
    <col min="4871" max="4871" width="22.42578125" style="74" customWidth="1"/>
    <col min="4872" max="4872" width="11.42578125" style="74"/>
    <col min="4873" max="4873" width="19.85546875" style="74" customWidth="1"/>
    <col min="4874" max="5120" width="11.42578125" style="74"/>
    <col min="5121" max="5121" width="6.5703125" style="74" customWidth="1"/>
    <col min="5122" max="5122" width="39.85546875" style="74" customWidth="1"/>
    <col min="5123" max="5123" width="16.85546875" style="74" bestFit="1" customWidth="1"/>
    <col min="5124" max="5124" width="15.28515625" style="74" bestFit="1" customWidth="1"/>
    <col min="5125" max="5125" width="15.42578125" style="74" customWidth="1"/>
    <col min="5126" max="5126" width="11.42578125" style="74"/>
    <col min="5127" max="5127" width="22.42578125" style="74" customWidth="1"/>
    <col min="5128" max="5128" width="11.42578125" style="74"/>
    <col min="5129" max="5129" width="19.85546875" style="74" customWidth="1"/>
    <col min="5130" max="5376" width="11.42578125" style="74"/>
    <col min="5377" max="5377" width="6.5703125" style="74" customWidth="1"/>
    <col min="5378" max="5378" width="39.85546875" style="74" customWidth="1"/>
    <col min="5379" max="5379" width="16.85546875" style="74" bestFit="1" customWidth="1"/>
    <col min="5380" max="5380" width="15.28515625" style="74" bestFit="1" customWidth="1"/>
    <col min="5381" max="5381" width="15.42578125" style="74" customWidth="1"/>
    <col min="5382" max="5382" width="11.42578125" style="74"/>
    <col min="5383" max="5383" width="22.42578125" style="74" customWidth="1"/>
    <col min="5384" max="5384" width="11.42578125" style="74"/>
    <col min="5385" max="5385" width="19.85546875" style="74" customWidth="1"/>
    <col min="5386" max="5632" width="11.42578125" style="74"/>
    <col min="5633" max="5633" width="6.5703125" style="74" customWidth="1"/>
    <col min="5634" max="5634" width="39.85546875" style="74" customWidth="1"/>
    <col min="5635" max="5635" width="16.85546875" style="74" bestFit="1" customWidth="1"/>
    <col min="5636" max="5636" width="15.28515625" style="74" bestFit="1" customWidth="1"/>
    <col min="5637" max="5637" width="15.42578125" style="74" customWidth="1"/>
    <col min="5638" max="5638" width="11.42578125" style="74"/>
    <col min="5639" max="5639" width="22.42578125" style="74" customWidth="1"/>
    <col min="5640" max="5640" width="11.42578125" style="74"/>
    <col min="5641" max="5641" width="19.85546875" style="74" customWidth="1"/>
    <col min="5642" max="5888" width="11.42578125" style="74"/>
    <col min="5889" max="5889" width="6.5703125" style="74" customWidth="1"/>
    <col min="5890" max="5890" width="39.85546875" style="74" customWidth="1"/>
    <col min="5891" max="5891" width="16.85546875" style="74" bestFit="1" customWidth="1"/>
    <col min="5892" max="5892" width="15.28515625" style="74" bestFit="1" customWidth="1"/>
    <col min="5893" max="5893" width="15.42578125" style="74" customWidth="1"/>
    <col min="5894" max="5894" width="11.42578125" style="74"/>
    <col min="5895" max="5895" width="22.42578125" style="74" customWidth="1"/>
    <col min="5896" max="5896" width="11.42578125" style="74"/>
    <col min="5897" max="5897" width="19.85546875" style="74" customWidth="1"/>
    <col min="5898" max="6144" width="11.42578125" style="74"/>
    <col min="6145" max="6145" width="6.5703125" style="74" customWidth="1"/>
    <col min="6146" max="6146" width="39.85546875" style="74" customWidth="1"/>
    <col min="6147" max="6147" width="16.85546875" style="74" bestFit="1" customWidth="1"/>
    <col min="6148" max="6148" width="15.28515625" style="74" bestFit="1" customWidth="1"/>
    <col min="6149" max="6149" width="15.42578125" style="74" customWidth="1"/>
    <col min="6150" max="6150" width="11.42578125" style="74"/>
    <col min="6151" max="6151" width="22.42578125" style="74" customWidth="1"/>
    <col min="6152" max="6152" width="11.42578125" style="74"/>
    <col min="6153" max="6153" width="19.85546875" style="74" customWidth="1"/>
    <col min="6154" max="6400" width="11.42578125" style="74"/>
    <col min="6401" max="6401" width="6.5703125" style="74" customWidth="1"/>
    <col min="6402" max="6402" width="39.85546875" style="74" customWidth="1"/>
    <col min="6403" max="6403" width="16.85546875" style="74" bestFit="1" customWidth="1"/>
    <col min="6404" max="6404" width="15.28515625" style="74" bestFit="1" customWidth="1"/>
    <col min="6405" max="6405" width="15.42578125" style="74" customWidth="1"/>
    <col min="6406" max="6406" width="11.42578125" style="74"/>
    <col min="6407" max="6407" width="22.42578125" style="74" customWidth="1"/>
    <col min="6408" max="6408" width="11.42578125" style="74"/>
    <col min="6409" max="6409" width="19.85546875" style="74" customWidth="1"/>
    <col min="6410" max="6656" width="11.42578125" style="74"/>
    <col min="6657" max="6657" width="6.5703125" style="74" customWidth="1"/>
    <col min="6658" max="6658" width="39.85546875" style="74" customWidth="1"/>
    <col min="6659" max="6659" width="16.85546875" style="74" bestFit="1" customWidth="1"/>
    <col min="6660" max="6660" width="15.28515625" style="74" bestFit="1" customWidth="1"/>
    <col min="6661" max="6661" width="15.42578125" style="74" customWidth="1"/>
    <col min="6662" max="6662" width="11.42578125" style="74"/>
    <col min="6663" max="6663" width="22.42578125" style="74" customWidth="1"/>
    <col min="6664" max="6664" width="11.42578125" style="74"/>
    <col min="6665" max="6665" width="19.85546875" style="74" customWidth="1"/>
    <col min="6666" max="6912" width="11.42578125" style="74"/>
    <col min="6913" max="6913" width="6.5703125" style="74" customWidth="1"/>
    <col min="6914" max="6914" width="39.85546875" style="74" customWidth="1"/>
    <col min="6915" max="6915" width="16.85546875" style="74" bestFit="1" customWidth="1"/>
    <col min="6916" max="6916" width="15.28515625" style="74" bestFit="1" customWidth="1"/>
    <col min="6917" max="6917" width="15.42578125" style="74" customWidth="1"/>
    <col min="6918" max="6918" width="11.42578125" style="74"/>
    <col min="6919" max="6919" width="22.42578125" style="74" customWidth="1"/>
    <col min="6920" max="6920" width="11.42578125" style="74"/>
    <col min="6921" max="6921" width="19.85546875" style="74" customWidth="1"/>
    <col min="6922" max="7168" width="11.42578125" style="74"/>
    <col min="7169" max="7169" width="6.5703125" style="74" customWidth="1"/>
    <col min="7170" max="7170" width="39.85546875" style="74" customWidth="1"/>
    <col min="7171" max="7171" width="16.85546875" style="74" bestFit="1" customWidth="1"/>
    <col min="7172" max="7172" width="15.28515625" style="74" bestFit="1" customWidth="1"/>
    <col min="7173" max="7173" width="15.42578125" style="74" customWidth="1"/>
    <col min="7174" max="7174" width="11.42578125" style="74"/>
    <col min="7175" max="7175" width="22.42578125" style="74" customWidth="1"/>
    <col min="7176" max="7176" width="11.42578125" style="74"/>
    <col min="7177" max="7177" width="19.85546875" style="74" customWidth="1"/>
    <col min="7178" max="7424" width="11.42578125" style="74"/>
    <col min="7425" max="7425" width="6.5703125" style="74" customWidth="1"/>
    <col min="7426" max="7426" width="39.85546875" style="74" customWidth="1"/>
    <col min="7427" max="7427" width="16.85546875" style="74" bestFit="1" customWidth="1"/>
    <col min="7428" max="7428" width="15.28515625" style="74" bestFit="1" customWidth="1"/>
    <col min="7429" max="7429" width="15.42578125" style="74" customWidth="1"/>
    <col min="7430" max="7430" width="11.42578125" style="74"/>
    <col min="7431" max="7431" width="22.42578125" style="74" customWidth="1"/>
    <col min="7432" max="7432" width="11.42578125" style="74"/>
    <col min="7433" max="7433" width="19.85546875" style="74" customWidth="1"/>
    <col min="7434" max="7680" width="11.42578125" style="74"/>
    <col min="7681" max="7681" width="6.5703125" style="74" customWidth="1"/>
    <col min="7682" max="7682" width="39.85546875" style="74" customWidth="1"/>
    <col min="7683" max="7683" width="16.85546875" style="74" bestFit="1" customWidth="1"/>
    <col min="7684" max="7684" width="15.28515625" style="74" bestFit="1" customWidth="1"/>
    <col min="7685" max="7685" width="15.42578125" style="74" customWidth="1"/>
    <col min="7686" max="7686" width="11.42578125" style="74"/>
    <col min="7687" max="7687" width="22.42578125" style="74" customWidth="1"/>
    <col min="7688" max="7688" width="11.42578125" style="74"/>
    <col min="7689" max="7689" width="19.85546875" style="74" customWidth="1"/>
    <col min="7690" max="7936" width="11.42578125" style="74"/>
    <col min="7937" max="7937" width="6.5703125" style="74" customWidth="1"/>
    <col min="7938" max="7938" width="39.85546875" style="74" customWidth="1"/>
    <col min="7939" max="7939" width="16.85546875" style="74" bestFit="1" customWidth="1"/>
    <col min="7940" max="7940" width="15.28515625" style="74" bestFit="1" customWidth="1"/>
    <col min="7941" max="7941" width="15.42578125" style="74" customWidth="1"/>
    <col min="7942" max="7942" width="11.42578125" style="74"/>
    <col min="7943" max="7943" width="22.42578125" style="74" customWidth="1"/>
    <col min="7944" max="7944" width="11.42578125" style="74"/>
    <col min="7945" max="7945" width="19.85546875" style="74" customWidth="1"/>
    <col min="7946" max="8192" width="11.42578125" style="74"/>
    <col min="8193" max="8193" width="6.5703125" style="74" customWidth="1"/>
    <col min="8194" max="8194" width="39.85546875" style="74" customWidth="1"/>
    <col min="8195" max="8195" width="16.85546875" style="74" bestFit="1" customWidth="1"/>
    <col min="8196" max="8196" width="15.28515625" style="74" bestFit="1" customWidth="1"/>
    <col min="8197" max="8197" width="15.42578125" style="74" customWidth="1"/>
    <col min="8198" max="8198" width="11.42578125" style="74"/>
    <col min="8199" max="8199" width="22.42578125" style="74" customWidth="1"/>
    <col min="8200" max="8200" width="11.42578125" style="74"/>
    <col min="8201" max="8201" width="19.85546875" style="74" customWidth="1"/>
    <col min="8202" max="8448" width="11.42578125" style="74"/>
    <col min="8449" max="8449" width="6.5703125" style="74" customWidth="1"/>
    <col min="8450" max="8450" width="39.85546875" style="74" customWidth="1"/>
    <col min="8451" max="8451" width="16.85546875" style="74" bestFit="1" customWidth="1"/>
    <col min="8452" max="8452" width="15.28515625" style="74" bestFit="1" customWidth="1"/>
    <col min="8453" max="8453" width="15.42578125" style="74" customWidth="1"/>
    <col min="8454" max="8454" width="11.42578125" style="74"/>
    <col min="8455" max="8455" width="22.42578125" style="74" customWidth="1"/>
    <col min="8456" max="8456" width="11.42578125" style="74"/>
    <col min="8457" max="8457" width="19.85546875" style="74" customWidth="1"/>
    <col min="8458" max="8704" width="11.42578125" style="74"/>
    <col min="8705" max="8705" width="6.5703125" style="74" customWidth="1"/>
    <col min="8706" max="8706" width="39.85546875" style="74" customWidth="1"/>
    <col min="8707" max="8707" width="16.85546875" style="74" bestFit="1" customWidth="1"/>
    <col min="8708" max="8708" width="15.28515625" style="74" bestFit="1" customWidth="1"/>
    <col min="8709" max="8709" width="15.42578125" style="74" customWidth="1"/>
    <col min="8710" max="8710" width="11.42578125" style="74"/>
    <col min="8711" max="8711" width="22.42578125" style="74" customWidth="1"/>
    <col min="8712" max="8712" width="11.42578125" style="74"/>
    <col min="8713" max="8713" width="19.85546875" style="74" customWidth="1"/>
    <col min="8714" max="8960" width="11.42578125" style="74"/>
    <col min="8961" max="8961" width="6.5703125" style="74" customWidth="1"/>
    <col min="8962" max="8962" width="39.85546875" style="74" customWidth="1"/>
    <col min="8963" max="8963" width="16.85546875" style="74" bestFit="1" customWidth="1"/>
    <col min="8964" max="8964" width="15.28515625" style="74" bestFit="1" customWidth="1"/>
    <col min="8965" max="8965" width="15.42578125" style="74" customWidth="1"/>
    <col min="8966" max="8966" width="11.42578125" style="74"/>
    <col min="8967" max="8967" width="22.42578125" style="74" customWidth="1"/>
    <col min="8968" max="8968" width="11.42578125" style="74"/>
    <col min="8969" max="8969" width="19.85546875" style="74" customWidth="1"/>
    <col min="8970" max="9216" width="11.42578125" style="74"/>
    <col min="9217" max="9217" width="6.5703125" style="74" customWidth="1"/>
    <col min="9218" max="9218" width="39.85546875" style="74" customWidth="1"/>
    <col min="9219" max="9219" width="16.85546875" style="74" bestFit="1" customWidth="1"/>
    <col min="9220" max="9220" width="15.28515625" style="74" bestFit="1" customWidth="1"/>
    <col min="9221" max="9221" width="15.42578125" style="74" customWidth="1"/>
    <col min="9222" max="9222" width="11.42578125" style="74"/>
    <col min="9223" max="9223" width="22.42578125" style="74" customWidth="1"/>
    <col min="9224" max="9224" width="11.42578125" style="74"/>
    <col min="9225" max="9225" width="19.85546875" style="74" customWidth="1"/>
    <col min="9226" max="9472" width="11.42578125" style="74"/>
    <col min="9473" max="9473" width="6.5703125" style="74" customWidth="1"/>
    <col min="9474" max="9474" width="39.85546875" style="74" customWidth="1"/>
    <col min="9475" max="9475" width="16.85546875" style="74" bestFit="1" customWidth="1"/>
    <col min="9476" max="9476" width="15.28515625" style="74" bestFit="1" customWidth="1"/>
    <col min="9477" max="9477" width="15.42578125" style="74" customWidth="1"/>
    <col min="9478" max="9478" width="11.42578125" style="74"/>
    <col min="9479" max="9479" width="22.42578125" style="74" customWidth="1"/>
    <col min="9480" max="9480" width="11.42578125" style="74"/>
    <col min="9481" max="9481" width="19.85546875" style="74" customWidth="1"/>
    <col min="9482" max="9728" width="11.42578125" style="74"/>
    <col min="9729" max="9729" width="6.5703125" style="74" customWidth="1"/>
    <col min="9730" max="9730" width="39.85546875" style="74" customWidth="1"/>
    <col min="9731" max="9731" width="16.85546875" style="74" bestFit="1" customWidth="1"/>
    <col min="9732" max="9732" width="15.28515625" style="74" bestFit="1" customWidth="1"/>
    <col min="9733" max="9733" width="15.42578125" style="74" customWidth="1"/>
    <col min="9734" max="9734" width="11.42578125" style="74"/>
    <col min="9735" max="9735" width="22.42578125" style="74" customWidth="1"/>
    <col min="9736" max="9736" width="11.42578125" style="74"/>
    <col min="9737" max="9737" width="19.85546875" style="74" customWidth="1"/>
    <col min="9738" max="9984" width="11.42578125" style="74"/>
    <col min="9985" max="9985" width="6.5703125" style="74" customWidth="1"/>
    <col min="9986" max="9986" width="39.85546875" style="74" customWidth="1"/>
    <col min="9987" max="9987" width="16.85546875" style="74" bestFit="1" customWidth="1"/>
    <col min="9988" max="9988" width="15.28515625" style="74" bestFit="1" customWidth="1"/>
    <col min="9989" max="9989" width="15.42578125" style="74" customWidth="1"/>
    <col min="9990" max="9990" width="11.42578125" style="74"/>
    <col min="9991" max="9991" width="22.42578125" style="74" customWidth="1"/>
    <col min="9992" max="9992" width="11.42578125" style="74"/>
    <col min="9993" max="9993" width="19.85546875" style="74" customWidth="1"/>
    <col min="9994" max="10240" width="11.42578125" style="74"/>
    <col min="10241" max="10241" width="6.5703125" style="74" customWidth="1"/>
    <col min="10242" max="10242" width="39.85546875" style="74" customWidth="1"/>
    <col min="10243" max="10243" width="16.85546875" style="74" bestFit="1" customWidth="1"/>
    <col min="10244" max="10244" width="15.28515625" style="74" bestFit="1" customWidth="1"/>
    <col min="10245" max="10245" width="15.42578125" style="74" customWidth="1"/>
    <col min="10246" max="10246" width="11.42578125" style="74"/>
    <col min="10247" max="10247" width="22.42578125" style="74" customWidth="1"/>
    <col min="10248" max="10248" width="11.42578125" style="74"/>
    <col min="10249" max="10249" width="19.85546875" style="74" customWidth="1"/>
    <col min="10250" max="10496" width="11.42578125" style="74"/>
    <col min="10497" max="10497" width="6.5703125" style="74" customWidth="1"/>
    <col min="10498" max="10498" width="39.85546875" style="74" customWidth="1"/>
    <col min="10499" max="10499" width="16.85546875" style="74" bestFit="1" customWidth="1"/>
    <col min="10500" max="10500" width="15.28515625" style="74" bestFit="1" customWidth="1"/>
    <col min="10501" max="10501" width="15.42578125" style="74" customWidth="1"/>
    <col min="10502" max="10502" width="11.42578125" style="74"/>
    <col min="10503" max="10503" width="22.42578125" style="74" customWidth="1"/>
    <col min="10504" max="10504" width="11.42578125" style="74"/>
    <col min="10505" max="10505" width="19.85546875" style="74" customWidth="1"/>
    <col min="10506" max="10752" width="11.42578125" style="74"/>
    <col min="10753" max="10753" width="6.5703125" style="74" customWidth="1"/>
    <col min="10754" max="10754" width="39.85546875" style="74" customWidth="1"/>
    <col min="10755" max="10755" width="16.85546875" style="74" bestFit="1" customWidth="1"/>
    <col min="10756" max="10756" width="15.28515625" style="74" bestFit="1" customWidth="1"/>
    <col min="10757" max="10757" width="15.42578125" style="74" customWidth="1"/>
    <col min="10758" max="10758" width="11.42578125" style="74"/>
    <col min="10759" max="10759" width="22.42578125" style="74" customWidth="1"/>
    <col min="10760" max="10760" width="11.42578125" style="74"/>
    <col min="10761" max="10761" width="19.85546875" style="74" customWidth="1"/>
    <col min="10762" max="11008" width="11.42578125" style="74"/>
    <col min="11009" max="11009" width="6.5703125" style="74" customWidth="1"/>
    <col min="11010" max="11010" width="39.85546875" style="74" customWidth="1"/>
    <col min="11011" max="11011" width="16.85546875" style="74" bestFit="1" customWidth="1"/>
    <col min="11012" max="11012" width="15.28515625" style="74" bestFit="1" customWidth="1"/>
    <col min="11013" max="11013" width="15.42578125" style="74" customWidth="1"/>
    <col min="11014" max="11014" width="11.42578125" style="74"/>
    <col min="11015" max="11015" width="22.42578125" style="74" customWidth="1"/>
    <col min="11016" max="11016" width="11.42578125" style="74"/>
    <col min="11017" max="11017" width="19.85546875" style="74" customWidth="1"/>
    <col min="11018" max="11264" width="11.42578125" style="74"/>
    <col min="11265" max="11265" width="6.5703125" style="74" customWidth="1"/>
    <col min="11266" max="11266" width="39.85546875" style="74" customWidth="1"/>
    <col min="11267" max="11267" width="16.85546875" style="74" bestFit="1" customWidth="1"/>
    <col min="11268" max="11268" width="15.28515625" style="74" bestFit="1" customWidth="1"/>
    <col min="11269" max="11269" width="15.42578125" style="74" customWidth="1"/>
    <col min="11270" max="11270" width="11.42578125" style="74"/>
    <col min="11271" max="11271" width="22.42578125" style="74" customWidth="1"/>
    <col min="11272" max="11272" width="11.42578125" style="74"/>
    <col min="11273" max="11273" width="19.85546875" style="74" customWidth="1"/>
    <col min="11274" max="11520" width="11.42578125" style="74"/>
    <col min="11521" max="11521" width="6.5703125" style="74" customWidth="1"/>
    <col min="11522" max="11522" width="39.85546875" style="74" customWidth="1"/>
    <col min="11523" max="11523" width="16.85546875" style="74" bestFit="1" customWidth="1"/>
    <col min="11524" max="11524" width="15.28515625" style="74" bestFit="1" customWidth="1"/>
    <col min="11525" max="11525" width="15.42578125" style="74" customWidth="1"/>
    <col min="11526" max="11526" width="11.42578125" style="74"/>
    <col min="11527" max="11527" width="22.42578125" style="74" customWidth="1"/>
    <col min="11528" max="11528" width="11.42578125" style="74"/>
    <col min="11529" max="11529" width="19.85546875" style="74" customWidth="1"/>
    <col min="11530" max="11776" width="11.42578125" style="74"/>
    <col min="11777" max="11777" width="6.5703125" style="74" customWidth="1"/>
    <col min="11778" max="11778" width="39.85546875" style="74" customWidth="1"/>
    <col min="11779" max="11779" width="16.85546875" style="74" bestFit="1" customWidth="1"/>
    <col min="11780" max="11780" width="15.28515625" style="74" bestFit="1" customWidth="1"/>
    <col min="11781" max="11781" width="15.42578125" style="74" customWidth="1"/>
    <col min="11782" max="11782" width="11.42578125" style="74"/>
    <col min="11783" max="11783" width="22.42578125" style="74" customWidth="1"/>
    <col min="11784" max="11784" width="11.42578125" style="74"/>
    <col min="11785" max="11785" width="19.85546875" style="74" customWidth="1"/>
    <col min="11786" max="12032" width="11.42578125" style="74"/>
    <col min="12033" max="12033" width="6.5703125" style="74" customWidth="1"/>
    <col min="12034" max="12034" width="39.85546875" style="74" customWidth="1"/>
    <col min="12035" max="12035" width="16.85546875" style="74" bestFit="1" customWidth="1"/>
    <col min="12036" max="12036" width="15.28515625" style="74" bestFit="1" customWidth="1"/>
    <col min="12037" max="12037" width="15.42578125" style="74" customWidth="1"/>
    <col min="12038" max="12038" width="11.42578125" style="74"/>
    <col min="12039" max="12039" width="22.42578125" style="74" customWidth="1"/>
    <col min="12040" max="12040" width="11.42578125" style="74"/>
    <col min="12041" max="12041" width="19.85546875" style="74" customWidth="1"/>
    <col min="12042" max="12288" width="11.42578125" style="74"/>
    <col min="12289" max="12289" width="6.5703125" style="74" customWidth="1"/>
    <col min="12290" max="12290" width="39.85546875" style="74" customWidth="1"/>
    <col min="12291" max="12291" width="16.85546875" style="74" bestFit="1" customWidth="1"/>
    <col min="12292" max="12292" width="15.28515625" style="74" bestFit="1" customWidth="1"/>
    <col min="12293" max="12293" width="15.42578125" style="74" customWidth="1"/>
    <col min="12294" max="12294" width="11.42578125" style="74"/>
    <col min="12295" max="12295" width="22.42578125" style="74" customWidth="1"/>
    <col min="12296" max="12296" width="11.42578125" style="74"/>
    <col min="12297" max="12297" width="19.85546875" style="74" customWidth="1"/>
    <col min="12298" max="12544" width="11.42578125" style="74"/>
    <col min="12545" max="12545" width="6.5703125" style="74" customWidth="1"/>
    <col min="12546" max="12546" width="39.85546875" style="74" customWidth="1"/>
    <col min="12547" max="12547" width="16.85546875" style="74" bestFit="1" customWidth="1"/>
    <col min="12548" max="12548" width="15.28515625" style="74" bestFit="1" customWidth="1"/>
    <col min="12549" max="12549" width="15.42578125" style="74" customWidth="1"/>
    <col min="12550" max="12550" width="11.42578125" style="74"/>
    <col min="12551" max="12551" width="22.42578125" style="74" customWidth="1"/>
    <col min="12552" max="12552" width="11.42578125" style="74"/>
    <col min="12553" max="12553" width="19.85546875" style="74" customWidth="1"/>
    <col min="12554" max="12800" width="11.42578125" style="74"/>
    <col min="12801" max="12801" width="6.5703125" style="74" customWidth="1"/>
    <col min="12802" max="12802" width="39.85546875" style="74" customWidth="1"/>
    <col min="12803" max="12803" width="16.85546875" style="74" bestFit="1" customWidth="1"/>
    <col min="12804" max="12804" width="15.28515625" style="74" bestFit="1" customWidth="1"/>
    <col min="12805" max="12805" width="15.42578125" style="74" customWidth="1"/>
    <col min="12806" max="12806" width="11.42578125" style="74"/>
    <col min="12807" max="12807" width="22.42578125" style="74" customWidth="1"/>
    <col min="12808" max="12808" width="11.42578125" style="74"/>
    <col min="12809" max="12809" width="19.85546875" style="74" customWidth="1"/>
    <col min="12810" max="13056" width="11.42578125" style="74"/>
    <col min="13057" max="13057" width="6.5703125" style="74" customWidth="1"/>
    <col min="13058" max="13058" width="39.85546875" style="74" customWidth="1"/>
    <col min="13059" max="13059" width="16.85546875" style="74" bestFit="1" customWidth="1"/>
    <col min="13060" max="13060" width="15.28515625" style="74" bestFit="1" customWidth="1"/>
    <col min="13061" max="13061" width="15.42578125" style="74" customWidth="1"/>
    <col min="13062" max="13062" width="11.42578125" style="74"/>
    <col min="13063" max="13063" width="22.42578125" style="74" customWidth="1"/>
    <col min="13064" max="13064" width="11.42578125" style="74"/>
    <col min="13065" max="13065" width="19.85546875" style="74" customWidth="1"/>
    <col min="13066" max="13312" width="11.42578125" style="74"/>
    <col min="13313" max="13313" width="6.5703125" style="74" customWidth="1"/>
    <col min="13314" max="13314" width="39.85546875" style="74" customWidth="1"/>
    <col min="13315" max="13315" width="16.85546875" style="74" bestFit="1" customWidth="1"/>
    <col min="13316" max="13316" width="15.28515625" style="74" bestFit="1" customWidth="1"/>
    <col min="13317" max="13317" width="15.42578125" style="74" customWidth="1"/>
    <col min="13318" max="13318" width="11.42578125" style="74"/>
    <col min="13319" max="13319" width="22.42578125" style="74" customWidth="1"/>
    <col min="13320" max="13320" width="11.42578125" style="74"/>
    <col min="13321" max="13321" width="19.85546875" style="74" customWidth="1"/>
    <col min="13322" max="13568" width="11.42578125" style="74"/>
    <col min="13569" max="13569" width="6.5703125" style="74" customWidth="1"/>
    <col min="13570" max="13570" width="39.85546875" style="74" customWidth="1"/>
    <col min="13571" max="13571" width="16.85546875" style="74" bestFit="1" customWidth="1"/>
    <col min="13572" max="13572" width="15.28515625" style="74" bestFit="1" customWidth="1"/>
    <col min="13573" max="13573" width="15.42578125" style="74" customWidth="1"/>
    <col min="13574" max="13574" width="11.42578125" style="74"/>
    <col min="13575" max="13575" width="22.42578125" style="74" customWidth="1"/>
    <col min="13576" max="13576" width="11.42578125" style="74"/>
    <col min="13577" max="13577" width="19.85546875" style="74" customWidth="1"/>
    <col min="13578" max="13824" width="11.42578125" style="74"/>
    <col min="13825" max="13825" width="6.5703125" style="74" customWidth="1"/>
    <col min="13826" max="13826" width="39.85546875" style="74" customWidth="1"/>
    <col min="13827" max="13827" width="16.85546875" style="74" bestFit="1" customWidth="1"/>
    <col min="13828" max="13828" width="15.28515625" style="74" bestFit="1" customWidth="1"/>
    <col min="13829" max="13829" width="15.42578125" style="74" customWidth="1"/>
    <col min="13830" max="13830" width="11.42578125" style="74"/>
    <col min="13831" max="13831" width="22.42578125" style="74" customWidth="1"/>
    <col min="13832" max="13832" width="11.42578125" style="74"/>
    <col min="13833" max="13833" width="19.85546875" style="74" customWidth="1"/>
    <col min="13834" max="14080" width="11.42578125" style="74"/>
    <col min="14081" max="14081" width="6.5703125" style="74" customWidth="1"/>
    <col min="14082" max="14082" width="39.85546875" style="74" customWidth="1"/>
    <col min="14083" max="14083" width="16.85546875" style="74" bestFit="1" customWidth="1"/>
    <col min="14084" max="14084" width="15.28515625" style="74" bestFit="1" customWidth="1"/>
    <col min="14085" max="14085" width="15.42578125" style="74" customWidth="1"/>
    <col min="14086" max="14086" width="11.42578125" style="74"/>
    <col min="14087" max="14087" width="22.42578125" style="74" customWidth="1"/>
    <col min="14088" max="14088" width="11.42578125" style="74"/>
    <col min="14089" max="14089" width="19.85546875" style="74" customWidth="1"/>
    <col min="14090" max="14336" width="11.42578125" style="74"/>
    <col min="14337" max="14337" width="6.5703125" style="74" customWidth="1"/>
    <col min="14338" max="14338" width="39.85546875" style="74" customWidth="1"/>
    <col min="14339" max="14339" width="16.85546875" style="74" bestFit="1" customWidth="1"/>
    <col min="14340" max="14340" width="15.28515625" style="74" bestFit="1" customWidth="1"/>
    <col min="14341" max="14341" width="15.42578125" style="74" customWidth="1"/>
    <col min="14342" max="14342" width="11.42578125" style="74"/>
    <col min="14343" max="14343" width="22.42578125" style="74" customWidth="1"/>
    <col min="14344" max="14344" width="11.42578125" style="74"/>
    <col min="14345" max="14345" width="19.85546875" style="74" customWidth="1"/>
    <col min="14346" max="14592" width="11.42578125" style="74"/>
    <col min="14593" max="14593" width="6.5703125" style="74" customWidth="1"/>
    <col min="14594" max="14594" width="39.85546875" style="74" customWidth="1"/>
    <col min="14595" max="14595" width="16.85546875" style="74" bestFit="1" customWidth="1"/>
    <col min="14596" max="14596" width="15.28515625" style="74" bestFit="1" customWidth="1"/>
    <col min="14597" max="14597" width="15.42578125" style="74" customWidth="1"/>
    <col min="14598" max="14598" width="11.42578125" style="74"/>
    <col min="14599" max="14599" width="22.42578125" style="74" customWidth="1"/>
    <col min="14600" max="14600" width="11.42578125" style="74"/>
    <col min="14601" max="14601" width="19.85546875" style="74" customWidth="1"/>
    <col min="14602" max="14848" width="11.42578125" style="74"/>
    <col min="14849" max="14849" width="6.5703125" style="74" customWidth="1"/>
    <col min="14850" max="14850" width="39.85546875" style="74" customWidth="1"/>
    <col min="14851" max="14851" width="16.85546875" style="74" bestFit="1" customWidth="1"/>
    <col min="14852" max="14852" width="15.28515625" style="74" bestFit="1" customWidth="1"/>
    <col min="14853" max="14853" width="15.42578125" style="74" customWidth="1"/>
    <col min="14854" max="14854" width="11.42578125" style="74"/>
    <col min="14855" max="14855" width="22.42578125" style="74" customWidth="1"/>
    <col min="14856" max="14856" width="11.42578125" style="74"/>
    <col min="14857" max="14857" width="19.85546875" style="74" customWidth="1"/>
    <col min="14858" max="15104" width="11.42578125" style="74"/>
    <col min="15105" max="15105" width="6.5703125" style="74" customWidth="1"/>
    <col min="15106" max="15106" width="39.85546875" style="74" customWidth="1"/>
    <col min="15107" max="15107" width="16.85546875" style="74" bestFit="1" customWidth="1"/>
    <col min="15108" max="15108" width="15.28515625" style="74" bestFit="1" customWidth="1"/>
    <col min="15109" max="15109" width="15.42578125" style="74" customWidth="1"/>
    <col min="15110" max="15110" width="11.42578125" style="74"/>
    <col min="15111" max="15111" width="22.42578125" style="74" customWidth="1"/>
    <col min="15112" max="15112" width="11.42578125" style="74"/>
    <col min="15113" max="15113" width="19.85546875" style="74" customWidth="1"/>
    <col min="15114" max="15360" width="11.42578125" style="74"/>
    <col min="15361" max="15361" width="6.5703125" style="74" customWidth="1"/>
    <col min="15362" max="15362" width="39.85546875" style="74" customWidth="1"/>
    <col min="15363" max="15363" width="16.85546875" style="74" bestFit="1" customWidth="1"/>
    <col min="15364" max="15364" width="15.28515625" style="74" bestFit="1" customWidth="1"/>
    <col min="15365" max="15365" width="15.42578125" style="74" customWidth="1"/>
    <col min="15366" max="15366" width="11.42578125" style="74"/>
    <col min="15367" max="15367" width="22.42578125" style="74" customWidth="1"/>
    <col min="15368" max="15368" width="11.42578125" style="74"/>
    <col min="15369" max="15369" width="19.85546875" style="74" customWidth="1"/>
    <col min="15370" max="15616" width="11.42578125" style="74"/>
    <col min="15617" max="15617" width="6.5703125" style="74" customWidth="1"/>
    <col min="15618" max="15618" width="39.85546875" style="74" customWidth="1"/>
    <col min="15619" max="15619" width="16.85546875" style="74" bestFit="1" customWidth="1"/>
    <col min="15620" max="15620" width="15.28515625" style="74" bestFit="1" customWidth="1"/>
    <col min="15621" max="15621" width="15.42578125" style="74" customWidth="1"/>
    <col min="15622" max="15622" width="11.42578125" style="74"/>
    <col min="15623" max="15623" width="22.42578125" style="74" customWidth="1"/>
    <col min="15624" max="15624" width="11.42578125" style="74"/>
    <col min="15625" max="15625" width="19.85546875" style="74" customWidth="1"/>
    <col min="15626" max="15872" width="11.42578125" style="74"/>
    <col min="15873" max="15873" width="6.5703125" style="74" customWidth="1"/>
    <col min="15874" max="15874" width="39.85546875" style="74" customWidth="1"/>
    <col min="15875" max="15875" width="16.85546875" style="74" bestFit="1" customWidth="1"/>
    <col min="15876" max="15876" width="15.28515625" style="74" bestFit="1" customWidth="1"/>
    <col min="15877" max="15877" width="15.42578125" style="74" customWidth="1"/>
    <col min="15878" max="15878" width="11.42578125" style="74"/>
    <col min="15879" max="15879" width="22.42578125" style="74" customWidth="1"/>
    <col min="15880" max="15880" width="11.42578125" style="74"/>
    <col min="15881" max="15881" width="19.85546875" style="74" customWidth="1"/>
    <col min="15882" max="16128" width="11.42578125" style="74"/>
    <col min="16129" max="16129" width="6.5703125" style="74" customWidth="1"/>
    <col min="16130" max="16130" width="39.85546875" style="74" customWidth="1"/>
    <col min="16131" max="16131" width="16.85546875" style="74" bestFit="1" customWidth="1"/>
    <col min="16132" max="16132" width="15.28515625" style="74" bestFit="1" customWidth="1"/>
    <col min="16133" max="16133" width="15.42578125" style="74" customWidth="1"/>
    <col min="16134" max="16134" width="11.42578125" style="74"/>
    <col min="16135" max="16135" width="22.42578125" style="74" customWidth="1"/>
    <col min="16136" max="16136" width="11.42578125" style="74"/>
    <col min="16137" max="16137" width="19.85546875" style="74" customWidth="1"/>
    <col min="16138" max="16384" width="11.42578125" style="74"/>
  </cols>
  <sheetData>
    <row r="1" spans="1:12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</row>
    <row r="2" spans="1:12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</row>
    <row r="3" spans="1:12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</row>
    <row r="4" spans="1:12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</row>
    <row r="5" spans="1:12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</row>
    <row r="6" spans="1:12" s="1" customFormat="1" ht="15.75" x14ac:dyDescent="0.25">
      <c r="C6" s="61"/>
      <c r="D6" s="2"/>
      <c r="E6" s="2"/>
    </row>
    <row r="7" spans="1:12" s="1" customFormat="1" ht="20.25" customHeight="1" x14ac:dyDescent="0.25">
      <c r="B7" s="9" t="s">
        <v>499</v>
      </c>
      <c r="C7" s="62"/>
      <c r="D7" s="2"/>
      <c r="J7" s="18"/>
      <c r="K7" s="18"/>
      <c r="L7" s="18"/>
    </row>
    <row r="8" spans="1:12" s="1" customFormat="1" ht="5.25" customHeight="1" x14ac:dyDescent="0.25">
      <c r="B8" s="114"/>
      <c r="C8" s="115"/>
      <c r="D8" s="114"/>
      <c r="E8" s="116"/>
      <c r="F8" s="116"/>
      <c r="G8" s="116"/>
      <c r="H8" s="116"/>
      <c r="I8" s="116"/>
      <c r="J8" s="18"/>
      <c r="K8" s="18"/>
      <c r="L8" s="18"/>
    </row>
    <row r="9" spans="1:12" s="18" customFormat="1" ht="9.75" customHeight="1" x14ac:dyDescent="0.25">
      <c r="B9" s="19"/>
      <c r="C9" s="63"/>
      <c r="D9" s="19"/>
    </row>
    <row r="10" spans="1:12" ht="15.75" x14ac:dyDescent="0.25">
      <c r="B10" s="28" t="s">
        <v>465</v>
      </c>
      <c r="C10" s="29" t="s">
        <v>466</v>
      </c>
      <c r="D10" s="29" t="s">
        <v>141</v>
      </c>
      <c r="E10" s="30" t="s">
        <v>142</v>
      </c>
    </row>
    <row r="11" spans="1:12" s="75" customFormat="1" ht="15.75" x14ac:dyDescent="0.25">
      <c r="B11" s="51" t="s">
        <v>467</v>
      </c>
      <c r="C11" s="117">
        <v>89</v>
      </c>
      <c r="D11" s="117">
        <v>13053814.236394348</v>
      </c>
      <c r="E11" s="118">
        <v>29315684.541357629</v>
      </c>
      <c r="I11" s="130"/>
    </row>
    <row r="12" spans="1:12" s="75" customFormat="1" ht="15.75" x14ac:dyDescent="0.25">
      <c r="B12" s="51" t="s">
        <v>469</v>
      </c>
      <c r="C12" s="117">
        <v>292</v>
      </c>
      <c r="D12" s="117">
        <v>2233871.0267442996</v>
      </c>
      <c r="E12" s="118">
        <v>15044005.742654655</v>
      </c>
      <c r="I12" s="130"/>
    </row>
    <row r="13" spans="1:12" s="75" customFormat="1" ht="15.75" x14ac:dyDescent="0.25">
      <c r="B13" s="51" t="s">
        <v>468</v>
      </c>
      <c r="C13" s="117">
        <v>62</v>
      </c>
      <c r="D13" s="117">
        <v>8738892.7867566273</v>
      </c>
      <c r="E13" s="118">
        <v>11616691.16245432</v>
      </c>
      <c r="I13" s="130"/>
    </row>
    <row r="14" spans="1:12" s="75" customFormat="1" ht="15.75" x14ac:dyDescent="0.25">
      <c r="B14" s="51" t="s">
        <v>470</v>
      </c>
      <c r="C14" s="117">
        <v>43</v>
      </c>
      <c r="D14" s="117">
        <v>543892</v>
      </c>
      <c r="E14" s="118">
        <v>2061408.5499999998</v>
      </c>
      <c r="I14" s="130"/>
    </row>
    <row r="15" spans="1:12" s="75" customFormat="1" ht="15.75" x14ac:dyDescent="0.25">
      <c r="B15" s="51" t="s">
        <v>472</v>
      </c>
      <c r="C15" s="117">
        <v>41</v>
      </c>
      <c r="D15" s="117">
        <v>490012.46061253932</v>
      </c>
      <c r="E15" s="118">
        <v>627007.27791481407</v>
      </c>
      <c r="I15" s="130"/>
    </row>
    <row r="16" spans="1:12" s="75" customFormat="1" ht="15.75" x14ac:dyDescent="0.25">
      <c r="B16" s="51" t="s">
        <v>471</v>
      </c>
      <c r="C16" s="117">
        <v>11</v>
      </c>
      <c r="D16" s="117">
        <v>89977.414492185853</v>
      </c>
      <c r="E16" s="118">
        <v>381137.42721857794</v>
      </c>
      <c r="I16" s="130"/>
    </row>
    <row r="17" spans="2:12" s="75" customFormat="1" ht="15.75" x14ac:dyDescent="0.25">
      <c r="B17" s="51" t="s">
        <v>473</v>
      </c>
      <c r="C17" s="117">
        <v>2</v>
      </c>
      <c r="D17" s="117">
        <v>154542</v>
      </c>
      <c r="E17" s="118">
        <v>269155.71799999999</v>
      </c>
      <c r="I17" s="130"/>
    </row>
    <row r="18" spans="2:12" s="75" customFormat="1" ht="15.75" x14ac:dyDescent="0.25">
      <c r="B18" s="51" t="s">
        <v>474</v>
      </c>
      <c r="C18" s="117">
        <v>11</v>
      </c>
      <c r="D18" s="117">
        <v>455.7000000000001</v>
      </c>
      <c r="E18" s="118">
        <v>4390.170000000001</v>
      </c>
      <c r="I18" s="130"/>
    </row>
    <row r="19" spans="2:12" ht="15.75" x14ac:dyDescent="0.25">
      <c r="B19" s="31" t="s">
        <v>497</v>
      </c>
      <c r="C19" s="132">
        <v>551</v>
      </c>
      <c r="D19" s="132">
        <v>25305457.625</v>
      </c>
      <c r="E19" s="131">
        <v>59319480.589599997</v>
      </c>
      <c r="I19" s="130"/>
    </row>
    <row r="22" spans="2:12" s="1" customFormat="1" ht="20.25" customHeight="1" x14ac:dyDescent="0.25">
      <c r="B22" s="9" t="s">
        <v>500</v>
      </c>
      <c r="C22" s="62"/>
      <c r="D22" s="2"/>
      <c r="J22" s="18"/>
      <c r="K22" s="18"/>
      <c r="L22" s="18"/>
    </row>
    <row r="23" spans="2:12" s="1" customFormat="1" ht="5.25" customHeight="1" x14ac:dyDescent="0.25">
      <c r="B23" s="114"/>
      <c r="C23" s="115"/>
      <c r="D23" s="114"/>
      <c r="E23" s="116"/>
      <c r="F23" s="116"/>
      <c r="G23" s="116"/>
      <c r="H23" s="116"/>
      <c r="I23" s="116"/>
      <c r="J23" s="18"/>
      <c r="K23" s="18"/>
      <c r="L23" s="18"/>
    </row>
    <row r="24" spans="2:12" s="18" customFormat="1" ht="9.75" customHeight="1" x14ac:dyDescent="0.25">
      <c r="B24" s="19"/>
      <c r="C24" s="63"/>
      <c r="D24" s="19"/>
    </row>
    <row r="25" spans="2:12" ht="15.75" x14ac:dyDescent="0.2">
      <c r="B25" s="28" t="s">
        <v>465</v>
      </c>
      <c r="C25" s="28" t="s">
        <v>475</v>
      </c>
      <c r="D25" s="28" t="s">
        <v>476</v>
      </c>
      <c r="E25" s="28" t="s">
        <v>477</v>
      </c>
    </row>
    <row r="26" spans="2:12" ht="15.75" x14ac:dyDescent="0.25">
      <c r="B26" s="51" t="s">
        <v>467</v>
      </c>
      <c r="C26" s="152">
        <v>49</v>
      </c>
      <c r="D26" s="152">
        <v>14</v>
      </c>
      <c r="E26" s="152">
        <v>26</v>
      </c>
    </row>
    <row r="27" spans="2:12" ht="15.75" x14ac:dyDescent="0.25">
      <c r="B27" s="51" t="s">
        <v>469</v>
      </c>
      <c r="C27" s="152">
        <v>150</v>
      </c>
      <c r="D27" s="152">
        <v>64</v>
      </c>
      <c r="E27" s="152">
        <v>78</v>
      </c>
    </row>
    <row r="28" spans="2:12" ht="15.75" x14ac:dyDescent="0.25">
      <c r="B28" s="51" t="s">
        <v>468</v>
      </c>
      <c r="C28" s="152">
        <v>30</v>
      </c>
      <c r="D28" s="152">
        <v>7</v>
      </c>
      <c r="E28" s="152">
        <v>25</v>
      </c>
    </row>
    <row r="29" spans="2:12" ht="15.75" x14ac:dyDescent="0.25">
      <c r="B29" s="51" t="s">
        <v>470</v>
      </c>
      <c r="C29" s="152">
        <v>13</v>
      </c>
      <c r="D29" s="152">
        <v>1</v>
      </c>
      <c r="E29" s="152">
        <v>29</v>
      </c>
    </row>
    <row r="30" spans="2:12" ht="15.75" x14ac:dyDescent="0.25">
      <c r="B30" s="51" t="s">
        <v>472</v>
      </c>
      <c r="C30" s="152">
        <v>9</v>
      </c>
      <c r="D30" s="152">
        <v>9</v>
      </c>
      <c r="E30" s="152">
        <v>23</v>
      </c>
    </row>
    <row r="31" spans="2:12" ht="15.75" x14ac:dyDescent="0.25">
      <c r="B31" s="51" t="s">
        <v>471</v>
      </c>
      <c r="C31" s="152">
        <v>0</v>
      </c>
      <c r="D31" s="152">
        <v>0</v>
      </c>
      <c r="E31" s="152">
        <v>11</v>
      </c>
    </row>
    <row r="32" spans="2:12" ht="15.75" x14ac:dyDescent="0.25">
      <c r="B32" s="51" t="s">
        <v>473</v>
      </c>
      <c r="C32" s="152">
        <v>0</v>
      </c>
      <c r="D32" s="152">
        <v>1</v>
      </c>
      <c r="E32" s="152">
        <v>1</v>
      </c>
    </row>
    <row r="33" spans="2:12" ht="15.75" x14ac:dyDescent="0.25">
      <c r="B33" s="51" t="s">
        <v>474</v>
      </c>
      <c r="C33" s="152">
        <v>0</v>
      </c>
      <c r="D33" s="152">
        <v>0</v>
      </c>
      <c r="E33" s="152">
        <v>11</v>
      </c>
    </row>
    <row r="34" spans="2:12" ht="15.75" x14ac:dyDescent="0.25">
      <c r="B34" s="31" t="s">
        <v>497</v>
      </c>
      <c r="C34" s="153">
        <v>251</v>
      </c>
      <c r="D34" s="153">
        <v>96</v>
      </c>
      <c r="E34" s="153">
        <v>204</v>
      </c>
    </row>
    <row r="35" spans="2:12" ht="15" x14ac:dyDescent="0.2">
      <c r="B35" s="120"/>
      <c r="C35" s="120"/>
      <c r="D35" s="120"/>
      <c r="E35" s="120"/>
      <c r="F35" s="120"/>
    </row>
    <row r="36" spans="2:12" ht="15" x14ac:dyDescent="0.2">
      <c r="B36" s="121" t="s">
        <v>498</v>
      </c>
      <c r="C36" s="122"/>
      <c r="D36" s="122"/>
      <c r="E36" s="123"/>
      <c r="F36" s="123"/>
    </row>
    <row r="39" spans="2:12" s="1" customFormat="1" ht="20.25" customHeight="1" x14ac:dyDescent="0.25">
      <c r="B39" s="9" t="s">
        <v>501</v>
      </c>
      <c r="C39" s="62"/>
      <c r="D39" s="2"/>
      <c r="J39" s="18"/>
      <c r="K39" s="18"/>
      <c r="L39" s="18"/>
    </row>
    <row r="40" spans="2:12" s="1" customFormat="1" ht="5.25" customHeight="1" x14ac:dyDescent="0.25">
      <c r="B40" s="114"/>
      <c r="C40" s="115"/>
      <c r="D40" s="114"/>
      <c r="E40" s="116"/>
      <c r="F40" s="116"/>
      <c r="G40" s="116"/>
      <c r="H40" s="116"/>
      <c r="I40" s="116"/>
      <c r="J40" s="18"/>
      <c r="K40" s="18"/>
      <c r="L40" s="18"/>
    </row>
    <row r="41" spans="2:12" s="18" customFormat="1" ht="9.75" customHeight="1" x14ac:dyDescent="0.25">
      <c r="B41" s="19"/>
      <c r="C41" s="63"/>
      <c r="D41" s="19"/>
    </row>
    <row r="43" spans="2:12" ht="31.5" x14ac:dyDescent="0.2">
      <c r="B43" s="28" t="s">
        <v>478</v>
      </c>
      <c r="C43" s="28" t="s">
        <v>479</v>
      </c>
      <c r="D43" s="28" t="s">
        <v>480</v>
      </c>
      <c r="E43" s="28" t="s">
        <v>142</v>
      </c>
      <c r="F43" s="28" t="s">
        <v>480</v>
      </c>
      <c r="G43" s="124" t="s">
        <v>481</v>
      </c>
    </row>
    <row r="44" spans="2:12" ht="15.75" x14ac:dyDescent="0.25">
      <c r="B44" s="125" t="s">
        <v>482</v>
      </c>
      <c r="C44" s="51">
        <v>10</v>
      </c>
      <c r="D44" s="126">
        <f>+C44/$C$52</f>
        <v>1.4326647564469915E-2</v>
      </c>
      <c r="E44" s="52">
        <v>23361718.972767293</v>
      </c>
      <c r="F44" s="126">
        <f>+E44/$E$52</f>
        <v>0.39382878508992059</v>
      </c>
      <c r="G44" s="52">
        <f>+E44/C44</f>
        <v>2336171.8972767293</v>
      </c>
    </row>
    <row r="45" spans="2:12" ht="15.75" x14ac:dyDescent="0.25">
      <c r="B45" s="125" t="s">
        <v>483</v>
      </c>
      <c r="C45" s="51">
        <v>13</v>
      </c>
      <c r="D45" s="126">
        <f t="shared" ref="D45:D52" si="0">+C45/$C$52</f>
        <v>1.8624641833810889E-2</v>
      </c>
      <c r="E45" s="52">
        <v>10239844.425925644</v>
      </c>
      <c r="F45" s="126">
        <f t="shared" ref="F45:F52" si="1">+E45/$E$52</f>
        <v>0.17262195022862209</v>
      </c>
      <c r="G45" s="52">
        <f t="shared" ref="G45:G52" si="2">+E45/C45</f>
        <v>787680.3404558188</v>
      </c>
    </row>
    <row r="46" spans="2:12" ht="15.75" x14ac:dyDescent="0.25">
      <c r="B46" s="125" t="s">
        <v>484</v>
      </c>
      <c r="C46" s="51">
        <v>18</v>
      </c>
      <c r="D46" s="126">
        <f t="shared" si="0"/>
        <v>2.5787965616045846E-2</v>
      </c>
      <c r="E46" s="52">
        <v>7307979.0139639424</v>
      </c>
      <c r="F46" s="126">
        <f t="shared" si="1"/>
        <v>0.12319694881558338</v>
      </c>
      <c r="G46" s="52">
        <f t="shared" si="2"/>
        <v>405998.83410910791</v>
      </c>
    </row>
    <row r="47" spans="2:12" ht="15.75" x14ac:dyDescent="0.25">
      <c r="B47" s="125" t="s">
        <v>485</v>
      </c>
      <c r="C47" s="51">
        <v>25</v>
      </c>
      <c r="D47" s="126">
        <f t="shared" si="0"/>
        <v>3.5816618911174783E-2</v>
      </c>
      <c r="E47" s="52">
        <v>4921126.7929910654</v>
      </c>
      <c r="F47" s="126">
        <f t="shared" si="1"/>
        <v>8.2959708076976099E-2</v>
      </c>
      <c r="G47" s="52">
        <f t="shared" si="2"/>
        <v>196845.07171964261</v>
      </c>
    </row>
    <row r="48" spans="2:12" ht="15.75" x14ac:dyDescent="0.25">
      <c r="B48" s="125" t="s">
        <v>486</v>
      </c>
      <c r="C48" s="51">
        <v>76</v>
      </c>
      <c r="D48" s="126">
        <f t="shared" si="0"/>
        <v>0.10888252148997135</v>
      </c>
      <c r="E48" s="52">
        <v>7040204.0853928374</v>
      </c>
      <c r="F48" s="126">
        <f t="shared" si="1"/>
        <v>0.11868283429688592</v>
      </c>
      <c r="G48" s="52">
        <f t="shared" si="2"/>
        <v>92634.264281484706</v>
      </c>
    </row>
    <row r="49" spans="2:12" ht="15.75" x14ac:dyDescent="0.25">
      <c r="B49" s="125" t="s">
        <v>487</v>
      </c>
      <c r="C49" s="51">
        <v>78</v>
      </c>
      <c r="D49" s="126">
        <f t="shared" si="0"/>
        <v>0.11174785100286533</v>
      </c>
      <c r="E49" s="52">
        <v>3419859.090191735</v>
      </c>
      <c r="F49" s="126">
        <f t="shared" si="1"/>
        <v>5.7651534642589423E-2</v>
      </c>
      <c r="G49" s="52">
        <f t="shared" si="2"/>
        <v>43844.34731015045</v>
      </c>
    </row>
    <row r="50" spans="2:12" ht="15.75" x14ac:dyDescent="0.25">
      <c r="B50" s="125" t="s">
        <v>488</v>
      </c>
      <c r="C50" s="51">
        <v>165</v>
      </c>
      <c r="D50" s="126">
        <f t="shared" si="0"/>
        <v>0.23638968481375358</v>
      </c>
      <c r="E50" s="52">
        <v>2642418.1659203013</v>
      </c>
      <c r="F50" s="126">
        <f t="shared" si="1"/>
        <v>4.4545537817530637E-2</v>
      </c>
      <c r="G50" s="52">
        <f t="shared" si="2"/>
        <v>16014.655551032129</v>
      </c>
    </row>
    <row r="51" spans="2:12" ht="15.75" x14ac:dyDescent="0.25">
      <c r="B51" s="125" t="s">
        <v>489</v>
      </c>
      <c r="C51" s="51">
        <v>313</v>
      </c>
      <c r="D51" s="126">
        <f t="shared" si="0"/>
        <v>0.4484240687679083</v>
      </c>
      <c r="E51" s="52">
        <v>386330.04244717752</v>
      </c>
      <c r="F51" s="126">
        <f t="shared" si="1"/>
        <v>6.5127010318918677E-3</v>
      </c>
      <c r="G51" s="52">
        <f t="shared" si="2"/>
        <v>1234.2812857737301</v>
      </c>
    </row>
    <row r="52" spans="2:12" ht="15.75" x14ac:dyDescent="0.25">
      <c r="B52" s="31" t="s">
        <v>490</v>
      </c>
      <c r="C52" s="119">
        <v>698</v>
      </c>
      <c r="D52" s="127">
        <f t="shared" si="0"/>
        <v>1</v>
      </c>
      <c r="E52" s="128">
        <v>59319480.589599997</v>
      </c>
      <c r="F52" s="127">
        <f t="shared" si="1"/>
        <v>1</v>
      </c>
      <c r="G52" s="128">
        <f t="shared" si="2"/>
        <v>84984.92921146132</v>
      </c>
    </row>
    <row r="54" spans="2:12" s="1" customFormat="1" ht="20.25" customHeight="1" x14ac:dyDescent="0.25">
      <c r="B54" s="9" t="s">
        <v>502</v>
      </c>
      <c r="C54" s="62"/>
      <c r="D54" s="2"/>
      <c r="J54" s="18"/>
      <c r="K54" s="18"/>
      <c r="L54" s="18"/>
    </row>
    <row r="55" spans="2:12" s="1" customFormat="1" ht="5.25" customHeight="1" x14ac:dyDescent="0.25">
      <c r="B55" s="114"/>
      <c r="C55" s="115"/>
      <c r="D55" s="114"/>
      <c r="E55" s="116"/>
      <c r="F55" s="116"/>
      <c r="G55" s="116"/>
      <c r="H55" s="116"/>
      <c r="I55" s="116"/>
      <c r="J55" s="18"/>
      <c r="K55" s="18"/>
      <c r="L55" s="18"/>
    </row>
    <row r="56" spans="2:12" s="18" customFormat="1" ht="9.75" customHeight="1" x14ac:dyDescent="0.25">
      <c r="B56" s="19"/>
      <c r="C56" s="63"/>
      <c r="D56" s="19"/>
    </row>
    <row r="57" spans="2:12" ht="15.75" x14ac:dyDescent="0.2">
      <c r="B57" s="28" t="s">
        <v>491</v>
      </c>
      <c r="C57" s="28" t="s">
        <v>492</v>
      </c>
    </row>
    <row r="58" spans="2:12" ht="15.75" x14ac:dyDescent="0.25">
      <c r="B58" s="129" t="s">
        <v>493</v>
      </c>
      <c r="C58" s="133">
        <f>(D19/1000)/C19</f>
        <v>45.926420372050814</v>
      </c>
    </row>
    <row r="59" spans="2:12" ht="15.75" x14ac:dyDescent="0.25">
      <c r="B59" s="129" t="s">
        <v>494</v>
      </c>
      <c r="C59" s="133">
        <f>(E19/1000)/C19</f>
        <v>107.65785950925589</v>
      </c>
    </row>
    <row r="60" spans="2:12" ht="15.75" x14ac:dyDescent="0.25">
      <c r="B60" s="129" t="s">
        <v>495</v>
      </c>
      <c r="C60" s="133">
        <f>(D19/1000)/228</f>
        <v>110.98884923245613</v>
      </c>
    </row>
    <row r="61" spans="2:12" ht="15.75" x14ac:dyDescent="0.25">
      <c r="B61" s="129" t="s">
        <v>496</v>
      </c>
      <c r="C61" s="133">
        <f>(E19/1000)/228</f>
        <v>260.17316048070171</v>
      </c>
    </row>
    <row r="64" spans="2:12" ht="15.75" x14ac:dyDescent="0.25">
      <c r="B64" s="32" t="s">
        <v>114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Felix Gónzalez Pérez</cp:lastModifiedBy>
  <cp:lastPrinted>2013-12-12T10:51:29Z</cp:lastPrinted>
  <dcterms:created xsi:type="dcterms:W3CDTF">2013-05-08T09:16:55Z</dcterms:created>
  <dcterms:modified xsi:type="dcterms:W3CDTF">2017-06-30T10:44:23Z</dcterms:modified>
</cp:coreProperties>
</file>