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0" yWindow="0" windowWidth="15360" windowHeight="7830" tabRatio="649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72" i="8" l="1"/>
  <c r="C71" i="8"/>
  <c r="D30" i="8"/>
  <c r="E30" i="8"/>
  <c r="C30" i="8"/>
  <c r="D17" i="8"/>
  <c r="E17" i="8"/>
  <c r="C17" i="8"/>
  <c r="G44" i="8" l="1"/>
  <c r="G45" i="8"/>
  <c r="G46" i="8"/>
  <c r="G47" i="8"/>
  <c r="G48" i="8"/>
  <c r="F44" i="8"/>
  <c r="F45" i="8"/>
  <c r="F46" i="8"/>
  <c r="F47" i="8"/>
  <c r="F48" i="8"/>
  <c r="D44" i="8"/>
  <c r="D45" i="8"/>
  <c r="D46" i="8"/>
  <c r="D47" i="8"/>
  <c r="D48" i="8"/>
  <c r="G43" i="8"/>
  <c r="F43" i="8"/>
  <c r="D43" i="8"/>
  <c r="C70" i="8"/>
  <c r="C69" i="8"/>
  <c r="K58" i="1" l="1"/>
  <c r="F97" i="2" l="1"/>
  <c r="F78" i="2"/>
  <c r="F79" i="2"/>
  <c r="F80" i="2"/>
  <c r="F81" i="2"/>
  <c r="D51" i="1"/>
  <c r="C51" i="1"/>
  <c r="F96" i="2" l="1"/>
  <c r="F98" i="2"/>
  <c r="F99" i="2"/>
  <c r="F100" i="2"/>
  <c r="F101" i="2"/>
  <c r="F94" i="2"/>
  <c r="F108" i="2" l="1"/>
  <c r="F107" i="2"/>
  <c r="F106" i="2"/>
  <c r="F105" i="2"/>
  <c r="F104" i="2"/>
  <c r="F103" i="2"/>
  <c r="F102" i="2"/>
  <c r="F95" i="2"/>
  <c r="F93" i="2"/>
  <c r="F92" i="2"/>
  <c r="F91" i="2"/>
  <c r="F90" i="2"/>
  <c r="F89" i="2"/>
  <c r="F88" i="2"/>
  <c r="F87" i="2"/>
  <c r="F86" i="2"/>
  <c r="F85" i="2"/>
  <c r="F84" i="2"/>
  <c r="F83" i="2"/>
  <c r="F82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N70" i="1"/>
  <c r="K70" i="1"/>
  <c r="H70" i="1"/>
  <c r="E70" i="1"/>
  <c r="N69" i="1"/>
  <c r="K69" i="1"/>
  <c r="H69" i="1"/>
  <c r="E69" i="1"/>
  <c r="N68" i="1"/>
  <c r="K68" i="1"/>
  <c r="H68" i="1"/>
  <c r="E68" i="1"/>
  <c r="N67" i="1"/>
  <c r="K67" i="1"/>
  <c r="H67" i="1"/>
  <c r="E67" i="1"/>
  <c r="N66" i="1"/>
  <c r="K66" i="1"/>
  <c r="H66" i="1"/>
  <c r="E66" i="1"/>
  <c r="N65" i="1"/>
  <c r="K65" i="1"/>
  <c r="H65" i="1"/>
  <c r="E65" i="1"/>
  <c r="N64" i="1"/>
  <c r="K64" i="1"/>
  <c r="H64" i="1"/>
  <c r="E64" i="1"/>
  <c r="N63" i="1"/>
  <c r="K63" i="1"/>
  <c r="H63" i="1"/>
  <c r="E63" i="1"/>
  <c r="N62" i="1"/>
  <c r="K62" i="1"/>
  <c r="H62" i="1"/>
  <c r="E62" i="1"/>
  <c r="N61" i="1"/>
  <c r="K61" i="1"/>
  <c r="H61" i="1"/>
  <c r="E61" i="1"/>
  <c r="N60" i="1"/>
  <c r="K60" i="1"/>
  <c r="H60" i="1"/>
  <c r="E60" i="1"/>
  <c r="N59" i="1"/>
  <c r="K59" i="1"/>
  <c r="H59" i="1"/>
  <c r="E59" i="1"/>
  <c r="N58" i="1"/>
  <c r="H58" i="1"/>
  <c r="E58" i="1"/>
</calcChain>
</file>

<file path=xl/sharedStrings.xml><?xml version="1.0" encoding="utf-8"?>
<sst xmlns="http://schemas.openxmlformats.org/spreadsheetml/2006/main" count="360" uniqueCount="270">
  <si>
    <t>AÑO</t>
  </si>
  <si>
    <t>TOTAL</t>
  </si>
  <si>
    <t>FAO</t>
  </si>
  <si>
    <t>AMB</t>
  </si>
  <si>
    <t>BHD</t>
  </si>
  <si>
    <t>PEZ SAPO</t>
  </si>
  <si>
    <t>BOG</t>
  </si>
  <si>
    <t>BOGA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</si>
  <si>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</si>
  <si>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</si>
  <si>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</si>
  <si>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</si>
  <si>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</si>
  <si>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</si>
  <si>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</si>
  <si>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</si>
  <si>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</si>
  <si>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</si>
  <si>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</si>
  <si>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RUBIOS</t>
  </si>
  <si>
    <t>HKE</t>
  </si>
  <si>
    <t>JOD</t>
  </si>
  <si>
    <t>LBE</t>
  </si>
  <si>
    <t>BOGAVANTE</t>
  </si>
  <si>
    <t>MNZ</t>
  </si>
  <si>
    <t>RAPES</t>
  </si>
  <si>
    <t>OCC</t>
  </si>
  <si>
    <t>OUB</t>
  </si>
  <si>
    <t>PODAS</t>
  </si>
  <si>
    <t>PAC</t>
  </si>
  <si>
    <t>PIL</t>
  </si>
  <si>
    <t>SARDINA</t>
  </si>
  <si>
    <t>RPG</t>
  </si>
  <si>
    <t>PARGO O BOCINEGRO</t>
  </si>
  <si>
    <t>RSE</t>
  </si>
  <si>
    <t>CABRACHO</t>
  </si>
  <si>
    <t>SAA</t>
  </si>
  <si>
    <t>ALACHA</t>
  </si>
  <si>
    <t>SBA</t>
  </si>
  <si>
    <t>SBG</t>
  </si>
  <si>
    <t>DORADA</t>
  </si>
  <si>
    <t>SBR</t>
  </si>
  <si>
    <t>SBZ</t>
  </si>
  <si>
    <t>SARGO BREADO</t>
  </si>
  <si>
    <t>SCR</t>
  </si>
  <si>
    <t>SKA</t>
  </si>
  <si>
    <t>RAYAS</t>
  </si>
  <si>
    <t>SLO</t>
  </si>
  <si>
    <t>LANGOSTA</t>
  </si>
  <si>
    <t>SQC</t>
  </si>
  <si>
    <t>SSB</t>
  </si>
  <si>
    <t>HERRERA</t>
  </si>
  <si>
    <t>TRG</t>
  </si>
  <si>
    <t>PEZ BALLESTA</t>
  </si>
  <si>
    <t>YRS</t>
  </si>
  <si>
    <t>ESPETON</t>
  </si>
  <si>
    <t>ANE</t>
  </si>
  <si>
    <t>BOQUERON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</si>
  <si>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</si>
  <si>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</si>
  <si>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</si>
  <si>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</si>
  <si>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</si>
  <si>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</si>
  <si>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</si>
  <si>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</si>
  <si>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</si>
  <si>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</si>
  <si>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MON</t>
  </si>
  <si>
    <t>SBS</t>
  </si>
  <si>
    <t>OBLADA</t>
  </si>
  <si>
    <t>CTZ</t>
  </si>
  <si>
    <t>RUBIO</t>
  </si>
  <si>
    <t>DEP</t>
  </si>
  <si>
    <t>SAMA DE PLUMA</t>
  </si>
  <si>
    <t>BLU</t>
  </si>
  <si>
    <t>EPK</t>
  </si>
  <si>
    <t>GBR</t>
  </si>
  <si>
    <t>GUP</t>
  </si>
  <si>
    <t>HOM</t>
  </si>
  <si>
    <t>JUREL</t>
  </si>
  <si>
    <t>JAA</t>
  </si>
  <si>
    <t>MUR</t>
  </si>
  <si>
    <t>SALMONETE DE ROCA</t>
  </si>
  <si>
    <t>SFS</t>
  </si>
  <si>
    <t>SWA</t>
  </si>
  <si>
    <t>SARGO</t>
  </si>
  <si>
    <t>BFT</t>
  </si>
  <si>
    <t>ATUN ROJO</t>
  </si>
  <si>
    <t>LEF</t>
  </si>
  <si>
    <t>RODABALLOS</t>
  </si>
  <si>
    <t>SPU</t>
  </si>
  <si>
    <t>BAILA</t>
  </si>
  <si>
    <t>BLT</t>
  </si>
  <si>
    <t>MELVA</t>
  </si>
  <si>
    <t>SKJ</t>
  </si>
  <si>
    <t>MUT</t>
  </si>
  <si>
    <t>SALMONETE DE FANGO</t>
  </si>
  <si>
    <t>RAPE BLANCO</t>
  </si>
  <si>
    <t>GRA</t>
  </si>
  <si>
    <t>BURRO LISTADO</t>
  </si>
  <si>
    <t>MMH</t>
  </si>
  <si>
    <t>MORENA</t>
  </si>
  <si>
    <t>CIL</t>
  </si>
  <si>
    <t>GUY</t>
  </si>
  <si>
    <t>LKW</t>
  </si>
  <si>
    <t>UUC</t>
  </si>
  <si>
    <t>PEZ RATA</t>
  </si>
  <si>
    <t>JDP</t>
  </si>
  <si>
    <t>CHUCHO</t>
  </si>
  <si>
    <t>BGR</t>
  </si>
  <si>
    <t>OAL</t>
  </si>
  <si>
    <t>LENGUADO SENEGALES</t>
  </si>
  <si>
    <t>SOL</t>
  </si>
  <si>
    <t>SOS</t>
  </si>
  <si>
    <t>LENGUADO DE ARENA</t>
  </si>
  <si>
    <t>BBS</t>
  </si>
  <si>
    <t>RASCACIO</t>
  </si>
  <si>
    <t>CBR</t>
  </si>
  <si>
    <t>QUISQUILLA</t>
  </si>
  <si>
    <t>PRR</t>
  </si>
  <si>
    <t>VIEJA COLORADA</t>
  </si>
  <si>
    <t>PEZ LIMON O SERVIOLA O LECHA</t>
  </si>
  <si>
    <t>BONITO O BONITO DEL SUR</t>
  </si>
  <si>
    <t>CHOCO O JIBIA O SEPIA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</si>
  <si>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</si>
  <si>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</si>
  <si>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</si>
  <si>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</si>
  <si>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</si>
  <si>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</si>
  <si>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FALSO ABADE</t>
  </si>
  <si>
    <t>RONCADOR O RONCO MESTIZO</t>
  </si>
  <si>
    <t>LENGUADO EUROPEO</t>
  </si>
  <si>
    <t>CABRILLA</t>
  </si>
  <si>
    <t>QUELVE</t>
  </si>
  <si>
    <t>LISTADO O BONITO DE VIENTRE RAYADO</t>
  </si>
  <si>
    <t>ZAFIO</t>
  </si>
  <si>
    <t>SABLE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</si>
  <si>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</si>
  <si>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</si>
  <si>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</si>
  <si>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</si>
  <si>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</si>
  <si>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</si>
  <si>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</si>
  <si>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CALAMARES O CHIPIRONES</t>
  </si>
  <si>
    <t>GALLOPEDRO</t>
  </si>
  <si>
    <t>PALOMETA</t>
  </si>
  <si>
    <t>MERLUZA O MERLUZA EUROPEA</t>
  </si>
  <si>
    <t>TOTAL MOLUSCOS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</si>
  <si>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</si>
  <si>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</si>
  <si>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</si>
  <si>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</si>
  <si>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</si>
  <si>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</si>
  <si>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</si>
  <si>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</si>
  <si>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</si>
  <si>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</si>
  <si>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</si>
  <si>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</si>
  <si>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</si>
  <si>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</si>
  <si>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</si>
  <si>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</si>
  <si>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</si>
  <si>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</si>
  <si>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</si>
  <si>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</si>
  <si>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</si>
  <si>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</si>
  <si>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</si>
  <si>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</si>
  <si>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</si>
  <si>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</si>
  <si>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TOTAL CRUSTÁCEOS</t>
  </si>
  <si>
    <t>ACUMULADO SOBRE EL TOTAL</t>
  </si>
  <si>
    <t>TOTAL COMERCIALIZADO</t>
  </si>
  <si>
    <t xml:space="preserve">IPP calculado con la cesta representativa de productos comercializados en esta lonja: </t>
  </si>
  <si>
    <t xml:space="preserve">      Tabla 3. Índice de precios percibidos en lonja (Base 2016)</t>
  </si>
  <si>
    <t>AGUJETA</t>
  </si>
  <si>
    <t>GAR</t>
  </si>
  <si>
    <t>BODIONES O PORREDANAS</t>
  </si>
  <si>
    <t>YFX</t>
  </si>
  <si>
    <t>VMA</t>
  </si>
  <si>
    <t>CHUCLA</t>
  </si>
  <si>
    <t>BPI</t>
  </si>
  <si>
    <t>MOJARRA</t>
  </si>
  <si>
    <t>CTB</t>
  </si>
  <si>
    <t>SARGO PICUDO</t>
  </si>
  <si>
    <t>SHR</t>
  </si>
  <si>
    <t>TINTORERA O CAELLA</t>
  </si>
  <si>
    <t>BSH</t>
  </si>
  <si>
    <t>CONCHA FINA</t>
  </si>
  <si>
    <t>KLK</t>
  </si>
  <si>
    <t>COQUINA</t>
  </si>
  <si>
    <t>DXL</t>
  </si>
  <si>
    <t>Evol 18_17</t>
  </si>
  <si>
    <t xml:space="preserve">      Tabla 1. Evolución de la producción comercializada en la lonja de Algeciras. Serie 1985-2018</t>
  </si>
  <si>
    <t>Gráfico 1. Evolución de la producción comercializada en la lonja de Algeciras. Serie 2000-2018</t>
  </si>
  <si>
    <t xml:space="preserve">      Tabla 2. Distribución mensual por categorías. Año 2018</t>
  </si>
  <si>
    <t xml:space="preserve">      Tabla 4. Producción comercializada en la lonja  de Algeciras según categoría y especie. Año 2018</t>
  </si>
  <si>
    <t>ARAÑA</t>
  </si>
  <si>
    <t>TZA</t>
  </si>
  <si>
    <t>CABALLA</t>
  </si>
  <si>
    <t>MAC</t>
  </si>
  <si>
    <t>CAZON</t>
  </si>
  <si>
    <t>GAG</t>
  </si>
  <si>
    <t>CHACARONA SUREÑA</t>
  </si>
  <si>
    <t>DEN</t>
  </si>
  <si>
    <t>TUR</t>
  </si>
  <si>
    <t>JURELA O JUREL DORADO</t>
  </si>
  <si>
    <t>HMY</t>
  </si>
  <si>
    <t>LLAMPUGA O LIRIO</t>
  </si>
  <si>
    <t>DOL</t>
  </si>
  <si>
    <t>MELVAS</t>
  </si>
  <si>
    <t>FRZ</t>
  </si>
  <si>
    <t>PINTARROJA O GATA</t>
  </si>
  <si>
    <t>SYC</t>
  </si>
  <si>
    <t>RODABALLO</t>
  </si>
  <si>
    <t>SOLDADO</t>
  </si>
  <si>
    <t>MIA</t>
  </si>
  <si>
    <t>ALMEJA TONTA</t>
  </si>
  <si>
    <t>GCC</t>
  </si>
  <si>
    <t>CHIRLA</t>
  </si>
  <si>
    <t>SVE</t>
  </si>
  <si>
    <t xml:space="preserve">       Gráfico 3. Principales especies comercializadas en la lonja de Algeciras.  Año 2018</t>
  </si>
  <si>
    <t>Año 2018</t>
  </si>
  <si>
    <t xml:space="preserve">      Tabla 5. Cesta de las principales especies comercializadas en la Lonja de Algeciras. Serie 2018-2014. Base 2016</t>
  </si>
  <si>
    <t>Fuente: Sistema de Información andaluz de comercialización y producción pesquera. Consejería de Agricultura, Ganadería, Pesca y Desarrollo Sostenible.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</si>
  <si>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</si>
  <si>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</si>
  <si>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</si>
  <si>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</si>
  <si>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</si>
  <si>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</si>
  <si>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</si>
  <si>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</si>
  <si>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</si>
  <si>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</si>
  <si>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</si>
  <si>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</si>
  <si>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</si>
  <si>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</si>
  <si>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</si>
  <si>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</si>
  <si>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</si>
  <si>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</si>
  <si>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</si>
  <si>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</si>
  <si>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</si>
  <si>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</si>
  <si>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Número de compradores según frecuencia de compra.  Año 2018</t>
  </si>
  <si>
    <t xml:space="preserve">      Tabla 10.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</si>
  <si>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</si>
  <si>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</si>
  <si>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</si>
  <si>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</si>
  <si>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</si>
  <si>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</si>
  <si>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Arrastre de Fondo</t>
  </si>
  <si>
    <t>Cerco</t>
  </si>
  <si>
    <t>Artes Menores</t>
  </si>
  <si>
    <t>Palangre de Superficie</t>
  </si>
  <si>
    <t>Total Lonja</t>
  </si>
  <si>
    <t>Almadrabeta</t>
  </si>
  <si>
    <t>Rastro</t>
  </si>
  <si>
    <t>Habituales: Compran más del 50% de los días de venta  / Frecuentes: Compran entre el 25% y el 50% de los días de ventas / Ocasionales: Compran menos del 25% de los días de venta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</si>
</sst>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#,##0.000"/>
    <numFmt numFmtId="169" formatCode="0.000"/>
    <numFmt numFmtId="170" formatCode="_-* #,##0\ _€_-;\-* #,##0\ _€_-;_-* &quot;-&quot;??\ _€_-;_-@_-"/>
  </numFmts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2"/>
      <color theme="3" tint="0.39997558519241921"/>
      <name val="Arial Narrow"/>
      <family val="2"/>
    </font>
    <font>
      <sz val="12"/>
      <name val="Arial Narrow"/>
      <family val="2"/>
    </font>
    <font>
      <b/>
      <sz val="18"/>
      <color theme="3" tint="-0.249977111117893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name val="Arial Narrow"/>
      <family val="2"/>
    </font>
    <font>
      <b/>
      <sz val="12"/>
      <color theme="3" tint="0.39997558519241921"/>
      <name val="Arial Narrow"/>
      <family val="2"/>
    </font>
    <font>
      <b/>
      <sz val="12"/>
      <color theme="0"/>
      <name val="Arial Narrow"/>
      <family val="2"/>
    </font>
    <font>
      <b/>
      <sz val="12"/>
      <color indexed="54"/>
      <name val="Arial Narrow"/>
      <family val="2"/>
    </font>
    <font>
      <sz val="10"/>
      <name val="Arial"/>
      <family val="2"/>
    </font>
    <font>
      <sz val="12"/>
      <color indexed="18"/>
      <name val="Arial Narrow"/>
      <family val="2"/>
    </font>
    <font>
      <sz val="12"/>
      <color theme="3" tint="0.59999389629810485"/>
      <name val="Arial Narrow"/>
      <family val="2"/>
    </font>
    <font>
      <sz val="8"/>
      <color theme="3" tint="0.59999389629810485"/>
      <name val="Arial Narrow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  <font>
      <b/>
      <sz val="12"/>
      <color indexed="54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4">
    <xf numFmtId="0" fontId="0" fillId="0" borderId="0"/>
    <xf numFmtId="166" fontId="2" fillId="0" borderId="0" applyFill="0" applyBorder="0" applyAlignment="0" applyProtection="0"/>
    <xf numFmtId="9" fontId="2" fillId="0" borderId="0" applyFill="0" applyBorder="0" applyAlignment="0" applyProtection="0"/>
    <xf numFmtId="0" fontId="1" fillId="0" borderId="0"/>
  </cellStyleXfs>
  <cellXfs count="173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4" fontId="3" fillId="2" borderId="1" xfId="0" applyNumberFormat="1" applyFont="1" applyFill="1" applyBorder="1"/>
    <xf numFmtId="0" fontId="4" fillId="2" borderId="0" xfId="0" applyFont="1" applyFill="1"/>
    <xf numFmtId="3" fontId="3" fillId="2" borderId="1" xfId="0" applyNumberFormat="1" applyFont="1" applyFill="1" applyBorder="1"/>
    <xf numFmtId="0" fontId="3" fillId="3" borderId="0" xfId="0" applyFont="1" applyFill="1"/>
    <xf numFmtId="4" fontId="3" fillId="3" borderId="0" xfId="0" applyNumberFormat="1" applyFont="1" applyFill="1"/>
    <xf numFmtId="0" fontId="9" fillId="5" borderId="3" xfId="0" applyFont="1" applyFill="1" applyBorder="1" applyAlignment="1">
      <alignment horizontal="center" vertical="center"/>
    </xf>
    <xf numFmtId="4" fontId="9" fillId="5" borderId="2" xfId="0" applyNumberFormat="1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10" fillId="2" borderId="0" xfId="0" applyFont="1" applyFill="1"/>
    <xf numFmtId="4" fontId="9" fillId="7" borderId="2" xfId="0" applyNumberFormat="1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3" fontId="3" fillId="2" borderId="4" xfId="0" applyNumberFormat="1" applyFont="1" applyFill="1" applyBorder="1"/>
    <xf numFmtId="4" fontId="3" fillId="2" borderId="4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5" fontId="5" fillId="2" borderId="0" xfId="0" applyNumberFormat="1" applyFont="1" applyFill="1"/>
    <xf numFmtId="165" fontId="3" fillId="2" borderId="1" xfId="0" applyNumberFormat="1" applyFont="1" applyFill="1" applyBorder="1" applyAlignment="1"/>
    <xf numFmtId="3" fontId="3" fillId="2" borderId="1" xfId="0" applyNumberFormat="1" applyFont="1" applyFill="1" applyBorder="1" applyAlignment="1"/>
    <xf numFmtId="4" fontId="3" fillId="2" borderId="1" xfId="0" applyNumberFormat="1" applyFont="1" applyFill="1" applyBorder="1" applyAlignment="1"/>
    <xf numFmtId="4" fontId="5" fillId="2" borderId="0" xfId="0" applyNumberFormat="1" applyFont="1" applyFill="1"/>
    <xf numFmtId="165" fontId="4" fillId="8" borderId="3" xfId="0" applyNumberFormat="1" applyFont="1" applyFill="1" applyBorder="1" applyAlignment="1"/>
    <xf numFmtId="3" fontId="3" fillId="8" borderId="3" xfId="0" applyNumberFormat="1" applyFont="1" applyFill="1" applyBorder="1" applyAlignment="1"/>
    <xf numFmtId="4" fontId="3" fillId="8" borderId="3" xfId="0" applyNumberFormat="1" applyFont="1" applyFill="1" applyBorder="1" applyAlignment="1"/>
    <xf numFmtId="3" fontId="9" fillId="9" borderId="1" xfId="0" applyNumberFormat="1" applyFont="1" applyFill="1" applyBorder="1" applyAlignment="1"/>
    <xf numFmtId="4" fontId="9" fillId="9" borderId="1" xfId="0" applyNumberFormat="1" applyFont="1" applyFill="1" applyBorder="1" applyAlignment="1"/>
    <xf numFmtId="3" fontId="4" fillId="8" borderId="3" xfId="0" applyNumberFormat="1" applyFont="1" applyFill="1" applyBorder="1" applyAlignment="1"/>
    <xf numFmtId="4" fontId="4" fillId="8" borderId="3" xfId="0" applyNumberFormat="1" applyFont="1" applyFill="1" applyBorder="1" applyAlignment="1"/>
    <xf numFmtId="3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4" fillId="8" borderId="3" xfId="0" applyNumberFormat="1" applyFont="1" applyFill="1" applyBorder="1" applyAlignment="1">
      <alignment horizontal="center"/>
    </xf>
    <xf numFmtId="165" fontId="3" fillId="8" borderId="3" xfId="0" applyNumberFormat="1" applyFont="1" applyFill="1" applyBorder="1" applyAlignment="1">
      <alignment horizontal="center"/>
    </xf>
    <xf numFmtId="165" fontId="9" fillId="9" borderId="1" xfId="0" applyNumberFormat="1" applyFont="1" applyFill="1" applyBorder="1" applyAlignment="1">
      <alignment horizontal="center"/>
    </xf>
    <xf numFmtId="0" fontId="9" fillId="9" borderId="5" xfId="0" applyFont="1" applyFill="1" applyBorder="1" applyAlignment="1">
      <alignment horizontal="left"/>
    </xf>
    <xf numFmtId="0" fontId="3" fillId="2" borderId="6" xfId="0" applyFont="1" applyFill="1" applyBorder="1"/>
    <xf numFmtId="3" fontId="3" fillId="2" borderId="7" xfId="0" applyNumberFormat="1" applyFont="1" applyFill="1" applyBorder="1"/>
    <xf numFmtId="0" fontId="3" fillId="2" borderId="7" xfId="0" applyFont="1" applyFill="1" applyBorder="1"/>
    <xf numFmtId="0" fontId="0" fillId="10" borderId="0" xfId="0" applyFill="1"/>
    <xf numFmtId="0" fontId="7" fillId="10" borderId="0" xfId="0" applyFont="1" applyFill="1"/>
    <xf numFmtId="0" fontId="0" fillId="10" borderId="0" xfId="0" applyFill="1" applyBorder="1"/>
    <xf numFmtId="164" fontId="8" fillId="8" borderId="8" xfId="2" applyNumberFormat="1" applyFont="1" applyFill="1" applyBorder="1" applyAlignment="1">
      <alignment horizontal="center"/>
    </xf>
    <xf numFmtId="0" fontId="3" fillId="12" borderId="0" xfId="0" applyFont="1" applyFill="1"/>
    <xf numFmtId="4" fontId="3" fillId="12" borderId="0" xfId="0" applyNumberFormat="1" applyFont="1" applyFill="1"/>
    <xf numFmtId="0" fontId="11" fillId="13" borderId="0" xfId="0" applyFont="1" applyFill="1"/>
    <xf numFmtId="0" fontId="3" fillId="9" borderId="0" xfId="0" applyFont="1" applyFill="1"/>
    <xf numFmtId="4" fontId="3" fillId="9" borderId="0" xfId="0" applyNumberFormat="1" applyFont="1" applyFill="1"/>
    <xf numFmtId="0" fontId="11" fillId="3" borderId="0" xfId="0" applyFont="1" applyFill="1"/>
    <xf numFmtId="167" fontId="2" fillId="10" borderId="0" xfId="1" applyNumberFormat="1" applyFill="1"/>
    <xf numFmtId="3" fontId="0" fillId="10" borderId="0" xfId="0" applyNumberFormat="1" applyFill="1"/>
    <xf numFmtId="164" fontId="2" fillId="10" borderId="0" xfId="2" applyNumberFormat="1" applyFill="1"/>
    <xf numFmtId="4" fontId="3" fillId="2" borderId="7" xfId="0" applyNumberFormat="1" applyFont="1" applyFill="1" applyBorder="1"/>
    <xf numFmtId="0" fontId="9" fillId="5" borderId="2" xfId="0" applyFont="1" applyFill="1" applyBorder="1" applyAlignment="1">
      <alignment horizontal="center" vertical="center"/>
    </xf>
    <xf numFmtId="4" fontId="9" fillId="5" borderId="2" xfId="0" applyNumberFormat="1" applyFont="1" applyFill="1" applyBorder="1" applyAlignment="1">
      <alignment horizontal="center" vertical="center"/>
    </xf>
    <xf numFmtId="167" fontId="2" fillId="10" borderId="0" xfId="1" applyNumberFormat="1" applyFill="1" applyAlignment="1">
      <alignment horizontal="center" vertical="center"/>
    </xf>
    <xf numFmtId="167" fontId="0" fillId="10" borderId="0" xfId="1" applyNumberFormat="1" applyFont="1" applyFill="1" applyAlignment="1">
      <alignment horizontal="center" vertical="center"/>
    </xf>
    <xf numFmtId="166" fontId="2" fillId="10" borderId="0" xfId="1" applyFill="1"/>
    <xf numFmtId="9" fontId="2" fillId="10" borderId="0" xfId="2" applyFill="1"/>
    <xf numFmtId="0" fontId="12" fillId="12" borderId="0" xfId="0" applyFont="1" applyFill="1"/>
    <xf numFmtId="4" fontId="12" fillId="12" borderId="0" xfId="0" applyNumberFormat="1" applyFont="1" applyFill="1"/>
    <xf numFmtId="0" fontId="12" fillId="3" borderId="0" xfId="0" applyFont="1" applyFill="1"/>
    <xf numFmtId="0" fontId="12" fillId="9" borderId="0" xfId="0" applyFont="1" applyFill="1"/>
    <xf numFmtId="4" fontId="12" fillId="9" borderId="0" xfId="0" applyNumberFormat="1" applyFont="1" applyFill="1"/>
    <xf numFmtId="4" fontId="15" fillId="3" borderId="0" xfId="0" applyNumberFormat="1" applyFont="1" applyFill="1"/>
    <xf numFmtId="0" fontId="15" fillId="3" borderId="0" xfId="0" applyFont="1" applyFill="1"/>
    <xf numFmtId="0" fontId="13" fillId="11" borderId="0" xfId="0" applyFont="1" applyFill="1" applyBorder="1" applyAlignment="1">
      <alignment horizontal="left"/>
    </xf>
    <xf numFmtId="0" fontId="14" fillId="11" borderId="0" xfId="0" applyFont="1" applyFill="1" applyBorder="1" applyAlignment="1">
      <alignment horizontal="left"/>
    </xf>
    <xf numFmtId="0" fontId="12" fillId="2" borderId="0" xfId="0" applyFont="1" applyFill="1"/>
    <xf numFmtId="0" fontId="16" fillId="2" borderId="0" xfId="0" applyFont="1" applyFill="1"/>
    <xf numFmtId="4" fontId="12" fillId="2" borderId="0" xfId="0" applyNumberFormat="1" applyFont="1" applyFill="1"/>
    <xf numFmtId="0" fontId="17" fillId="13" borderId="0" xfId="0" applyFont="1" applyFill="1"/>
    <xf numFmtId="4" fontId="12" fillId="13" borderId="0" xfId="0" applyNumberFormat="1" applyFont="1" applyFill="1"/>
    <xf numFmtId="0" fontId="12" fillId="13" borderId="0" xfId="0" applyFont="1" applyFill="1"/>
    <xf numFmtId="0" fontId="16" fillId="2" borderId="0" xfId="0" applyFont="1" applyFill="1" applyAlignment="1">
      <alignment horizontal="center"/>
    </xf>
    <xf numFmtId="0" fontId="18" fillId="5" borderId="3" xfId="0" applyFont="1" applyFill="1" applyBorder="1" applyAlignment="1">
      <alignment horizontal="center" vertical="center"/>
    </xf>
    <xf numFmtId="4" fontId="18" fillId="5" borderId="2" xfId="0" applyNumberFormat="1" applyFont="1" applyFill="1" applyBorder="1" applyAlignment="1">
      <alignment horizontal="center"/>
    </xf>
    <xf numFmtId="0" fontId="18" fillId="5" borderId="2" xfId="0" applyFont="1" applyFill="1" applyBorder="1" applyAlignment="1">
      <alignment horizontal="center"/>
    </xf>
    <xf numFmtId="0" fontId="19" fillId="2" borderId="0" xfId="0" applyFont="1" applyFill="1"/>
    <xf numFmtId="0" fontId="12" fillId="2" borderId="1" xfId="0" applyNumberFormat="1" applyFont="1" applyFill="1" applyBorder="1" applyAlignment="1">
      <alignment horizontal="left"/>
    </xf>
    <xf numFmtId="3" fontId="12" fillId="2" borderId="1" xfId="0" applyNumberFormat="1" applyFont="1" applyFill="1" applyBorder="1"/>
    <xf numFmtId="4" fontId="12" fillId="2" borderId="1" xfId="0" applyNumberFormat="1" applyFont="1" applyFill="1" applyBorder="1"/>
    <xf numFmtId="4" fontId="12" fillId="2" borderId="1" xfId="0" applyNumberFormat="1" applyFont="1" applyFill="1" applyBorder="1" applyAlignment="1">
      <alignment horizontal="center"/>
    </xf>
    <xf numFmtId="4" fontId="12" fillId="3" borderId="0" xfId="0" applyNumberFormat="1" applyFont="1" applyFill="1" applyBorder="1"/>
    <xf numFmtId="0" fontId="12" fillId="3" borderId="0" xfId="0" applyFont="1" applyFill="1" applyBorder="1"/>
    <xf numFmtId="164" fontId="12" fillId="3" borderId="0" xfId="0" applyNumberFormat="1" applyFont="1" applyFill="1" applyBorder="1"/>
    <xf numFmtId="0" fontId="16" fillId="3" borderId="0" xfId="0" applyFont="1" applyFill="1" applyBorder="1"/>
    <xf numFmtId="4" fontId="16" fillId="2" borderId="0" xfId="0" applyNumberFormat="1" applyFont="1" applyFill="1"/>
    <xf numFmtId="4" fontId="16" fillId="4" borderId="0" xfId="0" applyNumberFormat="1" applyFont="1" applyFill="1" applyBorder="1"/>
    <xf numFmtId="3" fontId="16" fillId="4" borderId="0" xfId="0" applyNumberFormat="1" applyFont="1" applyFill="1" applyBorder="1"/>
    <xf numFmtId="0" fontId="16" fillId="6" borderId="4" xfId="0" applyNumberFormat="1" applyFont="1" applyFill="1" applyBorder="1" applyAlignment="1">
      <alignment horizontal="left"/>
    </xf>
    <xf numFmtId="164" fontId="16" fillId="6" borderId="4" xfId="0" applyNumberFormat="1" applyFont="1" applyFill="1" applyBorder="1" applyAlignment="1">
      <alignment horizontal="center"/>
    </xf>
    <xf numFmtId="164" fontId="12" fillId="2" borderId="0" xfId="0" applyNumberFormat="1" applyFont="1" applyFill="1"/>
    <xf numFmtId="164" fontId="16" fillId="4" borderId="0" xfId="0" applyNumberFormat="1" applyFont="1" applyFill="1" applyBorder="1"/>
    <xf numFmtId="167" fontId="20" fillId="4" borderId="0" xfId="1" applyNumberFormat="1" applyFont="1" applyFill="1" applyBorder="1" applyAlignment="1">
      <alignment horizontal="left"/>
    </xf>
    <xf numFmtId="164" fontId="12" fillId="3" borderId="0" xfId="0" applyNumberFormat="1" applyFont="1" applyFill="1"/>
    <xf numFmtId="4" fontId="12" fillId="3" borderId="0" xfId="0" applyNumberFormat="1" applyFont="1" applyFill="1"/>
    <xf numFmtId="4" fontId="21" fillId="2" borderId="0" xfId="0" applyNumberFormat="1" applyFont="1" applyFill="1" applyBorder="1"/>
    <xf numFmtId="3" fontId="21" fillId="2" borderId="0" xfId="0" applyNumberFormat="1" applyFont="1" applyFill="1" applyBorder="1"/>
    <xf numFmtId="4" fontId="18" fillId="7" borderId="2" xfId="0" applyNumberFormat="1" applyFont="1" applyFill="1" applyBorder="1" applyAlignment="1">
      <alignment horizontal="center"/>
    </xf>
    <xf numFmtId="0" fontId="18" fillId="7" borderId="2" xfId="0" applyFont="1" applyFill="1" applyBorder="1" applyAlignment="1">
      <alignment horizontal="center"/>
    </xf>
    <xf numFmtId="3" fontId="12" fillId="2" borderId="2" xfId="0" applyNumberFormat="1" applyFont="1" applyFill="1" applyBorder="1"/>
    <xf numFmtId="4" fontId="12" fillId="2" borderId="2" xfId="0" applyNumberFormat="1" applyFont="1" applyFill="1" applyBorder="1"/>
    <xf numFmtId="168" fontId="12" fillId="2" borderId="1" xfId="0" applyNumberFormat="1" applyFont="1" applyFill="1" applyBorder="1"/>
    <xf numFmtId="3" fontId="16" fillId="3" borderId="2" xfId="0" applyNumberFormat="1" applyFont="1" applyFill="1" applyBorder="1"/>
    <xf numFmtId="4" fontId="16" fillId="3" borderId="2" xfId="0" applyNumberFormat="1" applyFont="1" applyFill="1" applyBorder="1"/>
    <xf numFmtId="3" fontId="16" fillId="3" borderId="1" xfId="0" applyNumberFormat="1" applyFont="1" applyFill="1" applyBorder="1"/>
    <xf numFmtId="4" fontId="16" fillId="3" borderId="1" xfId="0" applyNumberFormat="1" applyFont="1" applyFill="1" applyBorder="1"/>
    <xf numFmtId="3" fontId="12" fillId="2" borderId="4" xfId="0" applyNumberFormat="1" applyFont="1" applyFill="1" applyBorder="1"/>
    <xf numFmtId="4" fontId="12" fillId="2" borderId="4" xfId="0" applyNumberFormat="1" applyFont="1" applyFill="1" applyBorder="1"/>
    <xf numFmtId="168" fontId="12" fillId="2" borderId="4" xfId="0" applyNumberFormat="1" applyFont="1" applyFill="1" applyBorder="1"/>
    <xf numFmtId="3" fontId="16" fillId="3" borderId="4" xfId="0" applyNumberFormat="1" applyFont="1" applyFill="1" applyBorder="1"/>
    <xf numFmtId="4" fontId="16" fillId="3" borderId="4" xfId="0" applyNumberFormat="1" applyFont="1" applyFill="1" applyBorder="1"/>
    <xf numFmtId="3" fontId="16" fillId="6" borderId="4" xfId="0" applyNumberFormat="1" applyFont="1" applyFill="1" applyBorder="1"/>
    <xf numFmtId="4" fontId="16" fillId="6" borderId="4" xfId="0" applyNumberFormat="1" applyFont="1" applyFill="1" applyBorder="1"/>
    <xf numFmtId="168" fontId="16" fillId="6" borderId="4" xfId="0" applyNumberFormat="1" applyFont="1" applyFill="1" applyBorder="1"/>
    <xf numFmtId="1" fontId="12" fillId="2" borderId="0" xfId="0" applyNumberFormat="1" applyFont="1" applyFill="1" applyBorder="1"/>
    <xf numFmtId="166" fontId="20" fillId="4" borderId="0" xfId="1" applyFont="1" applyFill="1" applyBorder="1"/>
    <xf numFmtId="3" fontId="12" fillId="2" borderId="0" xfId="0" applyNumberFormat="1" applyFont="1" applyFill="1" applyBorder="1"/>
    <xf numFmtId="4" fontId="12" fillId="2" borderId="0" xfId="0" applyNumberFormat="1" applyFont="1" applyFill="1" applyBorder="1"/>
    <xf numFmtId="0" fontId="22" fillId="2" borderId="0" xfId="0" applyFont="1" applyFill="1"/>
    <xf numFmtId="0" fontId="16" fillId="8" borderId="4" xfId="0" applyNumberFormat="1" applyFont="1" applyFill="1" applyBorder="1" applyAlignment="1">
      <alignment horizontal="left"/>
    </xf>
    <xf numFmtId="4" fontId="16" fillId="8" borderId="4" xfId="0" applyNumberFormat="1" applyFont="1" applyFill="1" applyBorder="1" applyAlignment="1">
      <alignment horizontal="center"/>
    </xf>
    <xf numFmtId="0" fontId="23" fillId="2" borderId="0" xfId="0" applyFont="1" applyFill="1"/>
    <xf numFmtId="164" fontId="8" fillId="8" borderId="4" xfId="2" applyNumberFormat="1" applyFont="1" applyFill="1" applyBorder="1" applyAlignment="1">
      <alignment horizontal="center"/>
    </xf>
    <xf numFmtId="0" fontId="3" fillId="13" borderId="0" xfId="0" applyFont="1" applyFill="1" applyAlignment="1">
      <alignment horizontal="center"/>
    </xf>
    <xf numFmtId="4" fontId="3" fillId="13" borderId="0" xfId="0" applyNumberFormat="1" applyFont="1" applyFill="1"/>
    <xf numFmtId="0" fontId="3" fillId="13" borderId="0" xfId="0" applyFont="1" applyFill="1"/>
    <xf numFmtId="0" fontId="2" fillId="10" borderId="0" xfId="0" applyFont="1" applyFill="1"/>
    <xf numFmtId="167" fontId="3" fillId="2" borderId="1" xfId="1" applyNumberFormat="1" applyFont="1" applyFill="1" applyBorder="1" applyAlignment="1" applyProtection="1">
      <alignment horizontal="right"/>
    </xf>
    <xf numFmtId="166" fontId="3" fillId="10" borderId="1" xfId="1" applyNumberFormat="1" applyFont="1" applyFill="1" applyBorder="1"/>
    <xf numFmtId="0" fontId="4" fillId="6" borderId="4" xfId="0" applyNumberFormat="1" applyFont="1" applyFill="1" applyBorder="1" applyAlignment="1">
      <alignment horizontal="left"/>
    </xf>
    <xf numFmtId="167" fontId="4" fillId="6" borderId="4" xfId="1" applyNumberFormat="1" applyFont="1" applyFill="1" applyBorder="1" applyAlignment="1">
      <alignment horizontal="center"/>
    </xf>
    <xf numFmtId="166" fontId="4" fillId="6" borderId="4" xfId="1" applyNumberFormat="1" applyFont="1" applyFill="1" applyBorder="1" applyAlignment="1">
      <alignment horizontal="center"/>
    </xf>
    <xf numFmtId="167" fontId="2" fillId="10" borderId="0" xfId="1" applyNumberFormat="1" applyFont="1" applyFill="1"/>
    <xf numFmtId="166" fontId="2" fillId="10" borderId="0" xfId="1" applyNumberFormat="1" applyFont="1" applyFill="1"/>
    <xf numFmtId="3" fontId="4" fillId="6" borderId="4" xfId="0" applyNumberFormat="1" applyFont="1" applyFill="1" applyBorder="1" applyAlignment="1">
      <alignment horizontal="right"/>
    </xf>
    <xf numFmtId="0" fontId="24" fillId="0" borderId="0" xfId="0" applyFont="1" applyAlignment="1">
      <alignment horizontal="left" vertical="center" readingOrder="1"/>
    </xf>
    <xf numFmtId="3" fontId="25" fillId="2" borderId="0" xfId="0" applyNumberFormat="1" applyFont="1" applyFill="1" applyBorder="1" applyAlignment="1">
      <alignment horizontal="center"/>
    </xf>
    <xf numFmtId="0" fontId="26" fillId="2" borderId="0" xfId="0" applyFont="1" applyFill="1" applyBorder="1" applyAlignment="1"/>
    <xf numFmtId="169" fontId="2" fillId="10" borderId="0" xfId="0" applyNumberFormat="1" applyFont="1" applyFill="1"/>
    <xf numFmtId="0" fontId="9" fillId="5" borderId="3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/>
    <xf numFmtId="164" fontId="3" fillId="2" borderId="1" xfId="2" applyNumberFormat="1" applyFont="1" applyFill="1" applyBorder="1" applyAlignment="1"/>
    <xf numFmtId="164" fontId="4" fillId="8" borderId="1" xfId="2" applyNumberFormat="1" applyFont="1" applyFill="1" applyBorder="1" applyAlignment="1"/>
    <xf numFmtId="4" fontId="4" fillId="6" borderId="4" xfId="0" applyNumberFormat="1" applyFont="1" applyFill="1" applyBorder="1" applyAlignment="1">
      <alignment horizontal="right"/>
    </xf>
    <xf numFmtId="164" fontId="26" fillId="2" borderId="0" xfId="0" applyNumberFormat="1" applyFont="1" applyFill="1" applyBorder="1" applyAlignment="1"/>
    <xf numFmtId="3" fontId="26" fillId="2" borderId="0" xfId="0" applyNumberFormat="1" applyFont="1" applyFill="1" applyBorder="1" applyAlignment="1"/>
    <xf numFmtId="0" fontId="27" fillId="2" borderId="0" xfId="0" applyFont="1" applyFill="1" applyBorder="1" applyAlignment="1">
      <alignment horizontal="left"/>
    </xf>
    <xf numFmtId="10" fontId="26" fillId="2" borderId="0" xfId="0" applyNumberFormat="1" applyFont="1" applyFill="1" applyBorder="1" applyAlignment="1"/>
    <xf numFmtId="10" fontId="3" fillId="2" borderId="3" xfId="0" applyNumberFormat="1" applyFont="1" applyFill="1" applyBorder="1" applyAlignment="1"/>
    <xf numFmtId="166" fontId="3" fillId="2" borderId="3" xfId="1" applyFont="1" applyFill="1" applyBorder="1" applyAlignment="1"/>
    <xf numFmtId="170" fontId="2" fillId="0" borderId="0" xfId="0" applyNumberFormat="1" applyFont="1"/>
    <xf numFmtId="3" fontId="18" fillId="5" borderId="9" xfId="0" applyNumberFormat="1" applyFont="1" applyFill="1" applyBorder="1" applyAlignment="1">
      <alignment horizontal="center"/>
    </xf>
    <xf numFmtId="3" fontId="18" fillId="5" borderId="10" xfId="0" applyNumberFormat="1" applyFont="1" applyFill="1" applyBorder="1" applyAlignment="1">
      <alignment horizontal="center"/>
    </xf>
    <xf numFmtId="3" fontId="18" fillId="5" borderId="11" xfId="0" applyNumberFormat="1" applyFont="1" applyFill="1" applyBorder="1" applyAlignment="1">
      <alignment horizontal="center"/>
    </xf>
    <xf numFmtId="0" fontId="14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8" fillId="5" borderId="2" xfId="0" applyFont="1" applyFill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/>
    </xf>
    <xf numFmtId="0" fontId="9" fillId="5" borderId="9" xfId="0" applyNumberFormat="1" applyFont="1" applyFill="1" applyBorder="1" applyAlignment="1">
      <alignment horizontal="center"/>
    </xf>
    <xf numFmtId="0" fontId="9" fillId="5" borderId="11" xfId="0" applyNumberFormat="1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 vertical="center"/>
    </xf>
    <xf numFmtId="4" fontId="9" fillId="5" borderId="2" xfId="0" applyNumberFormat="1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left"/>
    </xf>
    <xf numFmtId="0" fontId="4" fillId="8" borderId="11" xfId="0" applyFont="1" applyFill="1" applyBorder="1" applyAlignment="1">
      <alignment horizontal="left"/>
    </xf>
    <xf numFmtId="3" fontId="9" fillId="9" borderId="6" xfId="0" applyNumberFormat="1" applyFont="1" applyFill="1" applyBorder="1" applyAlignment="1">
      <alignment horizontal="left"/>
    </xf>
    <xf numFmtId="3" fontId="9" fillId="9" borderId="12" xfId="0" applyNumberFormat="1" applyFont="1" applyFill="1" applyBorder="1" applyAlignment="1">
      <alignment horizontal="left"/>
    </xf>
    <xf numFmtId="0" fontId="9" fillId="7" borderId="9" xfId="0" applyNumberFormat="1" applyFont="1" applyFill="1" applyBorder="1" applyAlignment="1">
      <alignment horizontal="center"/>
    </xf>
    <xf numFmtId="0" fontId="9" fillId="7" borderId="11" xfId="0" applyNumberFormat="1" applyFont="1" applyFill="1" applyBorder="1" applyAlignment="1">
      <alignment horizontal="center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2285.6846499999988</c:v>
                </c:pt>
                <c:pt idx="1">
                  <c:v>1700.7504900000004</c:v>
                </c:pt>
                <c:pt idx="2">
                  <c:v>640.00261999999975</c:v>
                </c:pt>
                <c:pt idx="3">
                  <c:v>669.2115</c:v>
                </c:pt>
                <c:pt idx="4">
                  <c:v>798.95740999999998</c:v>
                </c:pt>
                <c:pt idx="5">
                  <c:v>653.41869999999994</c:v>
                </c:pt>
                <c:pt idx="6">
                  <c:v>1367.6608700000002</c:v>
                </c:pt>
                <c:pt idx="7">
                  <c:v>1699.1935600000002</c:v>
                </c:pt>
                <c:pt idx="8">
                  <c:v>1381.8043</c:v>
                </c:pt>
                <c:pt idx="9">
                  <c:v>1099.9307899999999</c:v>
                </c:pt>
                <c:pt idx="10">
                  <c:v>1152.51731</c:v>
                </c:pt>
                <c:pt idx="11">
                  <c:v>909.03274999999996</c:v>
                </c:pt>
                <c:pt idx="12">
                  <c:v>1043.69911</c:v>
                </c:pt>
                <c:pt idx="13">
                  <c:v>1097.09375</c:v>
                </c:pt>
                <c:pt idx="14">
                  <c:v>965.98829000000001</c:v>
                </c:pt>
                <c:pt idx="15">
                  <c:v>810.38429000000008</c:v>
                </c:pt>
                <c:pt idx="16">
                  <c:v>583.15609999999981</c:v>
                </c:pt>
                <c:pt idx="17">
                  <c:v>785.91610999999989</c:v>
                </c:pt>
                <c:pt idx="18">
                  <c:v>634.63731999999993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DE9-46C5-99FB-792695319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32672"/>
        <c:axId val="50169728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4943.3307300494025</c:v>
                </c:pt>
                <c:pt idx="1">
                  <c:v>5821.108141599997</c:v>
                </c:pt>
                <c:pt idx="2">
                  <c:v>2735.6466330999988</c:v>
                </c:pt>
                <c:pt idx="3">
                  <c:v>3506.8390469999999</c:v>
                </c:pt>
                <c:pt idx="4">
                  <c:v>4270.0982037000003</c:v>
                </c:pt>
                <c:pt idx="5">
                  <c:v>2920.1471179999999</c:v>
                </c:pt>
                <c:pt idx="6">
                  <c:v>4451.5893014000003</c:v>
                </c:pt>
                <c:pt idx="7">
                  <c:v>6541.6531485000014</c:v>
                </c:pt>
                <c:pt idx="8">
                  <c:v>5885.9362546999992</c:v>
                </c:pt>
                <c:pt idx="9">
                  <c:v>4607.9447321999996</c:v>
                </c:pt>
                <c:pt idx="10">
                  <c:v>4144.2665712000007</c:v>
                </c:pt>
                <c:pt idx="11">
                  <c:v>2970.4002361000012</c:v>
                </c:pt>
                <c:pt idx="12">
                  <c:v>2237.4570732999969</c:v>
                </c:pt>
                <c:pt idx="13">
                  <c:v>1983.2324399000006</c:v>
                </c:pt>
                <c:pt idx="14">
                  <c:v>1977.1401109999997</c:v>
                </c:pt>
                <c:pt idx="15">
                  <c:v>1483.1279520000003</c:v>
                </c:pt>
                <c:pt idx="16">
                  <c:v>2360.7512364000004</c:v>
                </c:pt>
                <c:pt idx="17">
                  <c:v>2192.3460611999994</c:v>
                </c:pt>
                <c:pt idx="18">
                  <c:v>1779.4034048999995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DE9-46C5-99FB-792695319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26272"/>
        <c:axId val="83632128"/>
      </c:lineChart>
      <c:catAx>
        <c:axId val="4913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501697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169728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49132672"/>
        <c:crossesAt val="1"/>
        <c:crossBetween val="midCat"/>
      </c:valAx>
      <c:catAx>
        <c:axId val="73126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3632128"/>
        <c:crossesAt val="0"/>
        <c:auto val="1"/>
        <c:lblAlgn val="ctr"/>
        <c:lblOffset val="100"/>
        <c:noMultiLvlLbl val="0"/>
      </c:catAx>
      <c:valAx>
        <c:axId val="83632128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7312627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1009650</xdr:colOff>
      <xdr:row>1</xdr:row>
      <xdr:rowOff>40218</xdr:rowOff>
    </xdr:from>
    <xdr:to>
      <xdr:col>11</xdr:col>
      <xdr:colOff>663575</xdr:colOff>
      <xdr:row>2</xdr:row>
      <xdr:rowOff>125155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3333750" y="287868"/>
          <a:ext cx="71596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Algeciras.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85725</xdr:colOff>
      <xdr:row>0</xdr:row>
      <xdr:rowOff>76200</xdr:rowOff>
    </xdr:from>
    <xdr:to>
      <xdr:col>3</xdr:col>
      <xdr:colOff>69242</xdr:colOff>
      <xdr:row>3</xdr:row>
      <xdr:rowOff>74732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76200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38100</xdr:colOff>
      <xdr:row>1</xdr:row>
      <xdr:rowOff>57150</xdr:rowOff>
    </xdr:from>
    <xdr:to>
      <xdr:col>15</xdr:col>
      <xdr:colOff>549275</xdr:colOff>
      <xdr:row>2</xdr:row>
      <xdr:rowOff>142087</xdr:rowOff>
    </xdr:to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/>
      </xdr:nvSpPr>
      <xdr:spPr>
        <a:xfrm>
          <a:off x="3171825" y="304800"/>
          <a:ext cx="71596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Algeciras.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95250</xdr:colOff>
      <xdr:row>0</xdr:row>
      <xdr:rowOff>66675</xdr:rowOff>
    </xdr:from>
    <xdr:to>
      <xdr:col>2</xdr:col>
      <xdr:colOff>341657</xdr:colOff>
      <xdr:row>3</xdr:row>
      <xdr:rowOff>65207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66675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466726</xdr:colOff>
      <xdr:row>1</xdr:row>
      <xdr:rowOff>40218</xdr:rowOff>
    </xdr:from>
    <xdr:to>
      <xdr:col>13</xdr:col>
      <xdr:colOff>400050</xdr:colOff>
      <xdr:row>2</xdr:row>
      <xdr:rowOff>125155</xdr:rowOff>
    </xdr:to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3419476" y="287868"/>
          <a:ext cx="92487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lonja de Algeciras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8</xdr:row>
      <xdr:rowOff>52919</xdr:rowOff>
    </xdr:from>
    <xdr:to>
      <xdr:col>13</xdr:col>
      <xdr:colOff>603250</xdr:colOff>
      <xdr:row>30</xdr:row>
      <xdr:rowOff>74086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4583" y="1418169"/>
          <a:ext cx="14446250" cy="3481917"/>
        </a:xfrm>
        <a:prstGeom prst="rect">
          <a:avLst/>
        </a:prstGeom>
      </xdr:spPr>
    </xdr:pic>
    <xdr:clientData/>
  </xdr:twoCellAnchor>
  <xdr:twoCellAnchor editAs="oneCell">
    <xdr:from>
      <xdr:col>0</xdr:col>
      <xdr:colOff>105838</xdr:colOff>
      <xdr:row>0</xdr:row>
      <xdr:rowOff>63506</xdr:rowOff>
    </xdr:from>
    <xdr:to>
      <xdr:col>2</xdr:col>
      <xdr:colOff>263345</xdr:colOff>
      <xdr:row>3</xdr:row>
      <xdr:rowOff>64155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838" y="63506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xmlns="" id="{B656B096-D6F3-4663-BA86-058E651581D5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19</xdr:row>
      <xdr:rowOff>114300</xdr:rowOff>
    </xdr:from>
    <xdr:to>
      <xdr:col>1</xdr:col>
      <xdr:colOff>104160</xdr:colOff>
      <xdr:row>20</xdr:row>
      <xdr:rowOff>28575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7CB739E8-64F8-4A67-A519-5B1197299700}"/>
            </a:ext>
          </a:extLst>
        </xdr:cNvPr>
        <xdr:cNvSpPr/>
      </xdr:nvSpPr>
      <xdr:spPr bwMode="auto">
        <a:xfrm>
          <a:off x="367664" y="33070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64</xdr:row>
      <xdr:rowOff>114300</xdr:rowOff>
    </xdr:from>
    <xdr:to>
      <xdr:col>1</xdr:col>
      <xdr:colOff>104160</xdr:colOff>
      <xdr:row>65</xdr:row>
      <xdr:rowOff>28575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xmlns="" id="{00C70179-EE96-4B8A-9939-AF156907EFF4}"/>
            </a:ext>
          </a:extLst>
        </xdr:cNvPr>
        <xdr:cNvSpPr/>
      </xdr:nvSpPr>
      <xdr:spPr bwMode="auto">
        <a:xfrm>
          <a:off x="367664" y="115900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34</xdr:row>
      <xdr:rowOff>114300</xdr:rowOff>
    </xdr:from>
    <xdr:to>
      <xdr:col>1</xdr:col>
      <xdr:colOff>104160</xdr:colOff>
      <xdr:row>35</xdr:row>
      <xdr:rowOff>28575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30E3EE09-4ED8-4063-90B4-C95FAFBDD9B5}"/>
            </a:ext>
          </a:extLst>
        </xdr:cNvPr>
        <xdr:cNvSpPr/>
      </xdr:nvSpPr>
      <xdr:spPr bwMode="auto">
        <a:xfrm>
          <a:off x="367664" y="582930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49</xdr:row>
      <xdr:rowOff>114300</xdr:rowOff>
    </xdr:from>
    <xdr:to>
      <xdr:col>1</xdr:col>
      <xdr:colOff>104160</xdr:colOff>
      <xdr:row>50</xdr:row>
      <xdr:rowOff>28575</xdr:rowOff>
    </xdr:to>
    <xdr:sp macro="" textlink="">
      <xdr:nvSpPr>
        <xdr:cNvPr id="6" name="5 Elipse">
          <a:extLst>
            <a:ext uri="{FF2B5EF4-FFF2-40B4-BE49-F238E27FC236}">
              <a16:creationId xmlns:a16="http://schemas.microsoft.com/office/drawing/2014/main" xmlns="" id="{F6043468-2800-4A9B-8B81-32C451BAA892}"/>
            </a:ext>
          </a:extLst>
        </xdr:cNvPr>
        <xdr:cNvSpPr/>
      </xdr:nvSpPr>
      <xdr:spPr bwMode="auto">
        <a:xfrm>
          <a:off x="367664" y="87782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9</xdr:col>
      <xdr:colOff>506730</xdr:colOff>
      <xdr:row>2</xdr:row>
      <xdr:rowOff>151612</xdr:rowOff>
    </xdr:to>
    <xdr:sp macro="" textlink="">
      <xdr:nvSpPr>
        <xdr:cNvPr id="7" name="7 CuadroTexto">
          <a:extLst>
            <a:ext uri="{FF2B5EF4-FFF2-40B4-BE49-F238E27FC236}">
              <a16:creationId xmlns:a16="http://schemas.microsoft.com/office/drawing/2014/main" xmlns="" id="{39BBB0B9-36C6-4422-9573-21FE13A43C4A}"/>
            </a:ext>
          </a:extLst>
        </xdr:cNvPr>
        <xdr:cNvSpPr txBox="1"/>
      </xdr:nvSpPr>
      <xdr:spPr>
        <a:xfrm>
          <a:off x="3825240" y="318135"/>
          <a:ext cx="7692390" cy="28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Algeciras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114300</xdr:colOff>
      <xdr:row>0</xdr:row>
      <xdr:rowOff>76200</xdr:rowOff>
    </xdr:from>
    <xdr:to>
      <xdr:col>2</xdr:col>
      <xdr:colOff>244714</xdr:colOff>
      <xdr:row>3</xdr:row>
      <xdr:rowOff>72616</xdr:rowOff>
    </xdr:to>
    <xdr:pic>
      <xdr:nvPicPr>
        <xdr:cNvPr id="9" name="4 Imagen">
          <a:extLst>
            <a:ext uri="{FF2B5EF4-FFF2-40B4-BE49-F238E27FC236}">
              <a16:creationId xmlns:a16="http://schemas.microsoft.com/office/drawing/2014/main" xmlns="" id="{44EC244C-CCF8-45F8-B03E-D813896E0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76200"/>
          <a:ext cx="3315574" cy="6441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7"/>
  <sheetViews>
    <sheetView tabSelected="1" zoomScaleNormal="100" workbookViewId="0">
      <selection activeCell="B16" sqref="B16"/>
    </sheetView>
  </sheetViews>
  <sheetFormatPr baseColWidth="10" defaultColWidth="11.42578125" defaultRowHeight="20.100000000000001" customHeight="1" x14ac:dyDescent="0.25"/>
  <cols>
    <col min="1" max="1" width="3.42578125" style="70" customWidth="1"/>
    <col min="2" max="2" width="26.85546875" style="70" customWidth="1"/>
    <col min="3" max="3" width="18.140625" style="72" bestFit="1" customWidth="1"/>
    <col min="4" max="4" width="16.5703125" style="70" bestFit="1" customWidth="1"/>
    <col min="5" max="5" width="13.42578125" style="72" customWidth="1"/>
    <col min="6" max="6" width="10.28515625" style="70" customWidth="1"/>
    <col min="7" max="7" width="15" style="70" customWidth="1"/>
    <col min="8" max="8" width="11.42578125" style="70" customWidth="1"/>
    <col min="9" max="9" width="10.42578125" style="70" customWidth="1"/>
    <col min="10" max="10" width="11.28515625" style="70" bestFit="1" customWidth="1"/>
    <col min="11" max="11" width="9.7109375" style="70" customWidth="1"/>
    <col min="12" max="12" width="10.5703125" style="70" customWidth="1"/>
    <col min="13" max="13" width="11.28515625" style="70" bestFit="1" customWidth="1"/>
    <col min="14" max="14" width="4.7109375" style="72" bestFit="1" customWidth="1"/>
    <col min="15" max="15" width="17.28515625" style="70" customWidth="1"/>
    <col min="16" max="16" width="11.5703125" style="70" customWidth="1"/>
    <col min="17" max="17" width="6.85546875" style="70" customWidth="1"/>
    <col min="18" max="23" width="11.5703125" style="70" customWidth="1"/>
    <col min="24" max="16384" width="11.42578125" style="70"/>
  </cols>
  <sheetData>
    <row r="1" spans="1:17" s="63" customFormat="1" ht="20.100000000000001" customHeight="1" x14ac:dyDescent="0.25">
      <c r="A1" s="61"/>
      <c r="B1" s="61"/>
      <c r="C1" s="62"/>
      <c r="D1" s="61"/>
      <c r="E1" s="62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7" s="63" customFormat="1" ht="15.75" x14ac:dyDescent="0.25">
      <c r="A2" s="61"/>
      <c r="B2" s="61"/>
      <c r="C2" s="62"/>
      <c r="D2" s="61"/>
      <c r="E2" s="62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s="63" customFormat="1" ht="15.75" x14ac:dyDescent="0.25">
      <c r="A3" s="61"/>
      <c r="B3" s="61"/>
      <c r="C3" s="62"/>
      <c r="D3" s="61"/>
      <c r="E3" s="62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s="63" customFormat="1" ht="15.75" x14ac:dyDescent="0.25">
      <c r="A4" s="61"/>
      <c r="B4" s="61"/>
      <c r="C4" s="62"/>
      <c r="D4" s="61"/>
      <c r="E4" s="62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</row>
    <row r="5" spans="1:17" s="63" customFormat="1" ht="5.25" customHeight="1" x14ac:dyDescent="0.25">
      <c r="A5" s="64"/>
      <c r="B5" s="64"/>
      <c r="C5" s="65"/>
      <c r="D5" s="64"/>
      <c r="E5" s="65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</row>
    <row r="6" spans="1:17" s="67" customFormat="1" ht="14.25" customHeight="1" x14ac:dyDescent="0.3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8"/>
      <c r="M6" s="158"/>
      <c r="N6" s="66"/>
    </row>
    <row r="7" spans="1:17" s="67" customFormat="1" ht="14.25" customHeight="1" x14ac:dyDescent="0.3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9"/>
      <c r="M7" s="69"/>
      <c r="N7" s="66"/>
    </row>
    <row r="8" spans="1:17" s="67" customFormat="1" ht="14.25" customHeight="1" x14ac:dyDescent="0.3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9"/>
      <c r="M8" s="69"/>
      <c r="N8" s="66"/>
    </row>
    <row r="9" spans="1:17" s="67" customFormat="1" ht="14.25" customHeight="1" x14ac:dyDescent="0.35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9"/>
      <c r="M9" s="69"/>
      <c r="N9" s="66"/>
    </row>
    <row r="10" spans="1:17" s="67" customFormat="1" ht="14.25" customHeight="1" x14ac:dyDescent="0.3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9"/>
      <c r="M10" s="69"/>
      <c r="N10" s="66"/>
    </row>
    <row r="11" spans="1:17" s="67" customFormat="1" ht="14.25" customHeight="1" x14ac:dyDescent="0.3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9"/>
      <c r="M11" s="69"/>
      <c r="N11" s="66"/>
    </row>
    <row r="12" spans="1:17" s="67" customFormat="1" ht="14.25" customHeight="1" x14ac:dyDescent="0.3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9"/>
      <c r="M12" s="69"/>
      <c r="N12" s="66"/>
    </row>
    <row r="13" spans="1:17" ht="20.100000000000001" customHeight="1" x14ac:dyDescent="0.25">
      <c r="B13" s="71" t="s">
        <v>200</v>
      </c>
    </row>
    <row r="14" spans="1:17" ht="3.75" customHeight="1" x14ac:dyDescent="0.25">
      <c r="B14" s="73"/>
      <c r="C14" s="74"/>
      <c r="D14" s="75"/>
      <c r="E14" s="74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</row>
    <row r="15" spans="1:17" ht="19.5" customHeight="1" x14ac:dyDescent="0.25">
      <c r="B15" s="71"/>
      <c r="E15" s="70"/>
    </row>
    <row r="16" spans="1:17" s="76" customFormat="1" ht="15.75" x14ac:dyDescent="0.25">
      <c r="B16" s="77" t="s">
        <v>152</v>
      </c>
      <c r="C16" s="78" t="s">
        <v>153</v>
      </c>
      <c r="D16" s="79" t="s">
        <v>154</v>
      </c>
      <c r="E16" s="70"/>
      <c r="G16" s="80"/>
    </row>
    <row r="17" spans="2:7" ht="20.100000000000001" customHeight="1" x14ac:dyDescent="0.25">
      <c r="B17" s="81">
        <v>1985</v>
      </c>
      <c r="C17" s="82">
        <v>21528.883000000002</v>
      </c>
      <c r="D17" s="83">
        <v>36062.856418208263</v>
      </c>
      <c r="E17" s="70"/>
      <c r="G17" s="71" t="s">
        <v>201</v>
      </c>
    </row>
    <row r="18" spans="2:7" ht="20.100000000000001" customHeight="1" x14ac:dyDescent="0.25">
      <c r="B18" s="81">
        <v>1986</v>
      </c>
      <c r="C18" s="82">
        <v>23424.2</v>
      </c>
      <c r="D18" s="83">
        <v>40769.055088769492</v>
      </c>
      <c r="E18" s="70"/>
    </row>
    <row r="19" spans="2:7" ht="20.100000000000001" customHeight="1" x14ac:dyDescent="0.25">
      <c r="B19" s="81">
        <v>1987</v>
      </c>
      <c r="C19" s="82">
        <v>26481.076000000001</v>
      </c>
      <c r="D19" s="83">
        <v>46708.571135792678</v>
      </c>
      <c r="E19" s="70"/>
    </row>
    <row r="20" spans="2:7" ht="20.100000000000001" customHeight="1" x14ac:dyDescent="0.25">
      <c r="B20" s="81">
        <v>1988</v>
      </c>
      <c r="C20" s="82">
        <v>18133.555</v>
      </c>
      <c r="D20" s="83">
        <v>39485.7552678711</v>
      </c>
      <c r="E20" s="70"/>
    </row>
    <row r="21" spans="2:7" ht="20.100000000000001" customHeight="1" x14ac:dyDescent="0.25">
      <c r="B21" s="81">
        <v>1989</v>
      </c>
      <c r="C21" s="82">
        <v>21578.6</v>
      </c>
      <c r="D21" s="83">
        <v>46749.329577007687</v>
      </c>
      <c r="E21" s="70"/>
    </row>
    <row r="22" spans="2:7" ht="20.100000000000001" customHeight="1" x14ac:dyDescent="0.25">
      <c r="B22" s="81">
        <v>1990</v>
      </c>
      <c r="C22" s="82">
        <v>16677.580999999998</v>
      </c>
      <c r="D22" s="83">
        <v>42464.453199187432</v>
      </c>
      <c r="E22" s="70"/>
    </row>
    <row r="23" spans="2:7" ht="20.100000000000001" customHeight="1" x14ac:dyDescent="0.25">
      <c r="B23" s="81">
        <v>1991</v>
      </c>
      <c r="C23" s="82">
        <v>15658.7</v>
      </c>
      <c r="D23" s="83">
        <v>40679.822196579036</v>
      </c>
      <c r="E23" s="70"/>
    </row>
    <row r="24" spans="2:7" ht="20.100000000000001" customHeight="1" x14ac:dyDescent="0.25">
      <c r="B24" s="81">
        <v>1992</v>
      </c>
      <c r="C24" s="82">
        <v>18801.530999999999</v>
      </c>
      <c r="D24" s="83">
        <v>47554.878866010367</v>
      </c>
      <c r="E24" s="70"/>
    </row>
    <row r="25" spans="2:7" ht="20.100000000000001" customHeight="1" x14ac:dyDescent="0.25">
      <c r="B25" s="81">
        <v>1993</v>
      </c>
      <c r="C25" s="82">
        <v>16919.697</v>
      </c>
      <c r="D25" s="83">
        <v>40823.142896637939</v>
      </c>
      <c r="E25" s="70"/>
    </row>
    <row r="26" spans="2:7" ht="20.100000000000001" customHeight="1" x14ac:dyDescent="0.25">
      <c r="B26" s="81">
        <v>1994</v>
      </c>
      <c r="C26" s="82">
        <v>14306.701999999999</v>
      </c>
      <c r="D26" s="83">
        <v>33946.369123604149</v>
      </c>
      <c r="E26" s="70"/>
    </row>
    <row r="27" spans="2:7" ht="20.100000000000001" customHeight="1" x14ac:dyDescent="0.25">
      <c r="B27" s="81">
        <v>1995</v>
      </c>
      <c r="C27" s="82">
        <v>9055.1620000000003</v>
      </c>
      <c r="D27" s="83">
        <v>18295.021666486366</v>
      </c>
      <c r="E27" s="70"/>
    </row>
    <row r="28" spans="2:7" ht="20.100000000000001" customHeight="1" x14ac:dyDescent="0.25">
      <c r="B28" s="81">
        <v>1996</v>
      </c>
      <c r="C28" s="82">
        <v>14222.884</v>
      </c>
      <c r="D28" s="83">
        <v>38125.094118495552</v>
      </c>
      <c r="E28" s="70"/>
    </row>
    <row r="29" spans="2:7" ht="20.100000000000001" customHeight="1" x14ac:dyDescent="0.25">
      <c r="B29" s="81">
        <v>1997</v>
      </c>
      <c r="C29" s="82">
        <v>12213.351000000001</v>
      </c>
      <c r="D29" s="83">
        <v>32356.538945584361</v>
      </c>
      <c r="E29" s="70"/>
    </row>
    <row r="30" spans="2:7" ht="20.100000000000001" customHeight="1" x14ac:dyDescent="0.25">
      <c r="B30" s="81">
        <v>1998</v>
      </c>
      <c r="C30" s="82">
        <v>8846.8102199999921</v>
      </c>
      <c r="D30" s="83">
        <v>26770.161700383444</v>
      </c>
      <c r="E30" s="70"/>
    </row>
    <row r="31" spans="2:7" ht="20.100000000000001" customHeight="1" x14ac:dyDescent="0.25">
      <c r="B31" s="81">
        <v>1999</v>
      </c>
      <c r="C31" s="82">
        <v>7678.268430000001</v>
      </c>
      <c r="D31" s="83">
        <v>24342.981578885836</v>
      </c>
      <c r="E31" s="70"/>
    </row>
    <row r="32" spans="2:7" ht="20.100000000000001" customHeight="1" x14ac:dyDescent="0.25">
      <c r="B32" s="81">
        <v>2000</v>
      </c>
      <c r="C32" s="82">
        <v>2285.6846499999988</v>
      </c>
      <c r="D32" s="83">
        <v>4943.3307300494025</v>
      </c>
      <c r="E32" s="70"/>
    </row>
    <row r="33" spans="2:14" ht="20.100000000000001" customHeight="1" x14ac:dyDescent="0.25">
      <c r="B33" s="81">
        <v>2001</v>
      </c>
      <c r="C33" s="82">
        <v>1700.7504900000004</v>
      </c>
      <c r="D33" s="83">
        <v>5821.108141599997</v>
      </c>
      <c r="E33" s="70"/>
    </row>
    <row r="34" spans="2:14" ht="20.100000000000001" customHeight="1" x14ac:dyDescent="0.25">
      <c r="B34" s="81">
        <v>2002</v>
      </c>
      <c r="C34" s="82">
        <v>640.00261999999975</v>
      </c>
      <c r="D34" s="83">
        <v>2735.6466330999988</v>
      </c>
      <c r="E34" s="70"/>
    </row>
    <row r="35" spans="2:14" ht="20.100000000000001" customHeight="1" x14ac:dyDescent="0.25">
      <c r="B35" s="81">
        <v>2003</v>
      </c>
      <c r="C35" s="82">
        <v>669.2115</v>
      </c>
      <c r="D35" s="83">
        <v>3506.8390469999999</v>
      </c>
      <c r="E35" s="70"/>
      <c r="G35" s="85"/>
      <c r="H35" s="85"/>
      <c r="I35" s="85"/>
      <c r="J35" s="86"/>
      <c r="K35" s="87"/>
      <c r="L35" s="87"/>
    </row>
    <row r="36" spans="2:14" ht="20.100000000000001" customHeight="1" x14ac:dyDescent="0.25">
      <c r="B36" s="81">
        <v>2004</v>
      </c>
      <c r="C36" s="82">
        <v>798.95740999999998</v>
      </c>
      <c r="D36" s="83">
        <v>4270.0982037000003</v>
      </c>
      <c r="E36" s="70"/>
      <c r="G36" s="85"/>
      <c r="H36" s="85"/>
      <c r="I36" s="85"/>
      <c r="J36" s="86"/>
      <c r="K36" s="87"/>
      <c r="L36" s="87"/>
      <c r="M36" s="72"/>
    </row>
    <row r="37" spans="2:14" ht="20.100000000000001" customHeight="1" x14ac:dyDescent="0.25">
      <c r="B37" s="81">
        <v>2005</v>
      </c>
      <c r="C37" s="82">
        <v>653.41869999999994</v>
      </c>
      <c r="D37" s="83">
        <v>2920.1471179999999</v>
      </c>
      <c r="E37" s="70"/>
      <c r="G37" s="85"/>
      <c r="H37" s="85"/>
      <c r="I37" s="85"/>
      <c r="J37" s="86"/>
      <c r="K37" s="87"/>
      <c r="L37" s="87"/>
      <c r="M37" s="72"/>
    </row>
    <row r="38" spans="2:14" ht="20.100000000000001" customHeight="1" x14ac:dyDescent="0.25">
      <c r="B38" s="81">
        <v>2006</v>
      </c>
      <c r="C38" s="82">
        <v>1367.6608700000002</v>
      </c>
      <c r="D38" s="83">
        <v>4451.5893014000003</v>
      </c>
      <c r="E38" s="70"/>
      <c r="G38" s="85"/>
      <c r="H38" s="85"/>
      <c r="I38" s="85"/>
      <c r="J38" s="86"/>
      <c r="K38" s="87"/>
      <c r="L38" s="87"/>
      <c r="M38" s="72"/>
    </row>
    <row r="39" spans="2:14" ht="20.100000000000001" customHeight="1" x14ac:dyDescent="0.25">
      <c r="B39" s="81">
        <v>2007</v>
      </c>
      <c r="C39" s="82">
        <v>1699.1935600000002</v>
      </c>
      <c r="D39" s="83">
        <v>6541.6531485000014</v>
      </c>
      <c r="E39" s="70"/>
      <c r="G39" s="85"/>
      <c r="H39" s="85"/>
      <c r="I39" s="85"/>
      <c r="J39" s="86"/>
      <c r="K39" s="87"/>
      <c r="L39" s="87"/>
      <c r="M39" s="72"/>
    </row>
    <row r="40" spans="2:14" ht="20.100000000000001" customHeight="1" x14ac:dyDescent="0.25">
      <c r="B40" s="81">
        <v>2008</v>
      </c>
      <c r="C40" s="82">
        <v>1381.8043</v>
      </c>
      <c r="D40" s="83">
        <v>5885.9362546999992</v>
      </c>
      <c r="E40" s="70"/>
      <c r="G40" s="85"/>
      <c r="H40" s="85"/>
      <c r="I40" s="85"/>
      <c r="J40" s="86"/>
      <c r="K40" s="87"/>
      <c r="L40" s="87"/>
      <c r="M40" s="72"/>
    </row>
    <row r="41" spans="2:14" s="71" customFormat="1" ht="20.100000000000001" customHeight="1" x14ac:dyDescent="0.25">
      <c r="B41" s="81">
        <v>2009</v>
      </c>
      <c r="C41" s="82">
        <v>1099.9307899999999</v>
      </c>
      <c r="D41" s="83">
        <v>4607.9447321999996</v>
      </c>
      <c r="E41" s="70"/>
      <c r="G41" s="85"/>
      <c r="H41" s="85"/>
      <c r="I41" s="85"/>
      <c r="J41" s="88"/>
      <c r="K41" s="87"/>
      <c r="L41" s="87"/>
      <c r="M41" s="72"/>
      <c r="N41" s="89"/>
    </row>
    <row r="42" spans="2:14" ht="20.100000000000001" customHeight="1" x14ac:dyDescent="0.25">
      <c r="B42" s="81">
        <v>2010</v>
      </c>
      <c r="C42" s="82">
        <v>1152.51731</v>
      </c>
      <c r="D42" s="83">
        <v>4144.2665712000007</v>
      </c>
      <c r="E42" s="70"/>
      <c r="G42" s="85"/>
      <c r="H42" s="85"/>
      <c r="I42" s="85"/>
      <c r="J42" s="86"/>
      <c r="K42" s="87"/>
      <c r="L42" s="87"/>
    </row>
    <row r="43" spans="2:14" ht="20.100000000000001" customHeight="1" x14ac:dyDescent="0.25">
      <c r="B43" s="81">
        <v>2011</v>
      </c>
      <c r="C43" s="82">
        <v>909.03274999999996</v>
      </c>
      <c r="D43" s="83">
        <v>2970.4002361000012</v>
      </c>
      <c r="E43" s="70"/>
      <c r="G43" s="85"/>
      <c r="H43" s="85"/>
      <c r="I43" s="85"/>
      <c r="J43" s="86"/>
      <c r="K43" s="87"/>
      <c r="L43" s="87"/>
    </row>
    <row r="44" spans="2:14" ht="20.100000000000001" customHeight="1" x14ac:dyDescent="0.25">
      <c r="B44" s="81">
        <v>2012</v>
      </c>
      <c r="C44" s="82">
        <v>1043.69911</v>
      </c>
      <c r="D44" s="83">
        <v>2237.4570732999969</v>
      </c>
      <c r="E44" s="70"/>
      <c r="G44" s="85"/>
      <c r="H44" s="85"/>
      <c r="I44" s="85"/>
      <c r="J44" s="86"/>
      <c r="K44" s="87"/>
      <c r="L44" s="87"/>
    </row>
    <row r="45" spans="2:14" ht="20.100000000000001" customHeight="1" x14ac:dyDescent="0.25">
      <c r="B45" s="81">
        <v>2013</v>
      </c>
      <c r="C45" s="82">
        <v>1097.09375</v>
      </c>
      <c r="D45" s="83">
        <v>1983.2324399000006</v>
      </c>
      <c r="E45" s="70"/>
      <c r="G45" s="85"/>
      <c r="H45" s="85"/>
      <c r="I45" s="85"/>
      <c r="J45" s="86"/>
      <c r="K45" s="87"/>
      <c r="L45" s="87"/>
    </row>
    <row r="46" spans="2:14" ht="20.100000000000001" customHeight="1" x14ac:dyDescent="0.25">
      <c r="B46" s="81">
        <v>2014</v>
      </c>
      <c r="C46" s="82">
        <v>965.98829000000001</v>
      </c>
      <c r="D46" s="83">
        <v>1977.1401109999997</v>
      </c>
      <c r="E46" s="70"/>
      <c r="G46" s="85"/>
      <c r="H46" s="85"/>
      <c r="I46" s="85"/>
      <c r="J46" s="86"/>
      <c r="K46" s="87"/>
      <c r="L46" s="87"/>
    </row>
    <row r="47" spans="2:14" ht="20.100000000000001" customHeight="1" x14ac:dyDescent="0.25">
      <c r="B47" s="81">
        <v>2015</v>
      </c>
      <c r="C47" s="82">
        <v>810.38429000000008</v>
      </c>
      <c r="D47" s="83">
        <v>1483.1279520000003</v>
      </c>
      <c r="E47" s="70"/>
      <c r="G47" s="90"/>
      <c r="H47" s="90"/>
      <c r="I47" s="90"/>
      <c r="J47" s="86"/>
      <c r="K47" s="87"/>
      <c r="L47" s="87"/>
    </row>
    <row r="48" spans="2:14" ht="20.100000000000001" customHeight="1" x14ac:dyDescent="0.25">
      <c r="B48" s="81">
        <v>2016</v>
      </c>
      <c r="C48" s="82">
        <v>583.15609999999981</v>
      </c>
      <c r="D48" s="83">
        <v>2360.7512364000004</v>
      </c>
      <c r="E48" s="70"/>
      <c r="G48" s="90"/>
      <c r="H48" s="90"/>
      <c r="I48" s="90"/>
      <c r="J48" s="86"/>
      <c r="K48" s="87"/>
      <c r="L48" s="87"/>
    </row>
    <row r="49" spans="2:17" ht="20.100000000000001" customHeight="1" x14ac:dyDescent="0.25">
      <c r="B49" s="81">
        <v>2017</v>
      </c>
      <c r="C49" s="82">
        <v>785.91610999999989</v>
      </c>
      <c r="D49" s="83">
        <v>2192.3460611999994</v>
      </c>
      <c r="E49" s="70"/>
      <c r="G49" s="90"/>
      <c r="H49" s="90"/>
      <c r="I49" s="90"/>
      <c r="J49" s="86"/>
      <c r="K49" s="87"/>
      <c r="L49" s="87"/>
    </row>
    <row r="50" spans="2:17" ht="20.100000000000001" customHeight="1" x14ac:dyDescent="0.25">
      <c r="B50" s="81">
        <v>2018</v>
      </c>
      <c r="C50" s="82">
        <v>634.63731999999993</v>
      </c>
      <c r="D50" s="83">
        <v>1779.4034048999995</v>
      </c>
      <c r="E50" s="70"/>
      <c r="F50" s="91"/>
      <c r="G50" s="90"/>
      <c r="I50" s="90"/>
      <c r="J50" s="86"/>
      <c r="K50" s="87"/>
      <c r="L50" s="87"/>
    </row>
    <row r="51" spans="2:17" ht="20.100000000000001" customHeight="1" x14ac:dyDescent="0.25">
      <c r="B51" s="92" t="s">
        <v>199</v>
      </c>
      <c r="C51" s="93">
        <f>(C50-C49)/C49</f>
        <v>-0.1924871981565564</v>
      </c>
      <c r="D51" s="93">
        <f t="shared" ref="D51" si="0">(D50-D49)/D49</f>
        <v>-0.18835651159651878</v>
      </c>
      <c r="E51" s="70"/>
      <c r="F51" s="94"/>
      <c r="I51" s="95"/>
      <c r="J51" s="86"/>
      <c r="K51" s="86"/>
      <c r="L51" s="86"/>
    </row>
    <row r="52" spans="2:17" s="63" customFormat="1" ht="20.100000000000001" customHeight="1" x14ac:dyDescent="0.25">
      <c r="B52" s="96"/>
      <c r="C52" s="70"/>
      <c r="D52" s="70"/>
      <c r="F52" s="97"/>
      <c r="G52" s="95"/>
      <c r="H52" s="95"/>
      <c r="I52" s="95"/>
      <c r="J52" s="86"/>
      <c r="K52" s="86"/>
      <c r="L52" s="86"/>
      <c r="N52" s="98"/>
    </row>
    <row r="53" spans="2:17" ht="20.100000000000001" customHeight="1" x14ac:dyDescent="0.25">
      <c r="B53" s="71" t="s">
        <v>202</v>
      </c>
    </row>
    <row r="54" spans="2:17" ht="3.75" customHeight="1" x14ac:dyDescent="0.25"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</row>
    <row r="55" spans="2:17" ht="20.100000000000001" customHeight="1" x14ac:dyDescent="0.25">
      <c r="B55" s="80"/>
      <c r="C55" s="99"/>
      <c r="D55" s="100"/>
      <c r="E55" s="99"/>
    </row>
    <row r="56" spans="2:17" ht="15.75" x14ac:dyDescent="0.25">
      <c r="B56" s="160" t="s">
        <v>155</v>
      </c>
      <c r="C56" s="155" t="s">
        <v>156</v>
      </c>
      <c r="D56" s="156"/>
      <c r="E56" s="157"/>
      <c r="F56" s="155" t="s">
        <v>157</v>
      </c>
      <c r="G56" s="156"/>
      <c r="H56" s="157"/>
      <c r="I56" s="155" t="s">
        <v>158</v>
      </c>
      <c r="J56" s="156"/>
      <c r="K56" s="157"/>
      <c r="L56" s="155" t="s">
        <v>172</v>
      </c>
      <c r="M56" s="156"/>
      <c r="N56" s="157"/>
    </row>
    <row r="57" spans="2:17" ht="15.75" x14ac:dyDescent="0.25">
      <c r="B57" s="161"/>
      <c r="C57" s="101" t="s">
        <v>153</v>
      </c>
      <c r="D57" s="102" t="s">
        <v>154</v>
      </c>
      <c r="E57" s="101" t="s">
        <v>171</v>
      </c>
      <c r="F57" s="101" t="s">
        <v>153</v>
      </c>
      <c r="G57" s="102" t="s">
        <v>154</v>
      </c>
      <c r="H57" s="101" t="s">
        <v>171</v>
      </c>
      <c r="I57" s="101" t="s">
        <v>153</v>
      </c>
      <c r="J57" s="102" t="s">
        <v>154</v>
      </c>
      <c r="K57" s="101" t="s">
        <v>171</v>
      </c>
      <c r="L57" s="101" t="s">
        <v>153</v>
      </c>
      <c r="M57" s="102" t="s">
        <v>154</v>
      </c>
      <c r="N57" s="101" t="s">
        <v>171</v>
      </c>
    </row>
    <row r="58" spans="2:17" ht="20.100000000000001" customHeight="1" x14ac:dyDescent="0.25">
      <c r="B58" s="103" t="s">
        <v>159</v>
      </c>
      <c r="C58" s="82">
        <v>29.153089999999999</v>
      </c>
      <c r="D58" s="83">
        <v>185.6298348</v>
      </c>
      <c r="E58" s="104">
        <f>D58/C58</f>
        <v>6.3674154197719695</v>
      </c>
      <c r="F58" s="105">
        <v>5.4999500000000001</v>
      </c>
      <c r="G58" s="83">
        <v>12.199450000000001</v>
      </c>
      <c r="H58" s="104">
        <f>G58/F58</f>
        <v>2.2181019827452979</v>
      </c>
      <c r="I58" s="83">
        <v>0.11337999999999999</v>
      </c>
      <c r="J58" s="83">
        <v>1.2247000000000001</v>
      </c>
      <c r="K58" s="83">
        <f t="shared" ref="K58:K70" si="1">J58/I58</f>
        <v>10.801728699947082</v>
      </c>
      <c r="L58" s="106">
        <v>34.766419999999997</v>
      </c>
      <c r="M58" s="107">
        <v>199.05398480000002</v>
      </c>
      <c r="N58" s="107">
        <f>M58/L58</f>
        <v>5.725466838403265</v>
      </c>
    </row>
    <row r="59" spans="2:17" ht="20.100000000000001" customHeight="1" x14ac:dyDescent="0.25">
      <c r="B59" s="82" t="s">
        <v>160</v>
      </c>
      <c r="C59" s="82">
        <v>21.393270000000001</v>
      </c>
      <c r="D59" s="83">
        <v>119.33604529999999</v>
      </c>
      <c r="E59" s="83">
        <f t="shared" ref="E59:E70" si="2">D59/C59</f>
        <v>5.5782049822210436</v>
      </c>
      <c r="F59" s="105">
        <v>1.3113000000000001</v>
      </c>
      <c r="G59" s="83">
        <v>9.2368950000000005</v>
      </c>
      <c r="H59" s="83">
        <f t="shared" ref="H59:H70" si="3">G59/F59</f>
        <v>7.0440745824754059</v>
      </c>
      <c r="I59" s="83">
        <v>0.23780000000000001</v>
      </c>
      <c r="J59" s="83">
        <v>4.9696999999999996</v>
      </c>
      <c r="K59" s="83">
        <f t="shared" si="1"/>
        <v>20.898654331370896</v>
      </c>
      <c r="L59" s="108">
        <v>22.94237</v>
      </c>
      <c r="M59" s="109">
        <v>133.54264029999999</v>
      </c>
      <c r="N59" s="109">
        <f t="shared" ref="N59:N70" si="4">M59/L59</f>
        <v>5.8207866188192412</v>
      </c>
    </row>
    <row r="60" spans="2:17" ht="20.100000000000001" customHeight="1" x14ac:dyDescent="0.25">
      <c r="B60" s="110" t="s">
        <v>161</v>
      </c>
      <c r="C60" s="110">
        <v>25.621369999999999</v>
      </c>
      <c r="D60" s="111">
        <v>53.288425599999997</v>
      </c>
      <c r="E60" s="111">
        <f t="shared" si="2"/>
        <v>2.0798429436052794</v>
      </c>
      <c r="F60" s="112">
        <v>1.0124000000000002</v>
      </c>
      <c r="G60" s="111">
        <v>6.6613299999999995</v>
      </c>
      <c r="H60" s="111">
        <f t="shared" si="3"/>
        <v>6.5797412090082954</v>
      </c>
      <c r="I60" s="111">
        <v>0.27129999999999999</v>
      </c>
      <c r="J60" s="111">
        <v>9.9132999999999996</v>
      </c>
      <c r="K60" s="111">
        <f t="shared" si="1"/>
        <v>36.539992628086992</v>
      </c>
      <c r="L60" s="113">
        <v>26.905069999999998</v>
      </c>
      <c r="M60" s="114">
        <v>69.863055599999996</v>
      </c>
      <c r="N60" s="114">
        <f t="shared" si="4"/>
        <v>2.5966502075631097</v>
      </c>
    </row>
    <row r="61" spans="2:17" ht="20.100000000000001" customHeight="1" x14ac:dyDescent="0.25">
      <c r="B61" s="82" t="s">
        <v>162</v>
      </c>
      <c r="C61" s="82">
        <v>33.154389999999999</v>
      </c>
      <c r="D61" s="83">
        <v>74.084846100000007</v>
      </c>
      <c r="E61" s="83">
        <f t="shared" si="2"/>
        <v>2.2345410698251427</v>
      </c>
      <c r="F61" s="105">
        <v>6.1208999999999998</v>
      </c>
      <c r="G61" s="83">
        <v>18.534300000000002</v>
      </c>
      <c r="H61" s="83">
        <f t="shared" si="3"/>
        <v>3.0280350928784987</v>
      </c>
      <c r="I61" s="83">
        <v>0.76131999999999989</v>
      </c>
      <c r="J61" s="83">
        <v>19.176200000000001</v>
      </c>
      <c r="K61" s="83">
        <f t="shared" si="1"/>
        <v>25.188094362423165</v>
      </c>
      <c r="L61" s="108">
        <v>40.036610000000003</v>
      </c>
      <c r="M61" s="109">
        <v>111.7953461</v>
      </c>
      <c r="N61" s="109">
        <f t="shared" si="4"/>
        <v>2.7923279743215019</v>
      </c>
    </row>
    <row r="62" spans="2:17" ht="20.100000000000001" customHeight="1" x14ac:dyDescent="0.25">
      <c r="B62" s="82" t="s">
        <v>163</v>
      </c>
      <c r="C62" s="82">
        <v>31.409940000000002</v>
      </c>
      <c r="D62" s="83">
        <v>95.534669699999981</v>
      </c>
      <c r="E62" s="83">
        <f t="shared" si="2"/>
        <v>3.0415425721921143</v>
      </c>
      <c r="F62" s="105">
        <v>2.9959000000000002</v>
      </c>
      <c r="G62" s="83">
        <v>9.8152550000000005</v>
      </c>
      <c r="H62" s="83">
        <f t="shared" si="3"/>
        <v>3.2762291798791683</v>
      </c>
      <c r="I62" s="83">
        <v>0.29140000000000005</v>
      </c>
      <c r="J62" s="83">
        <v>6.7365999999999993</v>
      </c>
      <c r="K62" s="83">
        <f t="shared" si="1"/>
        <v>23.118050789293061</v>
      </c>
      <c r="L62" s="108">
        <v>34.697240000000008</v>
      </c>
      <c r="M62" s="109">
        <v>112.0865247</v>
      </c>
      <c r="N62" s="109">
        <f t="shared" si="4"/>
        <v>3.2304161570199814</v>
      </c>
    </row>
    <row r="63" spans="2:17" ht="20.100000000000001" customHeight="1" x14ac:dyDescent="0.25">
      <c r="B63" s="110" t="s">
        <v>164</v>
      </c>
      <c r="C63" s="110">
        <v>19.475640000000002</v>
      </c>
      <c r="D63" s="111">
        <v>99.042262400000013</v>
      </c>
      <c r="E63" s="111">
        <f t="shared" si="2"/>
        <v>5.0854432716973612</v>
      </c>
      <c r="F63" s="112">
        <v>0.12359999999999999</v>
      </c>
      <c r="G63" s="111">
        <v>0.71263999999999994</v>
      </c>
      <c r="H63" s="111">
        <f t="shared" si="3"/>
        <v>5.7656957928802592</v>
      </c>
      <c r="I63" s="111">
        <v>0.12479999999999999</v>
      </c>
      <c r="J63" s="111">
        <v>3.2774000000000001</v>
      </c>
      <c r="K63" s="111">
        <f t="shared" si="1"/>
        <v>26.261217948717949</v>
      </c>
      <c r="L63" s="113">
        <v>19.724040000000002</v>
      </c>
      <c r="M63" s="114">
        <v>103.03230240000001</v>
      </c>
      <c r="N63" s="114">
        <f t="shared" si="4"/>
        <v>5.2236916169304051</v>
      </c>
    </row>
    <row r="64" spans="2:17" ht="20.100000000000001" customHeight="1" x14ac:dyDescent="0.25">
      <c r="B64" s="103" t="s">
        <v>165</v>
      </c>
      <c r="C64" s="82">
        <v>48.864810000000006</v>
      </c>
      <c r="D64" s="83">
        <v>250.48829240000001</v>
      </c>
      <c r="E64" s="83">
        <f t="shared" si="2"/>
        <v>5.1261489075676332</v>
      </c>
      <c r="F64" s="105">
        <v>0.84689999999999999</v>
      </c>
      <c r="G64" s="83">
        <v>1.799617</v>
      </c>
      <c r="H64" s="83">
        <f t="shared" si="3"/>
        <v>2.1249462746487189</v>
      </c>
      <c r="I64" s="83">
        <v>0.27013999999999999</v>
      </c>
      <c r="J64" s="83">
        <v>8.1259999999999994</v>
      </c>
      <c r="K64" s="83">
        <f t="shared" si="1"/>
        <v>30.080698896868288</v>
      </c>
      <c r="L64" s="108">
        <v>49.981850000000009</v>
      </c>
      <c r="M64" s="109">
        <v>260.41390940000002</v>
      </c>
      <c r="N64" s="109">
        <f t="shared" si="4"/>
        <v>5.210169479521066</v>
      </c>
    </row>
    <row r="65" spans="2:17" ht="20.100000000000001" customHeight="1" x14ac:dyDescent="0.25">
      <c r="B65" s="82" t="s">
        <v>166</v>
      </c>
      <c r="C65" s="82">
        <v>47.999829999999996</v>
      </c>
      <c r="D65" s="83">
        <v>142.71569460000001</v>
      </c>
      <c r="E65" s="83">
        <f t="shared" si="2"/>
        <v>2.973254167775178</v>
      </c>
      <c r="F65" s="105">
        <v>7.1822800000000004</v>
      </c>
      <c r="G65" s="83">
        <v>14.617404000000001</v>
      </c>
      <c r="H65" s="83">
        <f t="shared" si="3"/>
        <v>2.0352038628402123</v>
      </c>
      <c r="I65" s="83">
        <v>6.5960000000000005E-2</v>
      </c>
      <c r="J65" s="83">
        <v>1.8320000000000001</v>
      </c>
      <c r="K65" s="83">
        <f t="shared" si="1"/>
        <v>27.774408732565192</v>
      </c>
      <c r="L65" s="108">
        <v>55.248069999999991</v>
      </c>
      <c r="M65" s="109">
        <v>159.16509860000002</v>
      </c>
      <c r="N65" s="109">
        <f t="shared" si="4"/>
        <v>2.8809169008075766</v>
      </c>
    </row>
    <row r="66" spans="2:17" ht="20.100000000000001" customHeight="1" x14ac:dyDescent="0.25">
      <c r="B66" s="110" t="s">
        <v>167</v>
      </c>
      <c r="C66" s="110">
        <v>82.473570000000009</v>
      </c>
      <c r="D66" s="111">
        <v>207.92892230000001</v>
      </c>
      <c r="E66" s="111">
        <f t="shared" si="2"/>
        <v>2.5211582607615988</v>
      </c>
      <c r="F66" s="112">
        <v>0.19370000000000001</v>
      </c>
      <c r="G66" s="111">
        <v>0.74970999999999999</v>
      </c>
      <c r="H66" s="111">
        <f t="shared" si="3"/>
        <v>3.8704697986577177</v>
      </c>
      <c r="I66" s="111">
        <v>2.07E-2</v>
      </c>
      <c r="J66" s="111">
        <v>0.2082</v>
      </c>
      <c r="K66" s="111">
        <f t="shared" si="1"/>
        <v>10.057971014492754</v>
      </c>
      <c r="L66" s="113">
        <v>82.687970000000007</v>
      </c>
      <c r="M66" s="114">
        <v>208.88683230000001</v>
      </c>
      <c r="N66" s="114">
        <f t="shared" si="4"/>
        <v>2.5262058350204994</v>
      </c>
    </row>
    <row r="67" spans="2:17" ht="20.100000000000001" customHeight="1" x14ac:dyDescent="0.25">
      <c r="B67" s="103" t="s">
        <v>168</v>
      </c>
      <c r="C67" s="82">
        <v>140.85919999999996</v>
      </c>
      <c r="D67" s="83">
        <v>208.67941479999999</v>
      </c>
      <c r="E67" s="83">
        <f t="shared" si="2"/>
        <v>1.4814752234855804</v>
      </c>
      <c r="F67" s="105">
        <v>6.8199999999999997E-2</v>
      </c>
      <c r="G67" s="83">
        <v>0.62199000000000004</v>
      </c>
      <c r="H67" s="83">
        <f t="shared" si="3"/>
        <v>9.1200879765395904</v>
      </c>
      <c r="I67" s="83">
        <v>0.16819999999999999</v>
      </c>
      <c r="J67" s="83">
        <v>2.3094399999999999</v>
      </c>
      <c r="K67" s="83">
        <f t="shared" si="1"/>
        <v>13.730321046373366</v>
      </c>
      <c r="L67" s="108">
        <v>141.09559999999999</v>
      </c>
      <c r="M67" s="109">
        <v>211.6108448</v>
      </c>
      <c r="N67" s="109">
        <f t="shared" si="4"/>
        <v>1.4997692684959703</v>
      </c>
    </row>
    <row r="68" spans="2:17" s="71" customFormat="1" ht="20.100000000000001" customHeight="1" x14ac:dyDescent="0.25">
      <c r="B68" s="82" t="s">
        <v>169</v>
      </c>
      <c r="C68" s="82">
        <v>101.90213</v>
      </c>
      <c r="D68" s="83">
        <v>154.99865530000005</v>
      </c>
      <c r="E68" s="83">
        <f t="shared" si="2"/>
        <v>1.5210541261502586</v>
      </c>
      <c r="F68" s="105">
        <v>0.13769999999999999</v>
      </c>
      <c r="G68" s="83">
        <v>0.34475</v>
      </c>
      <c r="H68" s="83">
        <f t="shared" si="3"/>
        <v>2.503631082062455</v>
      </c>
      <c r="I68" s="83">
        <v>0.31620000000000004</v>
      </c>
      <c r="J68" s="83">
        <v>4.7626999999999997</v>
      </c>
      <c r="K68" s="83">
        <f t="shared" si="1"/>
        <v>15.062302340290952</v>
      </c>
      <c r="L68" s="108">
        <v>102.35603</v>
      </c>
      <c r="M68" s="109">
        <v>160.10610530000005</v>
      </c>
      <c r="N68" s="109">
        <f t="shared" si="4"/>
        <v>1.5642078468654954</v>
      </c>
    </row>
    <row r="69" spans="2:17" ht="20.100000000000001" customHeight="1" x14ac:dyDescent="0.25">
      <c r="B69" s="82" t="s">
        <v>170</v>
      </c>
      <c r="C69" s="82">
        <v>24.088350000000002</v>
      </c>
      <c r="D69" s="83">
        <v>49.0613606</v>
      </c>
      <c r="E69" s="83">
        <f t="shared" si="2"/>
        <v>2.0367256619901322</v>
      </c>
      <c r="F69" s="105">
        <v>1.8E-3</v>
      </c>
      <c r="G69" s="83">
        <v>1.26E-2</v>
      </c>
      <c r="H69" s="83">
        <f t="shared" si="3"/>
        <v>7</v>
      </c>
      <c r="I69" s="83">
        <v>0.10589999999999999</v>
      </c>
      <c r="J69" s="83">
        <v>0.77279999999999993</v>
      </c>
      <c r="K69" s="83">
        <f t="shared" si="1"/>
        <v>7.2974504249291785</v>
      </c>
      <c r="L69" s="108">
        <v>24.196050000000003</v>
      </c>
      <c r="M69" s="109">
        <v>49.846760600000003</v>
      </c>
      <c r="N69" s="109">
        <f t="shared" si="4"/>
        <v>2.0601197550839907</v>
      </c>
    </row>
    <row r="70" spans="2:17" ht="15.75" x14ac:dyDescent="0.25">
      <c r="B70" s="115" t="s">
        <v>229</v>
      </c>
      <c r="C70" s="115">
        <v>606.39558999999997</v>
      </c>
      <c r="D70" s="116">
        <v>1640.7884239</v>
      </c>
      <c r="E70" s="116">
        <f t="shared" si="2"/>
        <v>2.705805337238683</v>
      </c>
      <c r="F70" s="117">
        <v>25.494630000000004</v>
      </c>
      <c r="G70" s="116">
        <v>75.305941000000018</v>
      </c>
      <c r="H70" s="116">
        <f t="shared" si="3"/>
        <v>2.9537961915901509</v>
      </c>
      <c r="I70" s="116">
        <v>2.7471000000000001</v>
      </c>
      <c r="J70" s="116">
        <v>63.309040000000003</v>
      </c>
      <c r="K70" s="116">
        <f t="shared" si="1"/>
        <v>23.045771904917913</v>
      </c>
      <c r="L70" s="115">
        <v>634.63732000000005</v>
      </c>
      <c r="M70" s="116">
        <v>1779.4034049000002</v>
      </c>
      <c r="N70" s="116">
        <f t="shared" si="4"/>
        <v>2.8038114822809348</v>
      </c>
    </row>
    <row r="71" spans="2:17" ht="20.100000000000001" customHeight="1" x14ac:dyDescent="0.25">
      <c r="B71" s="118"/>
      <c r="C71" s="119"/>
      <c r="D71" s="119"/>
      <c r="E71" s="120"/>
      <c r="F71" s="121"/>
      <c r="G71" s="120"/>
      <c r="H71" s="120"/>
      <c r="I71" s="120"/>
      <c r="J71" s="120"/>
      <c r="K71" s="120"/>
    </row>
    <row r="72" spans="2:17" ht="20.100000000000001" customHeight="1" x14ac:dyDescent="0.25">
      <c r="B72" s="71" t="s">
        <v>181</v>
      </c>
    </row>
    <row r="73" spans="2:17" ht="3.75" customHeight="1" x14ac:dyDescent="0.25"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</row>
    <row r="74" spans="2:17" ht="20.100000000000001" customHeight="1" x14ac:dyDescent="0.25">
      <c r="B74" s="80"/>
      <c r="C74" s="99"/>
      <c r="D74" s="100"/>
      <c r="E74" s="99"/>
    </row>
    <row r="75" spans="2:17" ht="20.100000000000001" customHeight="1" x14ac:dyDescent="0.25">
      <c r="B75" s="77" t="s">
        <v>0</v>
      </c>
      <c r="C75" s="77" t="s">
        <v>1</v>
      </c>
      <c r="E75" s="70"/>
    </row>
    <row r="76" spans="2:17" ht="20.100000000000001" customHeight="1" x14ac:dyDescent="0.25">
      <c r="B76" s="81">
        <v>2012</v>
      </c>
      <c r="C76" s="84">
        <v>104.63222226792028</v>
      </c>
      <c r="E76" s="70"/>
    </row>
    <row r="77" spans="2:17" ht="20.100000000000001" customHeight="1" x14ac:dyDescent="0.25">
      <c r="B77" s="81">
        <v>2013</v>
      </c>
      <c r="C77" s="84">
        <v>95.1439214243848</v>
      </c>
      <c r="E77" s="70"/>
    </row>
    <row r="78" spans="2:17" ht="20.100000000000001" customHeight="1" x14ac:dyDescent="0.25">
      <c r="B78" s="81">
        <v>2014</v>
      </c>
      <c r="C78" s="84">
        <v>103.25378915483867</v>
      </c>
      <c r="E78" s="70"/>
    </row>
    <row r="79" spans="2:17" ht="20.100000000000001" customHeight="1" x14ac:dyDescent="0.25">
      <c r="B79" s="81">
        <v>2015</v>
      </c>
      <c r="C79" s="84">
        <v>98.43831273019228</v>
      </c>
      <c r="E79" s="70"/>
    </row>
    <row r="80" spans="2:17" ht="20.100000000000001" customHeight="1" x14ac:dyDescent="0.25">
      <c r="B80" s="81">
        <v>2016</v>
      </c>
      <c r="C80" s="84">
        <v>100</v>
      </c>
      <c r="E80" s="70"/>
    </row>
    <row r="81" spans="2:5" ht="20.100000000000001" customHeight="1" x14ac:dyDescent="0.25">
      <c r="B81" s="81">
        <v>2017</v>
      </c>
      <c r="C81" s="84">
        <v>103.45187514611086</v>
      </c>
      <c r="E81" s="70"/>
    </row>
    <row r="82" spans="2:5" ht="20.100000000000001" customHeight="1" x14ac:dyDescent="0.25">
      <c r="B82" s="123">
        <v>2018</v>
      </c>
      <c r="C82" s="124">
        <v>110.14</v>
      </c>
      <c r="E82" s="70"/>
    </row>
    <row r="84" spans="2:5" ht="20.100000000000001" customHeight="1" x14ac:dyDescent="0.25">
      <c r="B84" s="122" t="s">
        <v>180</v>
      </c>
    </row>
    <row r="85" spans="2:5" ht="9.9499999999999993" customHeight="1" x14ac:dyDescent="0.25">
      <c r="B85" s="72"/>
      <c r="E85" s="70"/>
    </row>
    <row r="86" spans="2:5" ht="12.75" customHeight="1" x14ac:dyDescent="0.25">
      <c r="B86" s="125" t="s">
        <v>31</v>
      </c>
      <c r="C86" s="125" t="s">
        <v>30</v>
      </c>
      <c r="E86" s="70"/>
    </row>
    <row r="87" spans="2:5" ht="12.75" customHeight="1" x14ac:dyDescent="0.25">
      <c r="B87" s="125" t="s">
        <v>88</v>
      </c>
      <c r="C87" s="125" t="s">
        <v>87</v>
      </c>
      <c r="E87" s="70"/>
    </row>
    <row r="88" spans="2:5" ht="12.75" customHeight="1" x14ac:dyDescent="0.25">
      <c r="B88" s="125" t="s">
        <v>94</v>
      </c>
      <c r="C88" s="125" t="s">
        <v>93</v>
      </c>
      <c r="E88" s="70"/>
    </row>
    <row r="89" spans="2:5" ht="12.75" customHeight="1" x14ac:dyDescent="0.25">
      <c r="B89" s="125" t="s">
        <v>140</v>
      </c>
      <c r="C89" s="125" t="s">
        <v>81</v>
      </c>
      <c r="E89" s="70"/>
    </row>
    <row r="90" spans="2:5" ht="12.75" customHeight="1" x14ac:dyDescent="0.25">
      <c r="B90" s="125" t="s">
        <v>67</v>
      </c>
      <c r="C90" s="125" t="s">
        <v>66</v>
      </c>
    </row>
    <row r="91" spans="2:5" ht="12.75" customHeight="1" x14ac:dyDescent="0.25">
      <c r="B91" s="125" t="s">
        <v>80</v>
      </c>
      <c r="C91" s="125" t="s">
        <v>79</v>
      </c>
    </row>
    <row r="92" spans="2:5" ht="12.75" customHeight="1" x14ac:dyDescent="0.25">
      <c r="B92" s="125" t="s">
        <v>123</v>
      </c>
      <c r="C92" s="125" t="s">
        <v>8</v>
      </c>
    </row>
    <row r="93" spans="2:5" ht="12.75" customHeight="1" x14ac:dyDescent="0.25">
      <c r="B93" s="125" t="s">
        <v>57</v>
      </c>
      <c r="C93" s="125" t="s">
        <v>56</v>
      </c>
    </row>
    <row r="94" spans="2:5" ht="12.75" customHeight="1" x14ac:dyDescent="0.25">
      <c r="B94" s="125" t="s">
        <v>130</v>
      </c>
      <c r="C94" s="125" t="s">
        <v>41</v>
      </c>
    </row>
    <row r="95" spans="2:5" ht="12.75" customHeight="1" x14ac:dyDescent="0.25">
      <c r="B95" s="125" t="s">
        <v>136</v>
      </c>
      <c r="C95" s="125" t="s">
        <v>95</v>
      </c>
    </row>
    <row r="97" spans="2:2" ht="20.100000000000001" customHeight="1" x14ac:dyDescent="0.25">
      <c r="B97" s="122" t="s">
        <v>231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10"/>
  <sheetViews>
    <sheetView topLeftCell="A100" workbookViewId="0">
      <selection activeCell="B110" sqref="B110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41.140625" style="1" customWidth="1"/>
    <col min="3" max="3" width="8" style="30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7.85546875" style="1" customWidth="1"/>
    <col min="9" max="9" width="8" style="1" customWidth="1"/>
    <col min="10" max="10" width="8.140625" style="1" customWidth="1"/>
    <col min="11" max="11" width="9.42578125" style="1" customWidth="1"/>
    <col min="12" max="12" width="9.7109375" style="1" customWidth="1"/>
    <col min="13" max="13" width="11.7109375" style="1" customWidth="1"/>
    <col min="14" max="14" width="9.4257812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6" customFormat="1" ht="20.100000000000001" customHeight="1" x14ac:dyDescent="0.25">
      <c r="A1" s="45"/>
      <c r="B1" s="45"/>
      <c r="C1" s="46"/>
      <c r="D1" s="45"/>
      <c r="E1" s="46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56" s="6" customFormat="1" ht="15.75" x14ac:dyDescent="0.25">
      <c r="A2" s="45"/>
      <c r="B2" s="45"/>
      <c r="C2" s="46"/>
      <c r="D2" s="45"/>
      <c r="E2" s="46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56" s="6" customFormat="1" ht="15.75" x14ac:dyDescent="0.25">
      <c r="A3" s="45"/>
      <c r="B3" s="45"/>
      <c r="C3" s="46"/>
      <c r="D3" s="45"/>
      <c r="E3" s="46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56" s="6" customFormat="1" ht="10.5" customHeight="1" x14ac:dyDescent="0.25">
      <c r="A4" s="45"/>
      <c r="B4" s="45"/>
      <c r="C4" s="46"/>
      <c r="D4" s="45"/>
      <c r="E4" s="46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56" s="6" customFormat="1" ht="5.25" customHeight="1" x14ac:dyDescent="0.25">
      <c r="A5" s="48"/>
      <c r="B5" s="48"/>
      <c r="C5" s="49"/>
      <c r="D5" s="48"/>
      <c r="E5" s="49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56" ht="15.75" x14ac:dyDescent="0.25"/>
    <row r="7" spans="1:56" ht="20.25" customHeight="1" x14ac:dyDescent="0.25">
      <c r="B7" s="4" t="s">
        <v>203</v>
      </c>
      <c r="C7" s="31"/>
      <c r="E7" s="1"/>
      <c r="M7" s="2"/>
    </row>
    <row r="8" spans="1:56" ht="5.25" customHeight="1" x14ac:dyDescent="0.25"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spans="1:56" s="6" customFormat="1" ht="9.75" customHeight="1" x14ac:dyDescent="0.25">
      <c r="B9" s="7"/>
      <c r="C9" s="32"/>
      <c r="D9" s="7"/>
    </row>
    <row r="10" spans="1:56" s="6" customFormat="1" ht="9.75" customHeight="1" x14ac:dyDescent="0.25">
      <c r="B10" s="7"/>
      <c r="C10" s="32"/>
      <c r="D10" s="7"/>
    </row>
    <row r="11" spans="1:56" s="17" customFormat="1" ht="20.100000000000001" customHeight="1" x14ac:dyDescent="0.25">
      <c r="A11" s="16"/>
      <c r="B11" s="8" t="s">
        <v>174</v>
      </c>
      <c r="C11" s="56" t="s">
        <v>2</v>
      </c>
      <c r="D11" s="56" t="s">
        <v>175</v>
      </c>
      <c r="E11" s="55" t="s">
        <v>176</v>
      </c>
      <c r="F11" s="56" t="s">
        <v>173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</row>
    <row r="12" spans="1:56" s="22" customFormat="1" ht="20.100000000000001" customHeight="1" x14ac:dyDescent="0.25">
      <c r="A12" s="18"/>
      <c r="B12" s="19" t="s">
        <v>182</v>
      </c>
      <c r="C12" s="33" t="s">
        <v>183</v>
      </c>
      <c r="D12" s="20">
        <v>824</v>
      </c>
      <c r="E12" s="21">
        <v>784.45</v>
      </c>
      <c r="F12" s="21">
        <f t="shared" ref="F12:F43" si="0">E12/D12</f>
        <v>0.95200242718446604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</row>
    <row r="13" spans="1:56" s="22" customFormat="1" ht="20.100000000000001" customHeight="1" x14ac:dyDescent="0.25">
      <c r="A13" s="18"/>
      <c r="B13" s="19" t="s">
        <v>37</v>
      </c>
      <c r="C13" s="33" t="s">
        <v>36</v>
      </c>
      <c r="D13" s="20">
        <v>22173.15</v>
      </c>
      <c r="E13" s="21">
        <v>11992.8652</v>
      </c>
      <c r="F13" s="21">
        <f t="shared" si="0"/>
        <v>0.54087331750337675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</row>
    <row r="14" spans="1:56" s="22" customFormat="1" ht="20.100000000000001" customHeight="1" x14ac:dyDescent="0.25">
      <c r="A14" s="18"/>
      <c r="B14" s="19" t="s">
        <v>126</v>
      </c>
      <c r="C14" s="33" t="s">
        <v>38</v>
      </c>
      <c r="D14" s="20">
        <v>1215.5</v>
      </c>
      <c r="E14" s="21">
        <v>1374.604</v>
      </c>
      <c r="F14" s="21">
        <f t="shared" si="0"/>
        <v>1.13089592760181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</row>
    <row r="15" spans="1:56" s="22" customFormat="1" ht="20.100000000000001" customHeight="1" x14ac:dyDescent="0.25">
      <c r="A15" s="18"/>
      <c r="B15" s="19" t="s">
        <v>204</v>
      </c>
      <c r="C15" s="33" t="s">
        <v>205</v>
      </c>
      <c r="D15" s="20">
        <v>15</v>
      </c>
      <c r="E15" s="21">
        <v>25.200000000000003</v>
      </c>
      <c r="F15" s="21">
        <f t="shared" si="0"/>
        <v>1.6800000000000002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</row>
    <row r="16" spans="1:56" s="22" customFormat="1" ht="20.100000000000001" customHeight="1" x14ac:dyDescent="0.25">
      <c r="A16" s="18"/>
      <c r="B16" s="19" t="s">
        <v>88</v>
      </c>
      <c r="C16" s="33" t="s">
        <v>87</v>
      </c>
      <c r="D16" s="20">
        <v>73952</v>
      </c>
      <c r="E16" s="21">
        <v>754873.9</v>
      </c>
      <c r="F16" s="21">
        <f t="shared" si="0"/>
        <v>10.207619807442665</v>
      </c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</row>
    <row r="17" spans="1:56" s="22" customFormat="1" ht="20.100000000000001" customHeight="1" x14ac:dyDescent="0.25">
      <c r="A17" s="18"/>
      <c r="B17" s="19" t="s">
        <v>67</v>
      </c>
      <c r="C17" s="33" t="s">
        <v>66</v>
      </c>
      <c r="D17" s="20">
        <v>88836.9</v>
      </c>
      <c r="E17" s="21">
        <v>84253.500999999989</v>
      </c>
      <c r="F17" s="21">
        <f t="shared" si="0"/>
        <v>0.94840658555172452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</row>
    <row r="18" spans="1:56" s="22" customFormat="1" ht="20.100000000000001" customHeight="1" x14ac:dyDescent="0.25">
      <c r="A18" s="18"/>
      <c r="B18" s="19" t="s">
        <v>92</v>
      </c>
      <c r="C18" s="33" t="s">
        <v>91</v>
      </c>
      <c r="D18" s="20">
        <v>1.9</v>
      </c>
      <c r="E18" s="21">
        <v>2.7</v>
      </c>
      <c r="F18" s="21">
        <f t="shared" si="0"/>
        <v>1.4210526315789476</v>
      </c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</row>
    <row r="19" spans="1:56" s="22" customFormat="1" ht="20.100000000000001" customHeight="1" x14ac:dyDescent="0.25">
      <c r="A19" s="18"/>
      <c r="B19" s="19" t="s">
        <v>130</v>
      </c>
      <c r="C19" s="33" t="s">
        <v>41</v>
      </c>
      <c r="D19" s="20">
        <v>2154.5099999999998</v>
      </c>
      <c r="E19" s="21">
        <v>56749.19</v>
      </c>
      <c r="F19" s="21">
        <f t="shared" si="0"/>
        <v>26.339719936319632</v>
      </c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</row>
    <row r="20" spans="1:56" s="22" customFormat="1" ht="20.100000000000001" customHeight="1" x14ac:dyDescent="0.25">
      <c r="A20" s="18"/>
      <c r="B20" s="19" t="s">
        <v>184</v>
      </c>
      <c r="C20" s="33" t="s">
        <v>185</v>
      </c>
      <c r="D20" s="20">
        <v>298.3</v>
      </c>
      <c r="E20" s="21">
        <v>397.11</v>
      </c>
      <c r="F20" s="21">
        <f t="shared" si="0"/>
        <v>1.331243714381495</v>
      </c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</row>
    <row r="21" spans="1:56" s="22" customFormat="1" ht="20.100000000000001" customHeight="1" x14ac:dyDescent="0.25">
      <c r="A21" s="18"/>
      <c r="B21" s="19" t="s">
        <v>7</v>
      </c>
      <c r="C21" s="33" t="s">
        <v>6</v>
      </c>
      <c r="D21" s="20">
        <v>48.199999999999996</v>
      </c>
      <c r="E21" s="21">
        <v>48.199999999999996</v>
      </c>
      <c r="F21" s="21">
        <f t="shared" si="0"/>
        <v>1</v>
      </c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</row>
    <row r="22" spans="1:56" s="22" customFormat="1" ht="20.100000000000001" customHeight="1" x14ac:dyDescent="0.25">
      <c r="A22" s="18"/>
      <c r="B22" s="19" t="s">
        <v>123</v>
      </c>
      <c r="C22" s="33" t="s">
        <v>8</v>
      </c>
      <c r="D22" s="20">
        <v>11551.9</v>
      </c>
      <c r="E22" s="21">
        <v>65778.047000000006</v>
      </c>
      <c r="F22" s="21">
        <f t="shared" si="0"/>
        <v>5.694132307239502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</row>
    <row r="23" spans="1:56" s="22" customFormat="1" ht="20.100000000000001" customHeight="1" x14ac:dyDescent="0.25">
      <c r="A23" s="18"/>
      <c r="B23" s="19" t="s">
        <v>57</v>
      </c>
      <c r="C23" s="33" t="s">
        <v>56</v>
      </c>
      <c r="D23" s="20">
        <v>497.03</v>
      </c>
      <c r="E23" s="21">
        <v>868.03880000000004</v>
      </c>
      <c r="F23" s="21">
        <f t="shared" si="0"/>
        <v>1.7464515220409234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</row>
    <row r="24" spans="1:56" s="22" customFormat="1" ht="20.100000000000001" customHeight="1" x14ac:dyDescent="0.25">
      <c r="A24" s="18"/>
      <c r="B24" s="19" t="s">
        <v>125</v>
      </c>
      <c r="C24" s="33" t="s">
        <v>29</v>
      </c>
      <c r="D24" s="20">
        <v>377.45</v>
      </c>
      <c r="E24" s="21">
        <v>1046.7830000000001</v>
      </c>
      <c r="F24" s="21">
        <f t="shared" si="0"/>
        <v>2.7733024241621411</v>
      </c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</row>
    <row r="25" spans="1:56" s="22" customFormat="1" ht="20.100000000000001" customHeight="1" x14ac:dyDescent="0.25">
      <c r="A25" s="18"/>
      <c r="B25" s="19" t="s">
        <v>16</v>
      </c>
      <c r="C25" s="33" t="s">
        <v>15</v>
      </c>
      <c r="D25" s="20">
        <v>1014.46</v>
      </c>
      <c r="E25" s="21">
        <v>6522.0650000000005</v>
      </c>
      <c r="F25" s="21">
        <f t="shared" si="0"/>
        <v>6.4291002109496684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</row>
    <row r="26" spans="1:56" s="22" customFormat="1" ht="20.100000000000001" customHeight="1" x14ac:dyDescent="0.25">
      <c r="A26" s="18"/>
      <c r="B26" s="19" t="s">
        <v>100</v>
      </c>
      <c r="C26" s="33" t="s">
        <v>99</v>
      </c>
      <c r="D26" s="20">
        <v>3</v>
      </c>
      <c r="E26" s="21">
        <v>3</v>
      </c>
      <c r="F26" s="21">
        <f t="shared" si="0"/>
        <v>1</v>
      </c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</row>
    <row r="27" spans="1:56" s="22" customFormat="1" ht="20.100000000000001" customHeight="1" x14ac:dyDescent="0.25">
      <c r="A27" s="18"/>
      <c r="B27" s="19" t="s">
        <v>129</v>
      </c>
      <c r="C27" s="33" t="s">
        <v>77</v>
      </c>
      <c r="D27" s="20">
        <v>101.9</v>
      </c>
      <c r="E27" s="21">
        <v>340.89199999999994</v>
      </c>
      <c r="F27" s="21">
        <f t="shared" si="0"/>
        <v>3.3453581943081443</v>
      </c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</row>
    <row r="28" spans="1:56" s="22" customFormat="1" ht="20.100000000000001" customHeight="1" x14ac:dyDescent="0.25">
      <c r="A28" s="18"/>
      <c r="B28" s="19" t="s">
        <v>206</v>
      </c>
      <c r="C28" s="33" t="s">
        <v>207</v>
      </c>
      <c r="D28" s="20">
        <v>116.4</v>
      </c>
      <c r="E28" s="21">
        <v>73.331999999999994</v>
      </c>
      <c r="F28" s="21">
        <f t="shared" si="0"/>
        <v>0.62999999999999989</v>
      </c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</row>
    <row r="29" spans="1:56" s="22" customFormat="1" ht="20.100000000000001" customHeight="1" x14ac:dyDescent="0.25">
      <c r="A29" s="18"/>
      <c r="B29" s="19" t="s">
        <v>145</v>
      </c>
      <c r="C29" s="33" t="s">
        <v>186</v>
      </c>
      <c r="D29" s="20">
        <v>28868.85</v>
      </c>
      <c r="E29" s="21">
        <v>15535.706999999999</v>
      </c>
      <c r="F29" s="21">
        <f t="shared" si="0"/>
        <v>0.53814776134137654</v>
      </c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</row>
    <row r="30" spans="1:56" s="22" customFormat="1" ht="20.100000000000001" customHeight="1" x14ac:dyDescent="0.25">
      <c r="A30" s="18"/>
      <c r="B30" s="19" t="s">
        <v>35</v>
      </c>
      <c r="C30" s="33" t="s">
        <v>34</v>
      </c>
      <c r="D30" s="20">
        <v>781.86</v>
      </c>
      <c r="E30" s="21">
        <v>11672.802000000001</v>
      </c>
      <c r="F30" s="21">
        <f t="shared" si="0"/>
        <v>14.92952958330136</v>
      </c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</row>
    <row r="31" spans="1:56" s="22" customFormat="1" ht="20.100000000000001" customHeight="1" x14ac:dyDescent="0.25">
      <c r="A31" s="18"/>
      <c r="B31" s="19" t="s">
        <v>134</v>
      </c>
      <c r="C31" s="33" t="s">
        <v>118</v>
      </c>
      <c r="D31" s="20">
        <v>135.4</v>
      </c>
      <c r="E31" s="21">
        <v>127.75</v>
      </c>
      <c r="F31" s="21">
        <f t="shared" si="0"/>
        <v>0.94350073855243721</v>
      </c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</row>
    <row r="32" spans="1:56" s="22" customFormat="1" ht="20.100000000000001" customHeight="1" x14ac:dyDescent="0.25">
      <c r="A32" s="18"/>
      <c r="B32" s="19" t="s">
        <v>208</v>
      </c>
      <c r="C32" s="33" t="s">
        <v>209</v>
      </c>
      <c r="D32" s="20">
        <v>60</v>
      </c>
      <c r="E32" s="21">
        <v>90</v>
      </c>
      <c r="F32" s="21">
        <f t="shared" si="0"/>
        <v>1.5</v>
      </c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</row>
    <row r="33" spans="1:56" s="22" customFormat="1" ht="20.100000000000001" customHeight="1" x14ac:dyDescent="0.25">
      <c r="A33" s="18"/>
      <c r="B33" s="19" t="s">
        <v>210</v>
      </c>
      <c r="C33" s="33" t="s">
        <v>211</v>
      </c>
      <c r="D33" s="20">
        <v>2.2000000000000002</v>
      </c>
      <c r="E33" s="21">
        <v>19</v>
      </c>
      <c r="F33" s="21">
        <f t="shared" si="0"/>
        <v>8.6363636363636349</v>
      </c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</row>
    <row r="34" spans="1:56" s="22" customFormat="1" ht="20.100000000000001" customHeight="1" x14ac:dyDescent="0.25">
      <c r="A34" s="18"/>
      <c r="B34" s="19" t="s">
        <v>10</v>
      </c>
      <c r="C34" s="33" t="s">
        <v>9</v>
      </c>
      <c r="D34" s="20">
        <v>6.2</v>
      </c>
      <c r="E34" s="21">
        <v>8.2000000000000011</v>
      </c>
      <c r="F34" s="21">
        <f t="shared" si="0"/>
        <v>1.3225806451612905</v>
      </c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</row>
    <row r="35" spans="1:56" s="22" customFormat="1" ht="20.100000000000001" customHeight="1" x14ac:dyDescent="0.25">
      <c r="A35" s="18"/>
      <c r="B35" s="19" t="s">
        <v>144</v>
      </c>
      <c r="C35" s="33" t="s">
        <v>75</v>
      </c>
      <c r="D35" s="20">
        <v>5.3999999999999995</v>
      </c>
      <c r="E35" s="21">
        <v>3.96</v>
      </c>
      <c r="F35" s="21">
        <f t="shared" si="0"/>
        <v>0.73333333333333339</v>
      </c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</row>
    <row r="36" spans="1:56" s="22" customFormat="1" ht="20.100000000000001" customHeight="1" x14ac:dyDescent="0.25">
      <c r="A36" s="18"/>
      <c r="B36" s="19" t="s">
        <v>109</v>
      </c>
      <c r="C36" s="33" t="s">
        <v>108</v>
      </c>
      <c r="D36" s="20">
        <v>209.3</v>
      </c>
      <c r="E36" s="21">
        <v>151.19999999999999</v>
      </c>
      <c r="F36" s="21">
        <f t="shared" si="0"/>
        <v>0.72240802675585269</v>
      </c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</row>
    <row r="37" spans="1:56" s="22" customFormat="1" ht="20.100000000000001" customHeight="1" x14ac:dyDescent="0.25">
      <c r="A37" s="18"/>
      <c r="B37" s="19" t="s">
        <v>187</v>
      </c>
      <c r="C37" s="33" t="s">
        <v>188</v>
      </c>
      <c r="D37" s="20">
        <v>0.5</v>
      </c>
      <c r="E37" s="21">
        <v>0.5</v>
      </c>
      <c r="F37" s="21">
        <f t="shared" si="0"/>
        <v>1</v>
      </c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</row>
    <row r="38" spans="1:56" s="22" customFormat="1" ht="20.100000000000001" customHeight="1" x14ac:dyDescent="0.25">
      <c r="A38" s="18"/>
      <c r="B38" s="19" t="s">
        <v>59</v>
      </c>
      <c r="C38" s="33" t="s">
        <v>58</v>
      </c>
      <c r="D38" s="20">
        <v>36.799999999999997</v>
      </c>
      <c r="E38" s="21">
        <v>286.87</v>
      </c>
      <c r="F38" s="21">
        <f t="shared" si="0"/>
        <v>7.7953804347826097</v>
      </c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</row>
    <row r="39" spans="1:56" s="22" customFormat="1" ht="20.100000000000001" customHeight="1" x14ac:dyDescent="0.25">
      <c r="A39" s="18"/>
      <c r="B39" s="19" t="s">
        <v>40</v>
      </c>
      <c r="C39" s="33" t="s">
        <v>39</v>
      </c>
      <c r="D39" s="20">
        <v>15.6</v>
      </c>
      <c r="E39" s="21">
        <v>197.67500000000001</v>
      </c>
      <c r="F39" s="21">
        <f t="shared" si="0"/>
        <v>12.671474358974359</v>
      </c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</row>
    <row r="40" spans="1:56" s="22" customFormat="1" ht="20.100000000000001" customHeight="1" x14ac:dyDescent="0.25">
      <c r="A40" s="18"/>
      <c r="B40" s="19" t="s">
        <v>55</v>
      </c>
      <c r="C40" s="33" t="s">
        <v>54</v>
      </c>
      <c r="D40" s="20">
        <v>65.100000000000009</v>
      </c>
      <c r="E40" s="21">
        <v>65.100000000000009</v>
      </c>
      <c r="F40" s="21">
        <f t="shared" si="0"/>
        <v>1</v>
      </c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</row>
    <row r="41" spans="1:56" s="22" customFormat="1" ht="20.100000000000001" customHeight="1" x14ac:dyDescent="0.25">
      <c r="A41" s="18"/>
      <c r="B41" s="19" t="s">
        <v>131</v>
      </c>
      <c r="C41" s="33" t="s">
        <v>76</v>
      </c>
      <c r="D41" s="20">
        <v>59.129999999999995</v>
      </c>
      <c r="E41" s="21">
        <v>644.09999999999991</v>
      </c>
      <c r="F41" s="21">
        <f t="shared" si="0"/>
        <v>10.892947742262811</v>
      </c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</row>
    <row r="42" spans="1:56" s="22" customFormat="1" ht="20.100000000000001" customHeight="1" x14ac:dyDescent="0.25">
      <c r="A42" s="18"/>
      <c r="B42" s="19" t="s">
        <v>147</v>
      </c>
      <c r="C42" s="33" t="s">
        <v>21</v>
      </c>
      <c r="D42" s="20">
        <v>345.95</v>
      </c>
      <c r="E42" s="21">
        <v>4606.7</v>
      </c>
      <c r="F42" s="21">
        <f t="shared" si="0"/>
        <v>13.316086139615551</v>
      </c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</row>
    <row r="43" spans="1:56" s="22" customFormat="1" ht="20.100000000000001" customHeight="1" x14ac:dyDescent="0.25">
      <c r="A43" s="18"/>
      <c r="B43" s="19" t="s">
        <v>51</v>
      </c>
      <c r="C43" s="33" t="s">
        <v>50</v>
      </c>
      <c r="D43" s="20">
        <v>80.699999999999989</v>
      </c>
      <c r="E43" s="21">
        <v>307.83299999999997</v>
      </c>
      <c r="F43" s="21">
        <f t="shared" si="0"/>
        <v>3.8145353159851303</v>
      </c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</row>
    <row r="44" spans="1:56" s="22" customFormat="1" ht="20.100000000000001" customHeight="1" x14ac:dyDescent="0.25">
      <c r="A44" s="18"/>
      <c r="B44" s="19" t="s">
        <v>62</v>
      </c>
      <c r="C44" s="33" t="s">
        <v>61</v>
      </c>
      <c r="D44" s="20">
        <v>26.400000000000002</v>
      </c>
      <c r="E44" s="21">
        <v>400.33000000000004</v>
      </c>
      <c r="F44" s="21">
        <f t="shared" ref="F44:F74" si="1">E44/D44</f>
        <v>15.164015151515152</v>
      </c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</row>
    <row r="45" spans="1:56" s="22" customFormat="1" ht="20.100000000000001" customHeight="1" x14ac:dyDescent="0.25">
      <c r="A45" s="18"/>
      <c r="B45" s="19" t="s">
        <v>80</v>
      </c>
      <c r="C45" s="33" t="s">
        <v>79</v>
      </c>
      <c r="D45" s="20">
        <v>158702.72999999998</v>
      </c>
      <c r="E45" s="21">
        <v>283545.87670000002</v>
      </c>
      <c r="F45" s="21">
        <f t="shared" si="1"/>
        <v>1.7866477577291837</v>
      </c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</row>
    <row r="46" spans="1:56" s="22" customFormat="1" ht="20.100000000000001" customHeight="1" x14ac:dyDescent="0.25">
      <c r="A46" s="18"/>
      <c r="B46" s="19" t="s">
        <v>140</v>
      </c>
      <c r="C46" s="33" t="s">
        <v>81</v>
      </c>
      <c r="D46" s="20">
        <v>11633.97</v>
      </c>
      <c r="E46" s="21">
        <v>6717.2024999999994</v>
      </c>
      <c r="F46" s="21">
        <f t="shared" si="1"/>
        <v>0.57737835837637541</v>
      </c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</row>
    <row r="47" spans="1:56" s="22" customFormat="1" ht="20.100000000000001" customHeight="1" x14ac:dyDescent="0.25">
      <c r="A47" s="18"/>
      <c r="B47" s="19" t="s">
        <v>213</v>
      </c>
      <c r="C47" s="33" t="s">
        <v>214</v>
      </c>
      <c r="D47" s="20">
        <v>244.65</v>
      </c>
      <c r="E47" s="21">
        <v>731.50350000000003</v>
      </c>
      <c r="F47" s="21">
        <f t="shared" si="1"/>
        <v>2.99</v>
      </c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</row>
    <row r="48" spans="1:56" s="22" customFormat="1" ht="20.100000000000001" customHeight="1" x14ac:dyDescent="0.25">
      <c r="A48" s="18"/>
      <c r="B48" s="19" t="s">
        <v>115</v>
      </c>
      <c r="C48" s="33" t="s">
        <v>114</v>
      </c>
      <c r="D48" s="20">
        <v>4.5999999999999996</v>
      </c>
      <c r="E48" s="21">
        <v>37.9</v>
      </c>
      <c r="F48" s="21">
        <f t="shared" si="1"/>
        <v>8.2391304347826093</v>
      </c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</row>
    <row r="49" spans="1:56" s="22" customFormat="1" ht="20.100000000000001" customHeight="1" x14ac:dyDescent="0.25">
      <c r="A49" s="18"/>
      <c r="B49" s="19" t="s">
        <v>133</v>
      </c>
      <c r="C49" s="33" t="s">
        <v>113</v>
      </c>
      <c r="D49" s="20">
        <v>102.10000000000001</v>
      </c>
      <c r="E49" s="21">
        <v>1552.8899999999999</v>
      </c>
      <c r="F49" s="21">
        <f t="shared" si="1"/>
        <v>15.209500489715962</v>
      </c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</row>
    <row r="50" spans="1:56" ht="20.100000000000001" customHeight="1" x14ac:dyDescent="0.25">
      <c r="B50" s="19" t="s">
        <v>112</v>
      </c>
      <c r="C50" s="33" t="s">
        <v>111</v>
      </c>
      <c r="D50" s="20">
        <v>282.5</v>
      </c>
      <c r="E50" s="21">
        <v>3257.43</v>
      </c>
      <c r="F50" s="21">
        <f t="shared" si="1"/>
        <v>11.530725663716813</v>
      </c>
    </row>
    <row r="51" spans="1:56" ht="20.100000000000001" customHeight="1" x14ac:dyDescent="0.25">
      <c r="B51" s="19" t="s">
        <v>136</v>
      </c>
      <c r="C51" s="33" t="s">
        <v>95</v>
      </c>
      <c r="D51" s="20">
        <v>10813</v>
      </c>
      <c r="E51" s="21">
        <v>29633.392</v>
      </c>
      <c r="F51" s="21">
        <f t="shared" si="1"/>
        <v>2.7405338019051144</v>
      </c>
    </row>
    <row r="52" spans="1:56" ht="20.100000000000001" customHeight="1" x14ac:dyDescent="0.25">
      <c r="B52" s="19" t="s">
        <v>215</v>
      </c>
      <c r="C52" s="33" t="s">
        <v>216</v>
      </c>
      <c r="D52" s="20">
        <v>16.3</v>
      </c>
      <c r="E52" s="21">
        <v>52.975000000000001</v>
      </c>
      <c r="F52" s="21">
        <f t="shared" si="1"/>
        <v>3.25</v>
      </c>
    </row>
    <row r="53" spans="1:56" ht="20.100000000000001" customHeight="1" x14ac:dyDescent="0.25">
      <c r="B53" s="19" t="s">
        <v>128</v>
      </c>
      <c r="C53" s="33" t="s">
        <v>65</v>
      </c>
      <c r="D53" s="20">
        <v>66</v>
      </c>
      <c r="E53" s="21">
        <v>752.05799999999999</v>
      </c>
      <c r="F53" s="21">
        <f t="shared" si="1"/>
        <v>11.394818181818181</v>
      </c>
    </row>
    <row r="54" spans="1:56" ht="20.100000000000001" customHeight="1" x14ac:dyDescent="0.25">
      <c r="B54" s="19" t="s">
        <v>217</v>
      </c>
      <c r="C54" s="33" t="s">
        <v>218</v>
      </c>
      <c r="D54" s="20">
        <v>167436.60000000003</v>
      </c>
      <c r="E54" s="21">
        <v>195476.94</v>
      </c>
      <c r="F54" s="21">
        <f t="shared" si="1"/>
        <v>1.1674684029656597</v>
      </c>
    </row>
    <row r="55" spans="1:56" ht="20.100000000000001" customHeight="1" x14ac:dyDescent="0.25">
      <c r="B55" s="19" t="s">
        <v>149</v>
      </c>
      <c r="C55" s="33" t="s">
        <v>20</v>
      </c>
      <c r="D55" s="20">
        <v>82</v>
      </c>
      <c r="E55" s="21">
        <v>552.65</v>
      </c>
      <c r="F55" s="21">
        <f t="shared" si="1"/>
        <v>6.7396341463414631</v>
      </c>
    </row>
    <row r="56" spans="1:56" ht="20.100000000000001" customHeight="1" x14ac:dyDescent="0.25">
      <c r="B56" s="19" t="s">
        <v>18</v>
      </c>
      <c r="C56" s="33" t="s">
        <v>17</v>
      </c>
      <c r="D56" s="20">
        <v>11</v>
      </c>
      <c r="E56" s="21">
        <v>191.4</v>
      </c>
      <c r="F56" s="21">
        <f t="shared" si="1"/>
        <v>17.400000000000002</v>
      </c>
    </row>
    <row r="57" spans="1:56" ht="20.100000000000001" customHeight="1" x14ac:dyDescent="0.25">
      <c r="B57" s="19" t="s">
        <v>189</v>
      </c>
      <c r="C57" s="33" t="s">
        <v>190</v>
      </c>
      <c r="D57" s="20">
        <v>29.599999999999998</v>
      </c>
      <c r="E57" s="21">
        <v>30.899999999999995</v>
      </c>
      <c r="F57" s="21">
        <f t="shared" si="1"/>
        <v>1.0439189189189189</v>
      </c>
    </row>
    <row r="58" spans="1:56" ht="20.100000000000001" customHeight="1" x14ac:dyDescent="0.25">
      <c r="B58" s="19" t="s">
        <v>102</v>
      </c>
      <c r="C58" s="33" t="s">
        <v>101</v>
      </c>
      <c r="D58" s="20">
        <v>113.69999999999999</v>
      </c>
      <c r="E58" s="21">
        <v>149.01</v>
      </c>
      <c r="F58" s="21">
        <f t="shared" si="1"/>
        <v>1.3105540897097625</v>
      </c>
    </row>
    <row r="59" spans="1:56" ht="20.100000000000001" customHeight="1" x14ac:dyDescent="0.25">
      <c r="B59" s="19" t="s">
        <v>70</v>
      </c>
      <c r="C59" s="33" t="s">
        <v>69</v>
      </c>
      <c r="D59" s="20">
        <v>58.100000000000009</v>
      </c>
      <c r="E59" s="21">
        <v>23.730000000000004</v>
      </c>
      <c r="F59" s="21">
        <f t="shared" si="1"/>
        <v>0.40843373493975904</v>
      </c>
    </row>
    <row r="60" spans="1:56" ht="20.100000000000001" customHeight="1" x14ac:dyDescent="0.25">
      <c r="B60" s="19" t="s">
        <v>148</v>
      </c>
      <c r="C60" s="33" t="s">
        <v>60</v>
      </c>
      <c r="D60" s="20">
        <v>2042.9</v>
      </c>
      <c r="E60" s="21">
        <v>731.45</v>
      </c>
      <c r="F60" s="21">
        <f t="shared" si="1"/>
        <v>0.35804493612022126</v>
      </c>
    </row>
    <row r="61" spans="1:56" ht="20.100000000000001" customHeight="1" x14ac:dyDescent="0.25">
      <c r="B61" s="19" t="s">
        <v>33</v>
      </c>
      <c r="C61" s="33" t="s">
        <v>32</v>
      </c>
      <c r="D61" s="20">
        <v>281.2</v>
      </c>
      <c r="E61" s="21">
        <v>4247.8</v>
      </c>
      <c r="F61" s="21">
        <f t="shared" si="1"/>
        <v>15.105974395448081</v>
      </c>
    </row>
    <row r="62" spans="1:56" ht="20.100000000000001" customHeight="1" x14ac:dyDescent="0.25">
      <c r="B62" s="19" t="s">
        <v>53</v>
      </c>
      <c r="C62" s="33" t="s">
        <v>52</v>
      </c>
      <c r="D62" s="20">
        <v>8.3000000000000007</v>
      </c>
      <c r="E62" s="21">
        <v>10.25</v>
      </c>
      <c r="F62" s="21">
        <f t="shared" si="1"/>
        <v>1.2349397590361444</v>
      </c>
    </row>
    <row r="63" spans="1:56" ht="20.100000000000001" customHeight="1" x14ac:dyDescent="0.25">
      <c r="B63" s="19" t="s">
        <v>122</v>
      </c>
      <c r="C63" s="33" t="s">
        <v>3</v>
      </c>
      <c r="D63" s="20">
        <v>1390.9</v>
      </c>
      <c r="E63" s="21">
        <v>16037.71</v>
      </c>
      <c r="F63" s="21">
        <f t="shared" si="1"/>
        <v>11.530455101013731</v>
      </c>
    </row>
    <row r="64" spans="1:56" ht="20.100000000000001" customHeight="1" x14ac:dyDescent="0.25">
      <c r="B64" s="19" t="s">
        <v>107</v>
      </c>
      <c r="C64" s="33" t="s">
        <v>106</v>
      </c>
      <c r="D64" s="20">
        <v>10</v>
      </c>
      <c r="E64" s="21">
        <v>10</v>
      </c>
      <c r="F64" s="21">
        <f t="shared" si="1"/>
        <v>1</v>
      </c>
    </row>
    <row r="65" spans="2:6" ht="20.100000000000001" customHeight="1" x14ac:dyDescent="0.25">
      <c r="B65" s="19" t="s">
        <v>5</v>
      </c>
      <c r="C65" s="33" t="s">
        <v>4</v>
      </c>
      <c r="D65" s="20">
        <v>3.6</v>
      </c>
      <c r="E65" s="21">
        <v>2.5</v>
      </c>
      <c r="F65" s="21">
        <f t="shared" si="1"/>
        <v>0.69444444444444442</v>
      </c>
    </row>
    <row r="66" spans="2:6" ht="20.100000000000001" customHeight="1" x14ac:dyDescent="0.25">
      <c r="B66" s="19" t="s">
        <v>219</v>
      </c>
      <c r="C66" s="33" t="s">
        <v>220</v>
      </c>
      <c r="D66" s="20">
        <v>7.2</v>
      </c>
      <c r="E66" s="21">
        <v>4.74</v>
      </c>
      <c r="F66" s="21">
        <f t="shared" si="1"/>
        <v>0.65833333333333333</v>
      </c>
    </row>
    <row r="67" spans="2:6" ht="20.100000000000001" customHeight="1" x14ac:dyDescent="0.25">
      <c r="B67" s="19" t="s">
        <v>28</v>
      </c>
      <c r="C67" s="33" t="s">
        <v>27</v>
      </c>
      <c r="D67" s="20">
        <v>12.399999999999999</v>
      </c>
      <c r="E67" s="21">
        <v>7.8</v>
      </c>
      <c r="F67" s="21">
        <f t="shared" si="1"/>
        <v>0.62903225806451624</v>
      </c>
    </row>
    <row r="68" spans="2:6" ht="20.100000000000001" customHeight="1" x14ac:dyDescent="0.25">
      <c r="B68" s="19" t="s">
        <v>139</v>
      </c>
      <c r="C68" s="33" t="s">
        <v>11</v>
      </c>
      <c r="D68" s="20">
        <v>564.9</v>
      </c>
      <c r="E68" s="21">
        <v>3305.4000000000005</v>
      </c>
      <c r="F68" s="21">
        <f t="shared" si="1"/>
        <v>5.851301115241637</v>
      </c>
    </row>
    <row r="69" spans="2:6" ht="20.100000000000001" customHeight="1" x14ac:dyDescent="0.25">
      <c r="B69" s="19" t="s">
        <v>135</v>
      </c>
      <c r="C69" s="33" t="s">
        <v>78</v>
      </c>
      <c r="D69" s="20">
        <v>25.599999999999998</v>
      </c>
      <c r="E69" s="21">
        <v>38.900000000000006</v>
      </c>
      <c r="F69" s="21">
        <f t="shared" si="1"/>
        <v>1.5195312500000004</v>
      </c>
    </row>
    <row r="70" spans="2:6" ht="20.100000000000001" customHeight="1" x14ac:dyDescent="0.25">
      <c r="B70" s="19" t="s">
        <v>98</v>
      </c>
      <c r="C70" s="33" t="s">
        <v>68</v>
      </c>
      <c r="D70" s="20">
        <v>15.9</v>
      </c>
      <c r="E70" s="21">
        <v>111.3</v>
      </c>
      <c r="F70" s="21">
        <f t="shared" si="1"/>
        <v>7</v>
      </c>
    </row>
    <row r="71" spans="2:6" ht="20.100000000000001" customHeight="1" x14ac:dyDescent="0.25">
      <c r="B71" s="19" t="s">
        <v>25</v>
      </c>
      <c r="C71" s="33" t="s">
        <v>24</v>
      </c>
      <c r="D71" s="20">
        <v>344.1</v>
      </c>
      <c r="E71" s="21">
        <v>2380.8000000000002</v>
      </c>
      <c r="F71" s="21">
        <f t="shared" si="1"/>
        <v>6.9189189189189193</v>
      </c>
    </row>
    <row r="72" spans="2:6" ht="20.100000000000001" customHeight="1" x14ac:dyDescent="0.25">
      <c r="B72" s="19" t="s">
        <v>117</v>
      </c>
      <c r="C72" s="33" t="s">
        <v>116</v>
      </c>
      <c r="D72" s="20">
        <v>830.09999999999991</v>
      </c>
      <c r="E72" s="21">
        <v>3903.4249999999997</v>
      </c>
      <c r="F72" s="21">
        <f t="shared" si="1"/>
        <v>4.7023551379351884</v>
      </c>
    </row>
    <row r="73" spans="2:6" ht="20.100000000000001" customHeight="1" x14ac:dyDescent="0.25">
      <c r="B73" s="19" t="s">
        <v>46</v>
      </c>
      <c r="C73" s="33" t="s">
        <v>45</v>
      </c>
      <c r="D73" s="20">
        <v>881.4</v>
      </c>
      <c r="E73" s="21">
        <v>1535.2950000000003</v>
      </c>
      <c r="F73" s="21">
        <f t="shared" si="1"/>
        <v>1.7418822328114367</v>
      </c>
    </row>
    <row r="74" spans="2:6" ht="20.100000000000001" customHeight="1" x14ac:dyDescent="0.25">
      <c r="B74" s="19" t="s">
        <v>221</v>
      </c>
      <c r="C74" s="33" t="s">
        <v>212</v>
      </c>
      <c r="D74" s="20">
        <v>116.88</v>
      </c>
      <c r="E74" s="21">
        <v>1560.25</v>
      </c>
      <c r="F74" s="21">
        <f t="shared" si="1"/>
        <v>13.349161533196442</v>
      </c>
    </row>
    <row r="75" spans="2:6" ht="20.100000000000001" customHeight="1" x14ac:dyDescent="0.25">
      <c r="B75" s="19" t="s">
        <v>90</v>
      </c>
      <c r="C75" s="33" t="s">
        <v>89</v>
      </c>
      <c r="D75" s="20">
        <v>4.2</v>
      </c>
      <c r="E75" s="21">
        <v>55.2</v>
      </c>
      <c r="F75" s="21">
        <f t="shared" ref="F75:F94" si="2">E75/D75</f>
        <v>13.142857142857142</v>
      </c>
    </row>
    <row r="76" spans="2:6" ht="20.100000000000001" customHeight="1" x14ac:dyDescent="0.25">
      <c r="B76" s="19" t="s">
        <v>132</v>
      </c>
      <c r="C76" s="33" t="s">
        <v>110</v>
      </c>
      <c r="D76" s="20">
        <v>46.300000000000004</v>
      </c>
      <c r="E76" s="21">
        <v>51.558999999999997</v>
      </c>
      <c r="F76" s="21">
        <f t="shared" si="2"/>
        <v>1.1135853131749458</v>
      </c>
    </row>
    <row r="77" spans="2:6" ht="20.100000000000001" customHeight="1" x14ac:dyDescent="0.25">
      <c r="B77" s="19" t="s">
        <v>72</v>
      </c>
      <c r="C77" s="33" t="s">
        <v>71</v>
      </c>
      <c r="D77" s="20">
        <v>4.5999999999999996</v>
      </c>
      <c r="E77" s="21">
        <v>32.200000000000003</v>
      </c>
      <c r="F77" s="21">
        <f t="shared" si="2"/>
        <v>7.0000000000000009</v>
      </c>
    </row>
    <row r="78" spans="2:6" ht="20.100000000000001" customHeight="1" x14ac:dyDescent="0.25">
      <c r="B78" s="19" t="s">
        <v>19</v>
      </c>
      <c r="C78" s="33" t="s">
        <v>104</v>
      </c>
      <c r="D78" s="20">
        <v>27.799999999999997</v>
      </c>
      <c r="E78" s="21">
        <v>55.25</v>
      </c>
      <c r="F78" s="21">
        <f t="shared" si="2"/>
        <v>1.9874100719424463</v>
      </c>
    </row>
    <row r="79" spans="2:6" ht="20.100000000000001" customHeight="1" x14ac:dyDescent="0.25">
      <c r="B79" s="19" t="s">
        <v>138</v>
      </c>
      <c r="C79" s="33" t="s">
        <v>84</v>
      </c>
      <c r="D79" s="20">
        <v>46.2</v>
      </c>
      <c r="E79" s="21">
        <v>52.7</v>
      </c>
      <c r="F79" s="21">
        <f t="shared" si="2"/>
        <v>1.1406926406926408</v>
      </c>
    </row>
    <row r="80" spans="2:6" ht="20.100000000000001" customHeight="1" x14ac:dyDescent="0.25">
      <c r="B80" s="19" t="s">
        <v>64</v>
      </c>
      <c r="C80" s="33" t="s">
        <v>63</v>
      </c>
      <c r="D80" s="20">
        <v>274.67999999999995</v>
      </c>
      <c r="E80" s="21">
        <v>69.067800000000005</v>
      </c>
      <c r="F80" s="21">
        <f t="shared" si="2"/>
        <v>0.25144823066841421</v>
      </c>
    </row>
    <row r="81" spans="2:6" ht="20.100000000000001" customHeight="1" x14ac:dyDescent="0.25">
      <c r="B81" s="19" t="s">
        <v>97</v>
      </c>
      <c r="C81" s="33" t="s">
        <v>96</v>
      </c>
      <c r="D81" s="20">
        <v>37.900000000000006</v>
      </c>
      <c r="E81" s="21">
        <v>284.60000000000002</v>
      </c>
      <c r="F81" s="21">
        <f t="shared" si="2"/>
        <v>7.5092348284960417</v>
      </c>
    </row>
    <row r="82" spans="2:6" ht="20.100000000000001" customHeight="1" x14ac:dyDescent="0.25">
      <c r="B82" s="19" t="s">
        <v>83</v>
      </c>
      <c r="C82" s="33" t="s">
        <v>82</v>
      </c>
      <c r="D82" s="20">
        <v>2996.2000000000003</v>
      </c>
      <c r="E82" s="21">
        <v>35238.176000000007</v>
      </c>
      <c r="F82" s="21">
        <f t="shared" si="2"/>
        <v>11.760955877444765</v>
      </c>
    </row>
    <row r="83" spans="2:6" ht="20.100000000000001" customHeight="1" x14ac:dyDescent="0.25">
      <c r="B83" s="19" t="s">
        <v>74</v>
      </c>
      <c r="C83" s="33" t="s">
        <v>73</v>
      </c>
      <c r="D83" s="20">
        <v>21.799999999999997</v>
      </c>
      <c r="E83" s="21">
        <v>225.00000000000003</v>
      </c>
      <c r="F83" s="21">
        <f t="shared" si="2"/>
        <v>10.321100917431195</v>
      </c>
    </row>
    <row r="84" spans="2:6" ht="20.100000000000001" customHeight="1" x14ac:dyDescent="0.25">
      <c r="B84" s="19" t="s">
        <v>31</v>
      </c>
      <c r="C84" s="33" t="s">
        <v>30</v>
      </c>
      <c r="D84" s="20">
        <v>11400.300000000001</v>
      </c>
      <c r="E84" s="21">
        <v>15889.8794</v>
      </c>
      <c r="F84" s="21">
        <f t="shared" si="2"/>
        <v>1.3938123909019937</v>
      </c>
    </row>
    <row r="85" spans="2:6" ht="20.100000000000001" customHeight="1" x14ac:dyDescent="0.25">
      <c r="B85" s="19" t="s">
        <v>86</v>
      </c>
      <c r="C85" s="33" t="s">
        <v>85</v>
      </c>
      <c r="D85" s="20">
        <v>385.65</v>
      </c>
      <c r="E85" s="21">
        <v>1249.9590000000001</v>
      </c>
      <c r="F85" s="21">
        <f t="shared" si="2"/>
        <v>3.2411746402178143</v>
      </c>
    </row>
    <row r="86" spans="2:6" ht="20.100000000000001" customHeight="1" x14ac:dyDescent="0.25">
      <c r="B86" s="19" t="s">
        <v>43</v>
      </c>
      <c r="C86" s="33" t="s">
        <v>42</v>
      </c>
      <c r="D86" s="20">
        <v>12.900000000000002</v>
      </c>
      <c r="E86" s="21">
        <v>85.899999999999991</v>
      </c>
      <c r="F86" s="21">
        <f t="shared" si="2"/>
        <v>6.658914728682169</v>
      </c>
    </row>
    <row r="87" spans="2:6" ht="20.100000000000001" customHeight="1" x14ac:dyDescent="0.25">
      <c r="B87" s="19" t="s">
        <v>191</v>
      </c>
      <c r="C87" s="33" t="s">
        <v>192</v>
      </c>
      <c r="D87" s="20">
        <v>3.6999999999999997</v>
      </c>
      <c r="E87" s="21">
        <v>10.799999999999999</v>
      </c>
      <c r="F87" s="21">
        <f t="shared" si="2"/>
        <v>2.9189189189189189</v>
      </c>
    </row>
    <row r="88" spans="2:6" ht="20.100000000000001" customHeight="1" x14ac:dyDescent="0.25">
      <c r="B88" s="19" t="s">
        <v>142</v>
      </c>
      <c r="C88" s="33" t="s">
        <v>14</v>
      </c>
      <c r="D88" s="20">
        <v>633.54</v>
      </c>
      <c r="E88" s="21">
        <v>10955.45</v>
      </c>
      <c r="F88" s="21">
        <f t="shared" si="2"/>
        <v>17.292436152413426</v>
      </c>
    </row>
    <row r="89" spans="2:6" ht="20.100000000000001" customHeight="1" x14ac:dyDescent="0.25">
      <c r="B89" s="19" t="s">
        <v>222</v>
      </c>
      <c r="C89" s="33" t="s">
        <v>223</v>
      </c>
      <c r="D89" s="20">
        <v>2.7</v>
      </c>
      <c r="E89" s="21">
        <v>43.2</v>
      </c>
      <c r="F89" s="21">
        <f t="shared" si="2"/>
        <v>16</v>
      </c>
    </row>
    <row r="90" spans="2:6" ht="20.100000000000001" customHeight="1" x14ac:dyDescent="0.25">
      <c r="B90" s="19" t="s">
        <v>141</v>
      </c>
      <c r="C90" s="33" t="s">
        <v>103</v>
      </c>
      <c r="D90" s="20">
        <v>2.4</v>
      </c>
      <c r="E90" s="21">
        <v>24</v>
      </c>
      <c r="F90" s="21">
        <f t="shared" si="2"/>
        <v>10</v>
      </c>
    </row>
    <row r="91" spans="2:6" ht="20.100000000000001" customHeight="1" x14ac:dyDescent="0.25">
      <c r="B91" s="19" t="s">
        <v>193</v>
      </c>
      <c r="C91" s="33" t="s">
        <v>194</v>
      </c>
      <c r="D91" s="20">
        <v>30</v>
      </c>
      <c r="E91" s="21">
        <v>90</v>
      </c>
      <c r="F91" s="21">
        <f t="shared" si="2"/>
        <v>3</v>
      </c>
    </row>
    <row r="92" spans="2:6" ht="20.100000000000001" customHeight="1" x14ac:dyDescent="0.25">
      <c r="B92" s="19" t="s">
        <v>121</v>
      </c>
      <c r="C92" s="33" t="s">
        <v>120</v>
      </c>
      <c r="D92" s="20">
        <v>3.4</v>
      </c>
      <c r="E92" s="21">
        <v>7.45</v>
      </c>
      <c r="F92" s="21">
        <f t="shared" si="2"/>
        <v>2.1911764705882355</v>
      </c>
    </row>
    <row r="93" spans="2:6" ht="20.100000000000001" customHeight="1" x14ac:dyDescent="0.25">
      <c r="B93" s="19" t="s">
        <v>137</v>
      </c>
      <c r="C93" s="33" t="s">
        <v>12</v>
      </c>
      <c r="D93" s="20">
        <v>448.1</v>
      </c>
      <c r="E93" s="21">
        <v>522.94999999999993</v>
      </c>
      <c r="F93" s="21">
        <f t="shared" si="2"/>
        <v>1.1670386074536931</v>
      </c>
    </row>
    <row r="94" spans="2:6" ht="20.100000000000001" customHeight="1" x14ac:dyDescent="0.25">
      <c r="B94" s="23" t="s">
        <v>151</v>
      </c>
      <c r="C94" s="34"/>
      <c r="D94" s="28">
        <v>606395.59</v>
      </c>
      <c r="E94" s="29">
        <v>1640788.4238999991</v>
      </c>
      <c r="F94" s="29">
        <f t="shared" si="2"/>
        <v>2.7058053372386817</v>
      </c>
    </row>
    <row r="95" spans="2:6" ht="20.100000000000001" customHeight="1" x14ac:dyDescent="0.25">
      <c r="B95" s="19" t="s">
        <v>224</v>
      </c>
      <c r="C95" s="33" t="s">
        <v>225</v>
      </c>
      <c r="D95" s="20">
        <v>864</v>
      </c>
      <c r="E95" s="21">
        <v>432</v>
      </c>
      <c r="F95" s="21">
        <f t="shared" ref="F95:F105" si="3">+E95/D95</f>
        <v>0.5</v>
      </c>
    </row>
    <row r="96" spans="2:6" ht="20.100000000000001" customHeight="1" x14ac:dyDescent="0.25">
      <c r="B96" s="19" t="s">
        <v>146</v>
      </c>
      <c r="C96" s="33" t="s">
        <v>49</v>
      </c>
      <c r="D96" s="20">
        <v>152.18</v>
      </c>
      <c r="E96" s="21">
        <v>1668.2740000000001</v>
      </c>
      <c r="F96" s="21">
        <f t="shared" si="3"/>
        <v>10.962504928374294</v>
      </c>
    </row>
    <row r="97" spans="2:6" ht="20.100000000000001" customHeight="1" x14ac:dyDescent="0.25">
      <c r="B97" s="19" t="s">
        <v>226</v>
      </c>
      <c r="C97" s="33" t="s">
        <v>227</v>
      </c>
      <c r="D97" s="20">
        <v>140</v>
      </c>
      <c r="E97" s="21">
        <v>700</v>
      </c>
      <c r="F97" s="21">
        <f t="shared" si="3"/>
        <v>5</v>
      </c>
    </row>
    <row r="98" spans="2:6" ht="20.100000000000001" customHeight="1" x14ac:dyDescent="0.25">
      <c r="B98" s="19" t="s">
        <v>124</v>
      </c>
      <c r="C98" s="33" t="s">
        <v>13</v>
      </c>
      <c r="D98" s="20">
        <v>2152.6000000000004</v>
      </c>
      <c r="E98" s="21">
        <v>14849.705</v>
      </c>
      <c r="F98" s="21">
        <f t="shared" si="3"/>
        <v>6.898497166217596</v>
      </c>
    </row>
    <row r="99" spans="2:6" ht="20.100000000000001" customHeight="1" x14ac:dyDescent="0.25">
      <c r="B99" s="19" t="s">
        <v>195</v>
      </c>
      <c r="C99" s="33" t="s">
        <v>196</v>
      </c>
      <c r="D99" s="20">
        <v>19339</v>
      </c>
      <c r="E99" s="21">
        <v>38416.6</v>
      </c>
      <c r="F99" s="21">
        <f t="shared" si="3"/>
        <v>1.9864832721443715</v>
      </c>
    </row>
    <row r="100" spans="2:6" ht="20.100000000000001" customHeight="1" x14ac:dyDescent="0.25">
      <c r="B100" s="19" t="s">
        <v>197</v>
      </c>
      <c r="C100" s="33" t="s">
        <v>198</v>
      </c>
      <c r="D100" s="20">
        <v>580</v>
      </c>
      <c r="E100" s="21">
        <v>2900</v>
      </c>
      <c r="F100" s="21">
        <f t="shared" si="3"/>
        <v>5</v>
      </c>
    </row>
    <row r="101" spans="2:6" ht="20.100000000000001" customHeight="1" x14ac:dyDescent="0.25">
      <c r="B101" s="19" t="s">
        <v>143</v>
      </c>
      <c r="C101" s="33" t="s">
        <v>26</v>
      </c>
      <c r="D101" s="20">
        <v>2266.8500000000004</v>
      </c>
      <c r="E101" s="21">
        <v>16339.361999999999</v>
      </c>
      <c r="F101" s="21">
        <f t="shared" si="3"/>
        <v>7.2079590621346785</v>
      </c>
    </row>
    <row r="102" spans="2:6" ht="20.100000000000001" customHeight="1" x14ac:dyDescent="0.25">
      <c r="B102" s="23" t="s">
        <v>150</v>
      </c>
      <c r="C102" s="34"/>
      <c r="D102" s="28">
        <v>25494.629999999997</v>
      </c>
      <c r="E102" s="29">
        <v>75305.940999999992</v>
      </c>
      <c r="F102" s="29">
        <f t="shared" si="3"/>
        <v>2.9537961915901505</v>
      </c>
    </row>
    <row r="103" spans="2:6" ht="20.100000000000001" customHeight="1" x14ac:dyDescent="0.25">
      <c r="B103" s="19" t="s">
        <v>23</v>
      </c>
      <c r="C103" s="33" t="s">
        <v>22</v>
      </c>
      <c r="D103" s="20">
        <v>135.63999999999999</v>
      </c>
      <c r="E103" s="21">
        <v>3435.1</v>
      </c>
      <c r="F103" s="21">
        <f t="shared" si="3"/>
        <v>25.325125331760546</v>
      </c>
    </row>
    <row r="104" spans="2:6" ht="20.100000000000001" customHeight="1" x14ac:dyDescent="0.25">
      <c r="B104" s="19" t="s">
        <v>127</v>
      </c>
      <c r="C104" s="33" t="s">
        <v>44</v>
      </c>
      <c r="D104" s="20">
        <v>1046.8</v>
      </c>
      <c r="E104" s="21">
        <v>5956.04</v>
      </c>
      <c r="F104" s="21">
        <f t="shared" si="3"/>
        <v>5.689759266335499</v>
      </c>
    </row>
    <row r="105" spans="2:6" ht="20.100000000000001" customHeight="1" x14ac:dyDescent="0.25">
      <c r="B105" s="19" t="s">
        <v>48</v>
      </c>
      <c r="C105" s="33" t="s">
        <v>47</v>
      </c>
      <c r="D105" s="20">
        <v>212.05999999999997</v>
      </c>
      <c r="E105" s="21">
        <v>7133.9</v>
      </c>
      <c r="F105" s="21">
        <f t="shared" si="3"/>
        <v>33.640950674337454</v>
      </c>
    </row>
    <row r="106" spans="2:6" ht="20.100000000000001" customHeight="1" x14ac:dyDescent="0.25">
      <c r="B106" s="19" t="s">
        <v>119</v>
      </c>
      <c r="C106" s="33" t="s">
        <v>105</v>
      </c>
      <c r="D106" s="20">
        <v>1352.6</v>
      </c>
      <c r="E106" s="21">
        <v>46784</v>
      </c>
      <c r="F106" s="21">
        <f>+E106/D106</f>
        <v>34.588200502735475</v>
      </c>
    </row>
    <row r="107" spans="2:6" ht="20.100000000000001" customHeight="1" x14ac:dyDescent="0.25">
      <c r="B107" s="23" t="s">
        <v>177</v>
      </c>
      <c r="C107" s="35"/>
      <c r="D107" s="24">
        <v>2747.1</v>
      </c>
      <c r="E107" s="25">
        <v>63309.04</v>
      </c>
      <c r="F107" s="25">
        <f>+E107/D107</f>
        <v>23.045771904917913</v>
      </c>
    </row>
    <row r="108" spans="2:6" ht="20.100000000000001" customHeight="1" x14ac:dyDescent="0.25">
      <c r="B108" s="37" t="s">
        <v>1</v>
      </c>
      <c r="C108" s="36"/>
      <c r="D108" s="26">
        <v>634637.31999999995</v>
      </c>
      <c r="E108" s="27">
        <v>1779403.4048999993</v>
      </c>
      <c r="F108" s="27">
        <f>+E108/D108</f>
        <v>2.8038114822809339</v>
      </c>
    </row>
    <row r="110" spans="2:6" ht="20.100000000000001" customHeight="1" x14ac:dyDescent="0.25">
      <c r="B110" s="11" t="s">
        <v>231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topLeftCell="A16" zoomScale="90" zoomScaleNormal="90" workbookViewId="0">
      <selection activeCell="D49" sqref="D49:E49"/>
    </sheetView>
  </sheetViews>
  <sheetFormatPr baseColWidth="10" defaultColWidth="11.42578125" defaultRowHeight="12.75" x14ac:dyDescent="0.2"/>
  <cols>
    <col min="1" max="1" width="4" style="41" customWidth="1"/>
    <col min="2" max="2" width="42.140625" style="41" customWidth="1"/>
    <col min="3" max="3" width="6.5703125" style="41" customWidth="1"/>
    <col min="4" max="6" width="15.42578125" style="41" bestFit="1" customWidth="1"/>
    <col min="7" max="7" width="14.85546875" style="41" customWidth="1"/>
    <col min="8" max="8" width="15.42578125" style="41" bestFit="1" customWidth="1"/>
    <col min="9" max="9" width="17" style="41" bestFit="1" customWidth="1"/>
    <col min="10" max="13" width="16.28515625" style="41" bestFit="1" customWidth="1"/>
    <col min="14" max="16384" width="11.42578125" style="41"/>
  </cols>
  <sheetData>
    <row r="1" spans="1:17" s="6" customFormat="1" ht="20.100000000000001" customHeight="1" x14ac:dyDescent="0.25">
      <c r="A1" s="45"/>
      <c r="B1" s="45"/>
      <c r="C1" s="46"/>
      <c r="D1" s="45"/>
      <c r="E1" s="46"/>
      <c r="F1" s="45"/>
      <c r="G1" s="45"/>
      <c r="H1" s="45"/>
      <c r="I1" s="45"/>
      <c r="J1" s="45"/>
      <c r="K1" s="45"/>
      <c r="L1" s="45"/>
      <c r="M1" s="45"/>
      <c r="N1" s="45"/>
    </row>
    <row r="2" spans="1:17" s="6" customFormat="1" ht="15.75" x14ac:dyDescent="0.25">
      <c r="A2" s="45"/>
      <c r="B2" s="45"/>
      <c r="C2" s="46"/>
      <c r="D2" s="45"/>
      <c r="E2" s="46"/>
      <c r="F2" s="45"/>
      <c r="G2" s="45"/>
      <c r="H2" s="45"/>
      <c r="I2" s="45"/>
      <c r="J2" s="45"/>
      <c r="K2" s="45"/>
      <c r="L2" s="45"/>
      <c r="M2" s="45"/>
      <c r="N2" s="45"/>
    </row>
    <row r="3" spans="1:17" s="6" customFormat="1" ht="15.75" x14ac:dyDescent="0.25">
      <c r="A3" s="45"/>
      <c r="B3" s="45"/>
      <c r="C3" s="46"/>
      <c r="D3" s="45"/>
      <c r="E3" s="46"/>
      <c r="F3" s="45"/>
      <c r="G3" s="45"/>
      <c r="H3" s="45"/>
      <c r="I3" s="45"/>
      <c r="J3" s="45"/>
      <c r="K3" s="45"/>
      <c r="L3" s="45"/>
      <c r="M3" s="45"/>
      <c r="N3" s="45"/>
    </row>
    <row r="4" spans="1:17" s="6" customFormat="1" ht="10.5" customHeight="1" x14ac:dyDescent="0.25">
      <c r="A4" s="45"/>
      <c r="B4" s="45"/>
      <c r="C4" s="46"/>
      <c r="D4" s="45"/>
      <c r="E4" s="46"/>
      <c r="F4" s="45"/>
      <c r="G4" s="45"/>
      <c r="H4" s="45"/>
      <c r="I4" s="45"/>
      <c r="J4" s="45"/>
      <c r="K4" s="45"/>
      <c r="L4" s="45"/>
      <c r="M4" s="45"/>
      <c r="N4" s="45"/>
    </row>
    <row r="5" spans="1:17" s="6" customFormat="1" ht="5.25" customHeight="1" x14ac:dyDescent="0.25">
      <c r="A5" s="48"/>
      <c r="B5" s="48"/>
      <c r="C5" s="49"/>
      <c r="D5" s="48"/>
      <c r="E5" s="49"/>
      <c r="F5" s="48"/>
      <c r="G5" s="48"/>
      <c r="H5" s="48"/>
      <c r="I5" s="48"/>
      <c r="J5" s="48"/>
      <c r="K5" s="48"/>
      <c r="L5" s="48"/>
      <c r="M5" s="48"/>
      <c r="N5" s="48"/>
    </row>
    <row r="6" spans="1:17" s="1" customFormat="1" ht="15.75" x14ac:dyDescent="0.25">
      <c r="C6" s="30"/>
      <c r="D6" s="2"/>
      <c r="E6" s="2"/>
      <c r="N6" s="6"/>
    </row>
    <row r="7" spans="1:17" s="1" customFormat="1" ht="20.25" customHeight="1" x14ac:dyDescent="0.25">
      <c r="B7" s="4" t="s">
        <v>228</v>
      </c>
      <c r="C7" s="31"/>
      <c r="D7" s="2"/>
      <c r="M7" s="2"/>
      <c r="N7" s="6"/>
    </row>
    <row r="8" spans="1:17" s="1" customFormat="1" ht="5.25" customHeight="1" x14ac:dyDescent="0.25"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50"/>
      <c r="P8" s="50"/>
      <c r="Q8" s="50"/>
    </row>
    <row r="9" spans="1:17" s="6" customFormat="1" ht="9.75" customHeight="1" x14ac:dyDescent="0.25">
      <c r="B9" s="7"/>
      <c r="C9" s="32"/>
      <c r="D9" s="7"/>
    </row>
    <row r="10" spans="1:17" x14ac:dyDescent="0.2">
      <c r="H10" s="42"/>
    </row>
    <row r="32" spans="2:14" s="1" customFormat="1" ht="20.25" customHeight="1" x14ac:dyDescent="0.25">
      <c r="B32" s="4" t="s">
        <v>230</v>
      </c>
      <c r="C32" s="31"/>
      <c r="D32" s="2"/>
      <c r="M32" s="2"/>
      <c r="N32" s="41"/>
    </row>
    <row r="33" spans="2:14" s="1" customFormat="1" ht="5.25" customHeight="1" x14ac:dyDescent="0.25"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1"/>
    </row>
    <row r="36" spans="2:14" ht="15.75" x14ac:dyDescent="0.25">
      <c r="B36" s="164" t="s">
        <v>174</v>
      </c>
      <c r="C36" s="165" t="s">
        <v>2</v>
      </c>
      <c r="D36" s="162">
        <v>2018</v>
      </c>
      <c r="E36" s="163"/>
      <c r="F36" s="171">
        <v>2017</v>
      </c>
      <c r="G36" s="172"/>
      <c r="H36" s="162">
        <v>2016</v>
      </c>
      <c r="I36" s="163"/>
      <c r="J36" s="171">
        <v>2015</v>
      </c>
      <c r="K36" s="172"/>
      <c r="L36" s="162">
        <v>2014</v>
      </c>
      <c r="M36" s="163"/>
    </row>
    <row r="37" spans="2:14" ht="15.75" x14ac:dyDescent="0.25">
      <c r="B37" s="164"/>
      <c r="C37" s="166"/>
      <c r="D37" s="9" t="s">
        <v>175</v>
      </c>
      <c r="E37" s="10" t="s">
        <v>176</v>
      </c>
      <c r="F37" s="12" t="s">
        <v>175</v>
      </c>
      <c r="G37" s="13" t="s">
        <v>176</v>
      </c>
      <c r="H37" s="9" t="s">
        <v>175</v>
      </c>
      <c r="I37" s="10" t="s">
        <v>176</v>
      </c>
      <c r="J37" s="12" t="s">
        <v>175</v>
      </c>
      <c r="K37" s="13" t="s">
        <v>176</v>
      </c>
      <c r="L37" s="9" t="s">
        <v>175</v>
      </c>
      <c r="M37" s="10" t="s">
        <v>176</v>
      </c>
    </row>
    <row r="38" spans="2:14" ht="15.75" x14ac:dyDescent="0.25">
      <c r="B38" s="38" t="s">
        <v>31</v>
      </c>
      <c r="C38" s="38" t="s">
        <v>30</v>
      </c>
      <c r="D38" s="39">
        <v>11400.300000000001</v>
      </c>
      <c r="E38" s="54">
        <v>15889.8794</v>
      </c>
      <c r="F38" s="39">
        <v>16696.62</v>
      </c>
      <c r="G38" s="54">
        <v>28341.0164</v>
      </c>
      <c r="H38" s="39">
        <v>147283.16</v>
      </c>
      <c r="I38" s="54">
        <v>120858.47290000001</v>
      </c>
      <c r="J38" s="39">
        <v>36540.01</v>
      </c>
      <c r="K38" s="54">
        <v>42874.212599999999</v>
      </c>
      <c r="L38" s="39">
        <v>39744.229999999996</v>
      </c>
      <c r="M38" s="3">
        <v>80717.29359999999</v>
      </c>
    </row>
    <row r="39" spans="2:14" s="43" customFormat="1" ht="15.75" x14ac:dyDescent="0.25">
      <c r="B39" s="40" t="s">
        <v>88</v>
      </c>
      <c r="C39" s="40" t="s">
        <v>87</v>
      </c>
      <c r="D39" s="39">
        <v>73952</v>
      </c>
      <c r="E39" s="54">
        <v>754873.9</v>
      </c>
      <c r="F39" s="39">
        <v>104847</v>
      </c>
      <c r="G39" s="54">
        <v>1060719.51</v>
      </c>
      <c r="H39" s="39">
        <v>127788</v>
      </c>
      <c r="I39" s="54">
        <v>1369099.6999999997</v>
      </c>
      <c r="J39" s="39">
        <v>19852</v>
      </c>
      <c r="K39" s="54">
        <v>219617.1</v>
      </c>
      <c r="L39" s="39">
        <v>16314</v>
      </c>
      <c r="M39" s="3">
        <v>166283.1</v>
      </c>
    </row>
    <row r="40" spans="2:14" s="43" customFormat="1" ht="15.75" x14ac:dyDescent="0.25">
      <c r="B40" s="40" t="s">
        <v>94</v>
      </c>
      <c r="C40" s="40" t="s">
        <v>218</v>
      </c>
      <c r="D40" s="39">
        <v>167436.60000000003</v>
      </c>
      <c r="E40" s="54">
        <v>195476.94</v>
      </c>
      <c r="F40" s="39">
        <v>111594.6</v>
      </c>
      <c r="G40" s="54">
        <v>131681.769</v>
      </c>
      <c r="H40" s="39">
        <v>82070.100000000006</v>
      </c>
      <c r="I40" s="54">
        <v>97638.777000000002</v>
      </c>
      <c r="J40" s="39">
        <v>103922.9</v>
      </c>
      <c r="K40" s="54">
        <v>122589.02399999999</v>
      </c>
      <c r="L40" s="39">
        <v>120641</v>
      </c>
      <c r="M40" s="3">
        <v>158114.74</v>
      </c>
    </row>
    <row r="41" spans="2:14" s="43" customFormat="1" ht="15.75" x14ac:dyDescent="0.25">
      <c r="B41" s="40" t="s">
        <v>140</v>
      </c>
      <c r="C41" s="40" t="s">
        <v>81</v>
      </c>
      <c r="D41" s="39">
        <v>11633.97</v>
      </c>
      <c r="E41" s="54">
        <v>6717.2024999999994</v>
      </c>
      <c r="F41" s="39">
        <v>52564.83</v>
      </c>
      <c r="G41" s="54">
        <v>24503.252899999999</v>
      </c>
      <c r="H41" s="39">
        <v>34951.609999999993</v>
      </c>
      <c r="I41" s="54">
        <v>23500.446399999997</v>
      </c>
      <c r="J41" s="39">
        <v>146960.64000000001</v>
      </c>
      <c r="K41" s="54">
        <v>66897.0674</v>
      </c>
      <c r="L41" s="39">
        <v>93582.489999999991</v>
      </c>
      <c r="M41" s="3">
        <v>49719.242100000003</v>
      </c>
    </row>
    <row r="42" spans="2:14" s="43" customFormat="1" ht="15.75" x14ac:dyDescent="0.25">
      <c r="B42" s="40" t="s">
        <v>67</v>
      </c>
      <c r="C42" s="40" t="s">
        <v>66</v>
      </c>
      <c r="D42" s="39">
        <v>88836.9</v>
      </c>
      <c r="E42" s="54">
        <v>84253.500999999989</v>
      </c>
      <c r="F42" s="39">
        <v>54496.399999999994</v>
      </c>
      <c r="G42" s="54">
        <v>72145.792000000016</v>
      </c>
      <c r="H42" s="39">
        <v>30253.100000000002</v>
      </c>
      <c r="I42" s="54">
        <v>37275.332999999991</v>
      </c>
      <c r="J42" s="39">
        <v>31681.100000000006</v>
      </c>
      <c r="K42" s="54">
        <v>33460.936999999998</v>
      </c>
      <c r="L42" s="39">
        <v>56992.900000000009</v>
      </c>
      <c r="M42" s="3">
        <v>48003.656999999999</v>
      </c>
    </row>
    <row r="43" spans="2:14" s="43" customFormat="1" ht="15.75" x14ac:dyDescent="0.25">
      <c r="B43" s="40" t="s">
        <v>80</v>
      </c>
      <c r="C43" s="40" t="s">
        <v>79</v>
      </c>
      <c r="D43" s="39">
        <v>158702.72999999998</v>
      </c>
      <c r="E43" s="54">
        <v>283545.87670000002</v>
      </c>
      <c r="F43" s="39">
        <v>295176.55000000005</v>
      </c>
      <c r="G43" s="54">
        <v>447390.13639999996</v>
      </c>
      <c r="H43" s="39">
        <v>28383.120000000003</v>
      </c>
      <c r="I43" s="54">
        <v>40524.992299999998</v>
      </c>
      <c r="J43" s="39">
        <v>201487.72</v>
      </c>
      <c r="K43" s="54">
        <v>204423.50480000002</v>
      </c>
      <c r="L43" s="39">
        <v>303901.60000000003</v>
      </c>
      <c r="M43" s="3">
        <v>330756.95429999998</v>
      </c>
    </row>
    <row r="44" spans="2:14" s="43" customFormat="1" ht="15.75" x14ac:dyDescent="0.25">
      <c r="B44" s="40" t="s">
        <v>123</v>
      </c>
      <c r="C44" s="40" t="s">
        <v>8</v>
      </c>
      <c r="D44" s="39">
        <v>11551.9</v>
      </c>
      <c r="E44" s="54">
        <v>65778.047000000006</v>
      </c>
      <c r="F44" s="39">
        <v>18143.080000000002</v>
      </c>
      <c r="G44" s="54">
        <v>70892.659000000014</v>
      </c>
      <c r="H44" s="39">
        <v>24647.079999999994</v>
      </c>
      <c r="I44" s="54">
        <v>69640.670999999988</v>
      </c>
      <c r="J44" s="39">
        <v>26384.500000000004</v>
      </c>
      <c r="K44" s="54">
        <v>67314.547999999995</v>
      </c>
      <c r="L44" s="39">
        <v>14648.199999999999</v>
      </c>
      <c r="M44" s="3">
        <v>53674.919000000002</v>
      </c>
    </row>
    <row r="45" spans="2:14" s="43" customFormat="1" ht="15.75" x14ac:dyDescent="0.25">
      <c r="B45" s="40" t="s">
        <v>57</v>
      </c>
      <c r="C45" s="40" t="s">
        <v>56</v>
      </c>
      <c r="D45" s="39">
        <v>497.03</v>
      </c>
      <c r="E45" s="54">
        <v>868.03880000000004</v>
      </c>
      <c r="F45" s="39">
        <v>10345.150000000001</v>
      </c>
      <c r="G45" s="54">
        <v>22297.196200000002</v>
      </c>
      <c r="H45" s="39">
        <v>23417.010000000002</v>
      </c>
      <c r="I45" s="54">
        <v>79010.724099999992</v>
      </c>
      <c r="J45" s="39">
        <v>16874.29</v>
      </c>
      <c r="K45" s="54">
        <v>38154.989199999996</v>
      </c>
      <c r="L45" s="39">
        <v>53430.179999999993</v>
      </c>
      <c r="M45" s="3">
        <v>176050.07809999996</v>
      </c>
    </row>
    <row r="46" spans="2:14" ht="15.75" x14ac:dyDescent="0.25">
      <c r="B46" s="40" t="s">
        <v>130</v>
      </c>
      <c r="C46" s="40" t="s">
        <v>41</v>
      </c>
      <c r="D46" s="39">
        <v>2154.5099999999998</v>
      </c>
      <c r="E46" s="54">
        <v>56749.19</v>
      </c>
      <c r="F46" s="39">
        <v>3409.0499999999997</v>
      </c>
      <c r="G46" s="3">
        <v>62066.992999999995</v>
      </c>
      <c r="H46" s="39">
        <v>18741.39</v>
      </c>
      <c r="I46" s="54">
        <v>327314.83660000004</v>
      </c>
      <c r="J46" s="39">
        <v>26843.71</v>
      </c>
      <c r="K46" s="54">
        <v>379705.89970000001</v>
      </c>
      <c r="L46" s="39">
        <v>29364.989999999998</v>
      </c>
      <c r="M46" s="3">
        <v>470872.98990000004</v>
      </c>
    </row>
    <row r="47" spans="2:14" ht="15.75" x14ac:dyDescent="0.25">
      <c r="B47" s="14" t="s">
        <v>136</v>
      </c>
      <c r="C47" s="15" t="s">
        <v>95</v>
      </c>
      <c r="D47" s="5">
        <v>10813</v>
      </c>
      <c r="E47" s="3">
        <v>29633.392</v>
      </c>
      <c r="F47" s="5">
        <v>10108.1</v>
      </c>
      <c r="G47" s="54">
        <v>30795.451999999997</v>
      </c>
      <c r="H47" s="39">
        <v>17689.2</v>
      </c>
      <c r="I47" s="54">
        <v>39930.828000000001</v>
      </c>
      <c r="J47" s="39">
        <v>40498.5</v>
      </c>
      <c r="K47" s="54">
        <v>67460.453999999998</v>
      </c>
      <c r="L47" s="39">
        <v>79837.799999999988</v>
      </c>
      <c r="M47" s="3">
        <v>110198.319</v>
      </c>
    </row>
    <row r="48" spans="2:14" ht="15.75" x14ac:dyDescent="0.25">
      <c r="B48" s="167" t="s">
        <v>178</v>
      </c>
      <c r="C48" s="168"/>
      <c r="D48" s="44">
        <v>0.84611938673887022</v>
      </c>
      <c r="E48" s="44">
        <v>0.8394869669724776</v>
      </c>
      <c r="F48" s="44">
        <v>0.86190036236819223</v>
      </c>
      <c r="G48" s="44">
        <v>0.88983842990198081</v>
      </c>
      <c r="H48" s="44">
        <v>0.91780531833586265</v>
      </c>
      <c r="I48" s="44">
        <v>0.93393778527134275</v>
      </c>
      <c r="J48" s="44">
        <v>0.80337856746951519</v>
      </c>
      <c r="K48" s="44">
        <v>0.83775491859922813</v>
      </c>
      <c r="L48" s="44">
        <v>0.83692255731174525</v>
      </c>
      <c r="M48" s="126">
        <v>0.8317019536710013</v>
      </c>
    </row>
    <row r="49" spans="2:13" ht="15.75" x14ac:dyDescent="0.25">
      <c r="B49" s="169" t="s">
        <v>179</v>
      </c>
      <c r="C49" s="170"/>
      <c r="D49" s="26">
        <v>634637.31999999995</v>
      </c>
      <c r="E49" s="27">
        <v>1779403.4048999993</v>
      </c>
      <c r="F49" s="26">
        <v>785916.11</v>
      </c>
      <c r="G49" s="27">
        <v>2192346.0612000003</v>
      </c>
      <c r="H49" s="26">
        <v>583156.09999999986</v>
      </c>
      <c r="I49" s="27">
        <v>2360751.2364000003</v>
      </c>
      <c r="J49" s="26">
        <v>810384.2899999998</v>
      </c>
      <c r="K49" s="27">
        <v>1483127.9519999998</v>
      </c>
      <c r="L49" s="26">
        <v>965988.29000000015</v>
      </c>
      <c r="M49" s="27">
        <v>1977140.1109999993</v>
      </c>
    </row>
    <row r="51" spans="2:13" ht="15.75" x14ac:dyDescent="0.25">
      <c r="B51" s="11" t="s">
        <v>231</v>
      </c>
      <c r="J51" s="53"/>
      <c r="K51" s="53"/>
      <c r="L51" s="53"/>
      <c r="M51" s="53"/>
    </row>
    <row r="52" spans="2:13" x14ac:dyDescent="0.2">
      <c r="J52" s="52"/>
      <c r="K52" s="52"/>
      <c r="L52" s="52"/>
      <c r="M52" s="52"/>
    </row>
    <row r="53" spans="2:13" x14ac:dyDescent="0.2">
      <c r="J53" s="51"/>
      <c r="K53" s="51"/>
      <c r="L53" s="51"/>
      <c r="M53" s="51"/>
    </row>
    <row r="54" spans="2:13" x14ac:dyDescent="0.2">
      <c r="D54" s="52"/>
      <c r="E54" s="52"/>
      <c r="F54" s="52"/>
      <c r="G54" s="52"/>
      <c r="J54" s="52"/>
      <c r="K54" s="52"/>
      <c r="L54" s="52"/>
      <c r="M54" s="52"/>
    </row>
    <row r="55" spans="2:13" x14ac:dyDescent="0.2">
      <c r="D55" s="51"/>
      <c r="E55" s="51"/>
      <c r="F55" s="60"/>
      <c r="G55" s="60"/>
      <c r="H55" s="51"/>
      <c r="I55" s="51"/>
      <c r="J55" s="51"/>
      <c r="K55" s="51"/>
      <c r="L55" s="51"/>
      <c r="M55" s="51"/>
    </row>
    <row r="56" spans="2:13" x14ac:dyDescent="0.2">
      <c r="D56" s="51"/>
      <c r="E56" s="51"/>
      <c r="F56" s="51"/>
      <c r="G56" s="51"/>
      <c r="H56" s="59"/>
      <c r="I56" s="59"/>
      <c r="J56" s="51"/>
      <c r="K56" s="51"/>
      <c r="L56" s="51"/>
      <c r="M56" s="51"/>
    </row>
    <row r="57" spans="2:13" x14ac:dyDescent="0.2">
      <c r="D57" s="51"/>
      <c r="E57" s="51"/>
      <c r="F57" s="51"/>
      <c r="G57" s="51"/>
      <c r="H57" s="59"/>
      <c r="I57" s="59"/>
      <c r="J57" s="51"/>
      <c r="K57" s="51"/>
      <c r="L57" s="51"/>
      <c r="M57" s="51"/>
    </row>
    <row r="58" spans="2:13" x14ac:dyDescent="0.2">
      <c r="D58" s="51"/>
      <c r="E58" s="51"/>
      <c r="F58" s="51"/>
      <c r="G58" s="51"/>
      <c r="H58" s="59"/>
      <c r="I58" s="59"/>
      <c r="J58" s="51"/>
      <c r="K58" s="51"/>
      <c r="L58" s="51"/>
      <c r="M58" s="51"/>
    </row>
    <row r="59" spans="2:13" x14ac:dyDescent="0.2">
      <c r="D59" s="51"/>
      <c r="E59" s="51"/>
      <c r="F59" s="51"/>
      <c r="G59" s="51"/>
      <c r="H59" s="59"/>
      <c r="I59" s="59"/>
      <c r="J59" s="51"/>
      <c r="K59" s="51"/>
      <c r="L59" s="57"/>
      <c r="M59" s="57"/>
    </row>
    <row r="60" spans="2:13" x14ac:dyDescent="0.2">
      <c r="D60" s="51"/>
      <c r="E60" s="51"/>
      <c r="F60" s="51"/>
      <c r="G60" s="51"/>
      <c r="H60" s="59"/>
      <c r="I60" s="59"/>
      <c r="J60" s="51"/>
      <c r="K60" s="51"/>
      <c r="L60" s="58"/>
      <c r="M60" s="58"/>
    </row>
    <row r="61" spans="2:13" x14ac:dyDescent="0.2">
      <c r="D61" s="51"/>
      <c r="E61" s="51"/>
      <c r="F61" s="51"/>
      <c r="G61" s="51"/>
      <c r="H61" s="59"/>
      <c r="I61" s="59"/>
      <c r="J61" s="51"/>
      <c r="K61" s="51"/>
      <c r="L61" s="51"/>
      <c r="M61" s="51"/>
    </row>
    <row r="62" spans="2:13" x14ac:dyDescent="0.2">
      <c r="D62" s="51"/>
      <c r="E62" s="51"/>
      <c r="F62" s="51"/>
      <c r="G62" s="51"/>
      <c r="H62" s="59"/>
      <c r="I62" s="59"/>
      <c r="J62" s="51"/>
      <c r="K62" s="51"/>
      <c r="L62" s="51"/>
      <c r="M62" s="51"/>
    </row>
    <row r="63" spans="2:13" x14ac:dyDescent="0.2">
      <c r="D63" s="51"/>
      <c r="E63" s="51"/>
      <c r="F63" s="51"/>
      <c r="G63" s="51"/>
      <c r="H63" s="59"/>
      <c r="I63" s="59"/>
      <c r="J63" s="51"/>
      <c r="K63" s="51"/>
      <c r="L63" s="51"/>
      <c r="M63" s="51"/>
    </row>
    <row r="64" spans="2:13" x14ac:dyDescent="0.2">
      <c r="D64" s="51"/>
      <c r="E64" s="51"/>
      <c r="F64" s="51"/>
      <c r="G64" s="51"/>
      <c r="H64" s="59"/>
      <c r="I64" s="59"/>
      <c r="J64" s="51"/>
      <c r="K64" s="51"/>
      <c r="L64" s="51"/>
      <c r="M64" s="51"/>
    </row>
    <row r="65" spans="4:13" x14ac:dyDescent="0.2">
      <c r="D65" s="51"/>
      <c r="E65" s="51"/>
      <c r="F65" s="51"/>
      <c r="G65" s="51"/>
      <c r="H65" s="59"/>
      <c r="I65" s="59"/>
      <c r="J65" s="51"/>
      <c r="K65" s="51"/>
      <c r="L65" s="51"/>
      <c r="M65" s="51"/>
    </row>
    <row r="66" spans="4:13" x14ac:dyDescent="0.2">
      <c r="D66" s="53"/>
      <c r="E66" s="53"/>
      <c r="F66" s="53"/>
      <c r="G66" s="53"/>
      <c r="H66" s="59"/>
      <c r="I66" s="59"/>
      <c r="J66" s="53"/>
      <c r="K66" s="53"/>
      <c r="L66" s="53"/>
      <c r="M66" s="53"/>
    </row>
    <row r="67" spans="4:13" x14ac:dyDescent="0.2">
      <c r="H67" s="59"/>
      <c r="I67" s="59"/>
    </row>
    <row r="68" spans="4:13" x14ac:dyDescent="0.2">
      <c r="H68" s="59"/>
      <c r="I68" s="59"/>
    </row>
    <row r="69" spans="4:13" x14ac:dyDescent="0.2">
      <c r="H69" s="59"/>
      <c r="I69" s="59"/>
    </row>
    <row r="70" spans="4:13" x14ac:dyDescent="0.2">
      <c r="H70" s="59"/>
      <c r="I70" s="59"/>
    </row>
    <row r="71" spans="4:13" x14ac:dyDescent="0.2">
      <c r="H71" s="59"/>
      <c r="I71" s="59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opLeftCell="A5" workbookViewId="0">
      <selection activeCell="B11" sqref="B11:E16"/>
    </sheetView>
  </sheetViews>
  <sheetFormatPr baseColWidth="10" defaultColWidth="11.42578125" defaultRowHeight="12.75" x14ac:dyDescent="0.2"/>
  <cols>
    <col min="1" max="1" width="6.5703125" style="130" customWidth="1"/>
    <col min="2" max="2" width="39.85546875" style="130" customWidth="1"/>
    <col min="3" max="3" width="17" style="130" bestFit="1" customWidth="1"/>
    <col min="4" max="4" width="14.28515625" style="130" customWidth="1"/>
    <col min="5" max="5" width="17.28515625" style="130" customWidth="1"/>
    <col min="6" max="6" width="13.42578125" style="130" customWidth="1"/>
    <col min="7" max="7" width="20.7109375" style="130" customWidth="1"/>
    <col min="8" max="8" width="11.42578125" style="130"/>
    <col min="9" max="9" width="19.85546875" style="130" customWidth="1"/>
    <col min="10" max="256" width="11.42578125" style="130"/>
    <col min="257" max="257" width="6.5703125" style="130" customWidth="1"/>
    <col min="258" max="258" width="39.85546875" style="130" customWidth="1"/>
    <col min="259" max="259" width="17" style="130" bestFit="1" customWidth="1"/>
    <col min="260" max="260" width="14.28515625" style="130" customWidth="1"/>
    <col min="261" max="261" width="17.28515625" style="130" customWidth="1"/>
    <col min="262" max="262" width="13.42578125" style="130" customWidth="1"/>
    <col min="263" max="263" width="20.7109375" style="130" customWidth="1"/>
    <col min="264" max="264" width="11.42578125" style="130"/>
    <col min="265" max="265" width="19.85546875" style="130" customWidth="1"/>
    <col min="266" max="512" width="11.42578125" style="130"/>
    <col min="513" max="513" width="6.5703125" style="130" customWidth="1"/>
    <col min="514" max="514" width="39.85546875" style="130" customWidth="1"/>
    <col min="515" max="515" width="17" style="130" bestFit="1" customWidth="1"/>
    <col min="516" max="516" width="14.28515625" style="130" customWidth="1"/>
    <col min="517" max="517" width="17.28515625" style="130" customWidth="1"/>
    <col min="518" max="518" width="13.42578125" style="130" customWidth="1"/>
    <col min="519" max="519" width="20.7109375" style="130" customWidth="1"/>
    <col min="520" max="520" width="11.42578125" style="130"/>
    <col min="521" max="521" width="19.85546875" style="130" customWidth="1"/>
    <col min="522" max="768" width="11.42578125" style="130"/>
    <col min="769" max="769" width="6.5703125" style="130" customWidth="1"/>
    <col min="770" max="770" width="39.85546875" style="130" customWidth="1"/>
    <col min="771" max="771" width="17" style="130" bestFit="1" customWidth="1"/>
    <col min="772" max="772" width="14.28515625" style="130" customWidth="1"/>
    <col min="773" max="773" width="17.28515625" style="130" customWidth="1"/>
    <col min="774" max="774" width="13.42578125" style="130" customWidth="1"/>
    <col min="775" max="775" width="20.7109375" style="130" customWidth="1"/>
    <col min="776" max="776" width="11.42578125" style="130"/>
    <col min="777" max="777" width="19.85546875" style="130" customWidth="1"/>
    <col min="778" max="1024" width="11.42578125" style="130"/>
    <col min="1025" max="1025" width="6.5703125" style="130" customWidth="1"/>
    <col min="1026" max="1026" width="39.85546875" style="130" customWidth="1"/>
    <col min="1027" max="1027" width="17" style="130" bestFit="1" customWidth="1"/>
    <col min="1028" max="1028" width="14.28515625" style="130" customWidth="1"/>
    <col min="1029" max="1029" width="17.28515625" style="130" customWidth="1"/>
    <col min="1030" max="1030" width="13.42578125" style="130" customWidth="1"/>
    <col min="1031" max="1031" width="20.7109375" style="130" customWidth="1"/>
    <col min="1032" max="1032" width="11.42578125" style="130"/>
    <col min="1033" max="1033" width="19.85546875" style="130" customWidth="1"/>
    <col min="1034" max="1280" width="11.42578125" style="130"/>
    <col min="1281" max="1281" width="6.5703125" style="130" customWidth="1"/>
    <col min="1282" max="1282" width="39.85546875" style="130" customWidth="1"/>
    <col min="1283" max="1283" width="17" style="130" bestFit="1" customWidth="1"/>
    <col min="1284" max="1284" width="14.28515625" style="130" customWidth="1"/>
    <col min="1285" max="1285" width="17.28515625" style="130" customWidth="1"/>
    <col min="1286" max="1286" width="13.42578125" style="130" customWidth="1"/>
    <col min="1287" max="1287" width="20.7109375" style="130" customWidth="1"/>
    <col min="1288" max="1288" width="11.42578125" style="130"/>
    <col min="1289" max="1289" width="19.85546875" style="130" customWidth="1"/>
    <col min="1290" max="1536" width="11.42578125" style="130"/>
    <col min="1537" max="1537" width="6.5703125" style="130" customWidth="1"/>
    <col min="1538" max="1538" width="39.85546875" style="130" customWidth="1"/>
    <col min="1539" max="1539" width="17" style="130" bestFit="1" customWidth="1"/>
    <col min="1540" max="1540" width="14.28515625" style="130" customWidth="1"/>
    <col min="1541" max="1541" width="17.28515625" style="130" customWidth="1"/>
    <col min="1542" max="1542" width="13.42578125" style="130" customWidth="1"/>
    <col min="1543" max="1543" width="20.7109375" style="130" customWidth="1"/>
    <col min="1544" max="1544" width="11.42578125" style="130"/>
    <col min="1545" max="1545" width="19.85546875" style="130" customWidth="1"/>
    <col min="1546" max="1792" width="11.42578125" style="130"/>
    <col min="1793" max="1793" width="6.5703125" style="130" customWidth="1"/>
    <col min="1794" max="1794" width="39.85546875" style="130" customWidth="1"/>
    <col min="1795" max="1795" width="17" style="130" bestFit="1" customWidth="1"/>
    <col min="1796" max="1796" width="14.28515625" style="130" customWidth="1"/>
    <col min="1797" max="1797" width="17.28515625" style="130" customWidth="1"/>
    <col min="1798" max="1798" width="13.42578125" style="130" customWidth="1"/>
    <col min="1799" max="1799" width="20.7109375" style="130" customWidth="1"/>
    <col min="1800" max="1800" width="11.42578125" style="130"/>
    <col min="1801" max="1801" width="19.85546875" style="130" customWidth="1"/>
    <col min="1802" max="2048" width="11.42578125" style="130"/>
    <col min="2049" max="2049" width="6.5703125" style="130" customWidth="1"/>
    <col min="2050" max="2050" width="39.85546875" style="130" customWidth="1"/>
    <col min="2051" max="2051" width="17" style="130" bestFit="1" customWidth="1"/>
    <col min="2052" max="2052" width="14.28515625" style="130" customWidth="1"/>
    <col min="2053" max="2053" width="17.28515625" style="130" customWidth="1"/>
    <col min="2054" max="2054" width="13.42578125" style="130" customWidth="1"/>
    <col min="2055" max="2055" width="20.7109375" style="130" customWidth="1"/>
    <col min="2056" max="2056" width="11.42578125" style="130"/>
    <col min="2057" max="2057" width="19.85546875" style="130" customWidth="1"/>
    <col min="2058" max="2304" width="11.42578125" style="130"/>
    <col min="2305" max="2305" width="6.5703125" style="130" customWidth="1"/>
    <col min="2306" max="2306" width="39.85546875" style="130" customWidth="1"/>
    <col min="2307" max="2307" width="17" style="130" bestFit="1" customWidth="1"/>
    <col min="2308" max="2308" width="14.28515625" style="130" customWidth="1"/>
    <col min="2309" max="2309" width="17.28515625" style="130" customWidth="1"/>
    <col min="2310" max="2310" width="13.42578125" style="130" customWidth="1"/>
    <col min="2311" max="2311" width="20.7109375" style="130" customWidth="1"/>
    <col min="2312" max="2312" width="11.42578125" style="130"/>
    <col min="2313" max="2313" width="19.85546875" style="130" customWidth="1"/>
    <col min="2314" max="2560" width="11.42578125" style="130"/>
    <col min="2561" max="2561" width="6.5703125" style="130" customWidth="1"/>
    <col min="2562" max="2562" width="39.85546875" style="130" customWidth="1"/>
    <col min="2563" max="2563" width="17" style="130" bestFit="1" customWidth="1"/>
    <col min="2564" max="2564" width="14.28515625" style="130" customWidth="1"/>
    <col min="2565" max="2565" width="17.28515625" style="130" customWidth="1"/>
    <col min="2566" max="2566" width="13.42578125" style="130" customWidth="1"/>
    <col min="2567" max="2567" width="20.7109375" style="130" customWidth="1"/>
    <col min="2568" max="2568" width="11.42578125" style="130"/>
    <col min="2569" max="2569" width="19.85546875" style="130" customWidth="1"/>
    <col min="2570" max="2816" width="11.42578125" style="130"/>
    <col min="2817" max="2817" width="6.5703125" style="130" customWidth="1"/>
    <col min="2818" max="2818" width="39.85546875" style="130" customWidth="1"/>
    <col min="2819" max="2819" width="17" style="130" bestFit="1" customWidth="1"/>
    <col min="2820" max="2820" width="14.28515625" style="130" customWidth="1"/>
    <col min="2821" max="2821" width="17.28515625" style="130" customWidth="1"/>
    <col min="2822" max="2822" width="13.42578125" style="130" customWidth="1"/>
    <col min="2823" max="2823" width="20.7109375" style="130" customWidth="1"/>
    <col min="2824" max="2824" width="11.42578125" style="130"/>
    <col min="2825" max="2825" width="19.85546875" style="130" customWidth="1"/>
    <col min="2826" max="3072" width="11.42578125" style="130"/>
    <col min="3073" max="3073" width="6.5703125" style="130" customWidth="1"/>
    <col min="3074" max="3074" width="39.85546875" style="130" customWidth="1"/>
    <col min="3075" max="3075" width="17" style="130" bestFit="1" customWidth="1"/>
    <col min="3076" max="3076" width="14.28515625" style="130" customWidth="1"/>
    <col min="3077" max="3077" width="17.28515625" style="130" customWidth="1"/>
    <col min="3078" max="3078" width="13.42578125" style="130" customWidth="1"/>
    <col min="3079" max="3079" width="20.7109375" style="130" customWidth="1"/>
    <col min="3080" max="3080" width="11.42578125" style="130"/>
    <col min="3081" max="3081" width="19.85546875" style="130" customWidth="1"/>
    <col min="3082" max="3328" width="11.42578125" style="130"/>
    <col min="3329" max="3329" width="6.5703125" style="130" customWidth="1"/>
    <col min="3330" max="3330" width="39.85546875" style="130" customWidth="1"/>
    <col min="3331" max="3331" width="17" style="130" bestFit="1" customWidth="1"/>
    <col min="3332" max="3332" width="14.28515625" style="130" customWidth="1"/>
    <col min="3333" max="3333" width="17.28515625" style="130" customWidth="1"/>
    <col min="3334" max="3334" width="13.42578125" style="130" customWidth="1"/>
    <col min="3335" max="3335" width="20.7109375" style="130" customWidth="1"/>
    <col min="3336" max="3336" width="11.42578125" style="130"/>
    <col min="3337" max="3337" width="19.85546875" style="130" customWidth="1"/>
    <col min="3338" max="3584" width="11.42578125" style="130"/>
    <col min="3585" max="3585" width="6.5703125" style="130" customWidth="1"/>
    <col min="3586" max="3586" width="39.85546875" style="130" customWidth="1"/>
    <col min="3587" max="3587" width="17" style="130" bestFit="1" customWidth="1"/>
    <col min="3588" max="3588" width="14.28515625" style="130" customWidth="1"/>
    <col min="3589" max="3589" width="17.28515625" style="130" customWidth="1"/>
    <col min="3590" max="3590" width="13.42578125" style="130" customWidth="1"/>
    <col min="3591" max="3591" width="20.7109375" style="130" customWidth="1"/>
    <col min="3592" max="3592" width="11.42578125" style="130"/>
    <col min="3593" max="3593" width="19.85546875" style="130" customWidth="1"/>
    <col min="3594" max="3840" width="11.42578125" style="130"/>
    <col min="3841" max="3841" width="6.5703125" style="130" customWidth="1"/>
    <col min="3842" max="3842" width="39.85546875" style="130" customWidth="1"/>
    <col min="3843" max="3843" width="17" style="130" bestFit="1" customWidth="1"/>
    <col min="3844" max="3844" width="14.28515625" style="130" customWidth="1"/>
    <col min="3845" max="3845" width="17.28515625" style="130" customWidth="1"/>
    <col min="3846" max="3846" width="13.42578125" style="130" customWidth="1"/>
    <col min="3847" max="3847" width="20.7109375" style="130" customWidth="1"/>
    <col min="3848" max="3848" width="11.42578125" style="130"/>
    <col min="3849" max="3849" width="19.85546875" style="130" customWidth="1"/>
    <col min="3850" max="4096" width="11.42578125" style="130"/>
    <col min="4097" max="4097" width="6.5703125" style="130" customWidth="1"/>
    <col min="4098" max="4098" width="39.85546875" style="130" customWidth="1"/>
    <col min="4099" max="4099" width="17" style="130" bestFit="1" customWidth="1"/>
    <col min="4100" max="4100" width="14.28515625" style="130" customWidth="1"/>
    <col min="4101" max="4101" width="17.28515625" style="130" customWidth="1"/>
    <col min="4102" max="4102" width="13.42578125" style="130" customWidth="1"/>
    <col min="4103" max="4103" width="20.7109375" style="130" customWidth="1"/>
    <col min="4104" max="4104" width="11.42578125" style="130"/>
    <col min="4105" max="4105" width="19.85546875" style="130" customWidth="1"/>
    <col min="4106" max="4352" width="11.42578125" style="130"/>
    <col min="4353" max="4353" width="6.5703125" style="130" customWidth="1"/>
    <col min="4354" max="4354" width="39.85546875" style="130" customWidth="1"/>
    <col min="4355" max="4355" width="17" style="130" bestFit="1" customWidth="1"/>
    <col min="4356" max="4356" width="14.28515625" style="130" customWidth="1"/>
    <col min="4357" max="4357" width="17.28515625" style="130" customWidth="1"/>
    <col min="4358" max="4358" width="13.42578125" style="130" customWidth="1"/>
    <col min="4359" max="4359" width="20.7109375" style="130" customWidth="1"/>
    <col min="4360" max="4360" width="11.42578125" style="130"/>
    <col min="4361" max="4361" width="19.85546875" style="130" customWidth="1"/>
    <col min="4362" max="4608" width="11.42578125" style="130"/>
    <col min="4609" max="4609" width="6.5703125" style="130" customWidth="1"/>
    <col min="4610" max="4610" width="39.85546875" style="130" customWidth="1"/>
    <col min="4611" max="4611" width="17" style="130" bestFit="1" customWidth="1"/>
    <col min="4612" max="4612" width="14.28515625" style="130" customWidth="1"/>
    <col min="4613" max="4613" width="17.28515625" style="130" customWidth="1"/>
    <col min="4614" max="4614" width="13.42578125" style="130" customWidth="1"/>
    <col min="4615" max="4615" width="20.7109375" style="130" customWidth="1"/>
    <col min="4616" max="4616" width="11.42578125" style="130"/>
    <col min="4617" max="4617" width="19.85546875" style="130" customWidth="1"/>
    <col min="4618" max="4864" width="11.42578125" style="130"/>
    <col min="4865" max="4865" width="6.5703125" style="130" customWidth="1"/>
    <col min="4866" max="4866" width="39.85546875" style="130" customWidth="1"/>
    <col min="4867" max="4867" width="17" style="130" bestFit="1" customWidth="1"/>
    <col min="4868" max="4868" width="14.28515625" style="130" customWidth="1"/>
    <col min="4869" max="4869" width="17.28515625" style="130" customWidth="1"/>
    <col min="4870" max="4870" width="13.42578125" style="130" customWidth="1"/>
    <col min="4871" max="4871" width="20.7109375" style="130" customWidth="1"/>
    <col min="4872" max="4872" width="11.42578125" style="130"/>
    <col min="4873" max="4873" width="19.85546875" style="130" customWidth="1"/>
    <col min="4874" max="5120" width="11.42578125" style="130"/>
    <col min="5121" max="5121" width="6.5703125" style="130" customWidth="1"/>
    <col min="5122" max="5122" width="39.85546875" style="130" customWidth="1"/>
    <col min="5123" max="5123" width="17" style="130" bestFit="1" customWidth="1"/>
    <col min="5124" max="5124" width="14.28515625" style="130" customWidth="1"/>
    <col min="5125" max="5125" width="17.28515625" style="130" customWidth="1"/>
    <col min="5126" max="5126" width="13.42578125" style="130" customWidth="1"/>
    <col min="5127" max="5127" width="20.7109375" style="130" customWidth="1"/>
    <col min="5128" max="5128" width="11.42578125" style="130"/>
    <col min="5129" max="5129" width="19.85546875" style="130" customWidth="1"/>
    <col min="5130" max="5376" width="11.42578125" style="130"/>
    <col min="5377" max="5377" width="6.5703125" style="130" customWidth="1"/>
    <col min="5378" max="5378" width="39.85546875" style="130" customWidth="1"/>
    <col min="5379" max="5379" width="17" style="130" bestFit="1" customWidth="1"/>
    <col min="5380" max="5380" width="14.28515625" style="130" customWidth="1"/>
    <col min="5381" max="5381" width="17.28515625" style="130" customWidth="1"/>
    <col min="5382" max="5382" width="13.42578125" style="130" customWidth="1"/>
    <col min="5383" max="5383" width="20.7109375" style="130" customWidth="1"/>
    <col min="5384" max="5384" width="11.42578125" style="130"/>
    <col min="5385" max="5385" width="19.85546875" style="130" customWidth="1"/>
    <col min="5386" max="5632" width="11.42578125" style="130"/>
    <col min="5633" max="5633" width="6.5703125" style="130" customWidth="1"/>
    <col min="5634" max="5634" width="39.85546875" style="130" customWidth="1"/>
    <col min="5635" max="5635" width="17" style="130" bestFit="1" customWidth="1"/>
    <col min="5636" max="5636" width="14.28515625" style="130" customWidth="1"/>
    <col min="5637" max="5637" width="17.28515625" style="130" customWidth="1"/>
    <col min="5638" max="5638" width="13.42578125" style="130" customWidth="1"/>
    <col min="5639" max="5639" width="20.7109375" style="130" customWidth="1"/>
    <col min="5640" max="5640" width="11.42578125" style="130"/>
    <col min="5641" max="5641" width="19.85546875" style="130" customWidth="1"/>
    <col min="5642" max="5888" width="11.42578125" style="130"/>
    <col min="5889" max="5889" width="6.5703125" style="130" customWidth="1"/>
    <col min="5890" max="5890" width="39.85546875" style="130" customWidth="1"/>
    <col min="5891" max="5891" width="17" style="130" bestFit="1" customWidth="1"/>
    <col min="5892" max="5892" width="14.28515625" style="130" customWidth="1"/>
    <col min="5893" max="5893" width="17.28515625" style="130" customWidth="1"/>
    <col min="5894" max="5894" width="13.42578125" style="130" customWidth="1"/>
    <col min="5895" max="5895" width="20.7109375" style="130" customWidth="1"/>
    <col min="5896" max="5896" width="11.42578125" style="130"/>
    <col min="5897" max="5897" width="19.85546875" style="130" customWidth="1"/>
    <col min="5898" max="6144" width="11.42578125" style="130"/>
    <col min="6145" max="6145" width="6.5703125" style="130" customWidth="1"/>
    <col min="6146" max="6146" width="39.85546875" style="130" customWidth="1"/>
    <col min="6147" max="6147" width="17" style="130" bestFit="1" customWidth="1"/>
    <col min="6148" max="6148" width="14.28515625" style="130" customWidth="1"/>
    <col min="6149" max="6149" width="17.28515625" style="130" customWidth="1"/>
    <col min="6150" max="6150" width="13.42578125" style="130" customWidth="1"/>
    <col min="6151" max="6151" width="20.7109375" style="130" customWidth="1"/>
    <col min="6152" max="6152" width="11.42578125" style="130"/>
    <col min="6153" max="6153" width="19.85546875" style="130" customWidth="1"/>
    <col min="6154" max="6400" width="11.42578125" style="130"/>
    <col min="6401" max="6401" width="6.5703125" style="130" customWidth="1"/>
    <col min="6402" max="6402" width="39.85546875" style="130" customWidth="1"/>
    <col min="6403" max="6403" width="17" style="130" bestFit="1" customWidth="1"/>
    <col min="6404" max="6404" width="14.28515625" style="130" customWidth="1"/>
    <col min="6405" max="6405" width="17.28515625" style="130" customWidth="1"/>
    <col min="6406" max="6406" width="13.42578125" style="130" customWidth="1"/>
    <col min="6407" max="6407" width="20.7109375" style="130" customWidth="1"/>
    <col min="6408" max="6408" width="11.42578125" style="130"/>
    <col min="6409" max="6409" width="19.85546875" style="130" customWidth="1"/>
    <col min="6410" max="6656" width="11.42578125" style="130"/>
    <col min="6657" max="6657" width="6.5703125" style="130" customWidth="1"/>
    <col min="6658" max="6658" width="39.85546875" style="130" customWidth="1"/>
    <col min="6659" max="6659" width="17" style="130" bestFit="1" customWidth="1"/>
    <col min="6660" max="6660" width="14.28515625" style="130" customWidth="1"/>
    <col min="6661" max="6661" width="17.28515625" style="130" customWidth="1"/>
    <col min="6662" max="6662" width="13.42578125" style="130" customWidth="1"/>
    <col min="6663" max="6663" width="20.7109375" style="130" customWidth="1"/>
    <col min="6664" max="6664" width="11.42578125" style="130"/>
    <col min="6665" max="6665" width="19.85546875" style="130" customWidth="1"/>
    <col min="6666" max="6912" width="11.42578125" style="130"/>
    <col min="6913" max="6913" width="6.5703125" style="130" customWidth="1"/>
    <col min="6914" max="6914" width="39.85546875" style="130" customWidth="1"/>
    <col min="6915" max="6915" width="17" style="130" bestFit="1" customWidth="1"/>
    <col min="6916" max="6916" width="14.28515625" style="130" customWidth="1"/>
    <col min="6917" max="6917" width="17.28515625" style="130" customWidth="1"/>
    <col min="6918" max="6918" width="13.42578125" style="130" customWidth="1"/>
    <col min="6919" max="6919" width="20.7109375" style="130" customWidth="1"/>
    <col min="6920" max="6920" width="11.42578125" style="130"/>
    <col min="6921" max="6921" width="19.85546875" style="130" customWidth="1"/>
    <col min="6922" max="7168" width="11.42578125" style="130"/>
    <col min="7169" max="7169" width="6.5703125" style="130" customWidth="1"/>
    <col min="7170" max="7170" width="39.85546875" style="130" customWidth="1"/>
    <col min="7171" max="7171" width="17" style="130" bestFit="1" customWidth="1"/>
    <col min="7172" max="7172" width="14.28515625" style="130" customWidth="1"/>
    <col min="7173" max="7173" width="17.28515625" style="130" customWidth="1"/>
    <col min="7174" max="7174" width="13.42578125" style="130" customWidth="1"/>
    <col min="7175" max="7175" width="20.7109375" style="130" customWidth="1"/>
    <col min="7176" max="7176" width="11.42578125" style="130"/>
    <col min="7177" max="7177" width="19.85546875" style="130" customWidth="1"/>
    <col min="7178" max="7424" width="11.42578125" style="130"/>
    <col min="7425" max="7425" width="6.5703125" style="130" customWidth="1"/>
    <col min="7426" max="7426" width="39.85546875" style="130" customWidth="1"/>
    <col min="7427" max="7427" width="17" style="130" bestFit="1" customWidth="1"/>
    <col min="7428" max="7428" width="14.28515625" style="130" customWidth="1"/>
    <col min="7429" max="7429" width="17.28515625" style="130" customWidth="1"/>
    <col min="7430" max="7430" width="13.42578125" style="130" customWidth="1"/>
    <col min="7431" max="7431" width="20.7109375" style="130" customWidth="1"/>
    <col min="7432" max="7432" width="11.42578125" style="130"/>
    <col min="7433" max="7433" width="19.85546875" style="130" customWidth="1"/>
    <col min="7434" max="7680" width="11.42578125" style="130"/>
    <col min="7681" max="7681" width="6.5703125" style="130" customWidth="1"/>
    <col min="7682" max="7682" width="39.85546875" style="130" customWidth="1"/>
    <col min="7683" max="7683" width="17" style="130" bestFit="1" customWidth="1"/>
    <col min="7684" max="7684" width="14.28515625" style="130" customWidth="1"/>
    <col min="7685" max="7685" width="17.28515625" style="130" customWidth="1"/>
    <col min="7686" max="7686" width="13.42578125" style="130" customWidth="1"/>
    <col min="7687" max="7687" width="20.7109375" style="130" customWidth="1"/>
    <col min="7688" max="7688" width="11.42578125" style="130"/>
    <col min="7689" max="7689" width="19.85546875" style="130" customWidth="1"/>
    <col min="7690" max="7936" width="11.42578125" style="130"/>
    <col min="7937" max="7937" width="6.5703125" style="130" customWidth="1"/>
    <col min="7938" max="7938" width="39.85546875" style="130" customWidth="1"/>
    <col min="7939" max="7939" width="17" style="130" bestFit="1" customWidth="1"/>
    <col min="7940" max="7940" width="14.28515625" style="130" customWidth="1"/>
    <col min="7941" max="7941" width="17.28515625" style="130" customWidth="1"/>
    <col min="7942" max="7942" width="13.42578125" style="130" customWidth="1"/>
    <col min="7943" max="7943" width="20.7109375" style="130" customWidth="1"/>
    <col min="7944" max="7944" width="11.42578125" style="130"/>
    <col min="7945" max="7945" width="19.85546875" style="130" customWidth="1"/>
    <col min="7946" max="8192" width="11.42578125" style="130"/>
    <col min="8193" max="8193" width="6.5703125" style="130" customWidth="1"/>
    <col min="8194" max="8194" width="39.85546875" style="130" customWidth="1"/>
    <col min="8195" max="8195" width="17" style="130" bestFit="1" customWidth="1"/>
    <col min="8196" max="8196" width="14.28515625" style="130" customWidth="1"/>
    <col min="8197" max="8197" width="17.28515625" style="130" customWidth="1"/>
    <col min="8198" max="8198" width="13.42578125" style="130" customWidth="1"/>
    <col min="8199" max="8199" width="20.7109375" style="130" customWidth="1"/>
    <col min="8200" max="8200" width="11.42578125" style="130"/>
    <col min="8201" max="8201" width="19.85546875" style="130" customWidth="1"/>
    <col min="8202" max="8448" width="11.42578125" style="130"/>
    <col min="8449" max="8449" width="6.5703125" style="130" customWidth="1"/>
    <col min="8450" max="8450" width="39.85546875" style="130" customWidth="1"/>
    <col min="8451" max="8451" width="17" style="130" bestFit="1" customWidth="1"/>
    <col min="8452" max="8452" width="14.28515625" style="130" customWidth="1"/>
    <col min="8453" max="8453" width="17.28515625" style="130" customWidth="1"/>
    <col min="8454" max="8454" width="13.42578125" style="130" customWidth="1"/>
    <col min="8455" max="8455" width="20.7109375" style="130" customWidth="1"/>
    <col min="8456" max="8456" width="11.42578125" style="130"/>
    <col min="8457" max="8457" width="19.85546875" style="130" customWidth="1"/>
    <col min="8458" max="8704" width="11.42578125" style="130"/>
    <col min="8705" max="8705" width="6.5703125" style="130" customWidth="1"/>
    <col min="8706" max="8706" width="39.85546875" style="130" customWidth="1"/>
    <col min="8707" max="8707" width="17" style="130" bestFit="1" customWidth="1"/>
    <col min="8708" max="8708" width="14.28515625" style="130" customWidth="1"/>
    <col min="8709" max="8709" width="17.28515625" style="130" customWidth="1"/>
    <col min="8710" max="8710" width="13.42578125" style="130" customWidth="1"/>
    <col min="8711" max="8711" width="20.7109375" style="130" customWidth="1"/>
    <col min="8712" max="8712" width="11.42578125" style="130"/>
    <col min="8713" max="8713" width="19.85546875" style="130" customWidth="1"/>
    <col min="8714" max="8960" width="11.42578125" style="130"/>
    <col min="8961" max="8961" width="6.5703125" style="130" customWidth="1"/>
    <col min="8962" max="8962" width="39.85546875" style="130" customWidth="1"/>
    <col min="8963" max="8963" width="17" style="130" bestFit="1" customWidth="1"/>
    <col min="8964" max="8964" width="14.28515625" style="130" customWidth="1"/>
    <col min="8965" max="8965" width="17.28515625" style="130" customWidth="1"/>
    <col min="8966" max="8966" width="13.42578125" style="130" customWidth="1"/>
    <col min="8967" max="8967" width="20.7109375" style="130" customWidth="1"/>
    <col min="8968" max="8968" width="11.42578125" style="130"/>
    <col min="8969" max="8969" width="19.85546875" style="130" customWidth="1"/>
    <col min="8970" max="9216" width="11.42578125" style="130"/>
    <col min="9217" max="9217" width="6.5703125" style="130" customWidth="1"/>
    <col min="9218" max="9218" width="39.85546875" style="130" customWidth="1"/>
    <col min="9219" max="9219" width="17" style="130" bestFit="1" customWidth="1"/>
    <col min="9220" max="9220" width="14.28515625" style="130" customWidth="1"/>
    <col min="9221" max="9221" width="17.28515625" style="130" customWidth="1"/>
    <col min="9222" max="9222" width="13.42578125" style="130" customWidth="1"/>
    <col min="9223" max="9223" width="20.7109375" style="130" customWidth="1"/>
    <col min="9224" max="9224" width="11.42578125" style="130"/>
    <col min="9225" max="9225" width="19.85546875" style="130" customWidth="1"/>
    <col min="9226" max="9472" width="11.42578125" style="130"/>
    <col min="9473" max="9473" width="6.5703125" style="130" customWidth="1"/>
    <col min="9474" max="9474" width="39.85546875" style="130" customWidth="1"/>
    <col min="9475" max="9475" width="17" style="130" bestFit="1" customWidth="1"/>
    <col min="9476" max="9476" width="14.28515625" style="130" customWidth="1"/>
    <col min="9477" max="9477" width="17.28515625" style="130" customWidth="1"/>
    <col min="9478" max="9478" width="13.42578125" style="130" customWidth="1"/>
    <col min="9479" max="9479" width="20.7109375" style="130" customWidth="1"/>
    <col min="9480" max="9480" width="11.42578125" style="130"/>
    <col min="9481" max="9481" width="19.85546875" style="130" customWidth="1"/>
    <col min="9482" max="9728" width="11.42578125" style="130"/>
    <col min="9729" max="9729" width="6.5703125" style="130" customWidth="1"/>
    <col min="9730" max="9730" width="39.85546875" style="130" customWidth="1"/>
    <col min="9731" max="9731" width="17" style="130" bestFit="1" customWidth="1"/>
    <col min="9732" max="9732" width="14.28515625" style="130" customWidth="1"/>
    <col min="9733" max="9733" width="17.28515625" style="130" customWidth="1"/>
    <col min="9734" max="9734" width="13.42578125" style="130" customWidth="1"/>
    <col min="9735" max="9735" width="20.7109375" style="130" customWidth="1"/>
    <col min="9736" max="9736" width="11.42578125" style="130"/>
    <col min="9737" max="9737" width="19.85546875" style="130" customWidth="1"/>
    <col min="9738" max="9984" width="11.42578125" style="130"/>
    <col min="9985" max="9985" width="6.5703125" style="130" customWidth="1"/>
    <col min="9986" max="9986" width="39.85546875" style="130" customWidth="1"/>
    <col min="9987" max="9987" width="17" style="130" bestFit="1" customWidth="1"/>
    <col min="9988" max="9988" width="14.28515625" style="130" customWidth="1"/>
    <col min="9989" max="9989" width="17.28515625" style="130" customWidth="1"/>
    <col min="9990" max="9990" width="13.42578125" style="130" customWidth="1"/>
    <col min="9991" max="9991" width="20.7109375" style="130" customWidth="1"/>
    <col min="9992" max="9992" width="11.42578125" style="130"/>
    <col min="9993" max="9993" width="19.85546875" style="130" customWidth="1"/>
    <col min="9994" max="10240" width="11.42578125" style="130"/>
    <col min="10241" max="10241" width="6.5703125" style="130" customWidth="1"/>
    <col min="10242" max="10242" width="39.85546875" style="130" customWidth="1"/>
    <col min="10243" max="10243" width="17" style="130" bestFit="1" customWidth="1"/>
    <col min="10244" max="10244" width="14.28515625" style="130" customWidth="1"/>
    <col min="10245" max="10245" width="17.28515625" style="130" customWidth="1"/>
    <col min="10246" max="10246" width="13.42578125" style="130" customWidth="1"/>
    <col min="10247" max="10247" width="20.7109375" style="130" customWidth="1"/>
    <col min="10248" max="10248" width="11.42578125" style="130"/>
    <col min="10249" max="10249" width="19.85546875" style="130" customWidth="1"/>
    <col min="10250" max="10496" width="11.42578125" style="130"/>
    <col min="10497" max="10497" width="6.5703125" style="130" customWidth="1"/>
    <col min="10498" max="10498" width="39.85546875" style="130" customWidth="1"/>
    <col min="10499" max="10499" width="17" style="130" bestFit="1" customWidth="1"/>
    <col min="10500" max="10500" width="14.28515625" style="130" customWidth="1"/>
    <col min="10501" max="10501" width="17.28515625" style="130" customWidth="1"/>
    <col min="10502" max="10502" width="13.42578125" style="130" customWidth="1"/>
    <col min="10503" max="10503" width="20.7109375" style="130" customWidth="1"/>
    <col min="10504" max="10504" width="11.42578125" style="130"/>
    <col min="10505" max="10505" width="19.85546875" style="130" customWidth="1"/>
    <col min="10506" max="10752" width="11.42578125" style="130"/>
    <col min="10753" max="10753" width="6.5703125" style="130" customWidth="1"/>
    <col min="10754" max="10754" width="39.85546875" style="130" customWidth="1"/>
    <col min="10755" max="10755" width="17" style="130" bestFit="1" customWidth="1"/>
    <col min="10756" max="10756" width="14.28515625" style="130" customWidth="1"/>
    <col min="10757" max="10757" width="17.28515625" style="130" customWidth="1"/>
    <col min="10758" max="10758" width="13.42578125" style="130" customWidth="1"/>
    <col min="10759" max="10759" width="20.7109375" style="130" customWidth="1"/>
    <col min="10760" max="10760" width="11.42578125" style="130"/>
    <col min="10761" max="10761" width="19.85546875" style="130" customWidth="1"/>
    <col min="10762" max="11008" width="11.42578125" style="130"/>
    <col min="11009" max="11009" width="6.5703125" style="130" customWidth="1"/>
    <col min="11010" max="11010" width="39.85546875" style="130" customWidth="1"/>
    <col min="11011" max="11011" width="17" style="130" bestFit="1" customWidth="1"/>
    <col min="11012" max="11012" width="14.28515625" style="130" customWidth="1"/>
    <col min="11013" max="11013" width="17.28515625" style="130" customWidth="1"/>
    <col min="11014" max="11014" width="13.42578125" style="130" customWidth="1"/>
    <col min="11015" max="11015" width="20.7109375" style="130" customWidth="1"/>
    <col min="11016" max="11016" width="11.42578125" style="130"/>
    <col min="11017" max="11017" width="19.85546875" style="130" customWidth="1"/>
    <col min="11018" max="11264" width="11.42578125" style="130"/>
    <col min="11265" max="11265" width="6.5703125" style="130" customWidth="1"/>
    <col min="11266" max="11266" width="39.85546875" style="130" customWidth="1"/>
    <col min="11267" max="11267" width="17" style="130" bestFit="1" customWidth="1"/>
    <col min="11268" max="11268" width="14.28515625" style="130" customWidth="1"/>
    <col min="11269" max="11269" width="17.28515625" style="130" customWidth="1"/>
    <col min="11270" max="11270" width="13.42578125" style="130" customWidth="1"/>
    <col min="11271" max="11271" width="20.7109375" style="130" customWidth="1"/>
    <col min="11272" max="11272" width="11.42578125" style="130"/>
    <col min="11273" max="11273" width="19.85546875" style="130" customWidth="1"/>
    <col min="11274" max="11520" width="11.42578125" style="130"/>
    <col min="11521" max="11521" width="6.5703125" style="130" customWidth="1"/>
    <col min="11522" max="11522" width="39.85546875" style="130" customWidth="1"/>
    <col min="11523" max="11523" width="17" style="130" bestFit="1" customWidth="1"/>
    <col min="11524" max="11524" width="14.28515625" style="130" customWidth="1"/>
    <col min="11525" max="11525" width="17.28515625" style="130" customWidth="1"/>
    <col min="11526" max="11526" width="13.42578125" style="130" customWidth="1"/>
    <col min="11527" max="11527" width="20.7109375" style="130" customWidth="1"/>
    <col min="11528" max="11528" width="11.42578125" style="130"/>
    <col min="11529" max="11529" width="19.85546875" style="130" customWidth="1"/>
    <col min="11530" max="11776" width="11.42578125" style="130"/>
    <col min="11777" max="11777" width="6.5703125" style="130" customWidth="1"/>
    <col min="11778" max="11778" width="39.85546875" style="130" customWidth="1"/>
    <col min="11779" max="11779" width="17" style="130" bestFit="1" customWidth="1"/>
    <col min="11780" max="11780" width="14.28515625" style="130" customWidth="1"/>
    <col min="11781" max="11781" width="17.28515625" style="130" customWidth="1"/>
    <col min="11782" max="11782" width="13.42578125" style="130" customWidth="1"/>
    <col min="11783" max="11783" width="20.7109375" style="130" customWidth="1"/>
    <col min="11784" max="11784" width="11.42578125" style="130"/>
    <col min="11785" max="11785" width="19.85546875" style="130" customWidth="1"/>
    <col min="11786" max="12032" width="11.42578125" style="130"/>
    <col min="12033" max="12033" width="6.5703125" style="130" customWidth="1"/>
    <col min="12034" max="12034" width="39.85546875" style="130" customWidth="1"/>
    <col min="12035" max="12035" width="17" style="130" bestFit="1" customWidth="1"/>
    <col min="12036" max="12036" width="14.28515625" style="130" customWidth="1"/>
    <col min="12037" max="12037" width="17.28515625" style="130" customWidth="1"/>
    <col min="12038" max="12038" width="13.42578125" style="130" customWidth="1"/>
    <col min="12039" max="12039" width="20.7109375" style="130" customWidth="1"/>
    <col min="12040" max="12040" width="11.42578125" style="130"/>
    <col min="12041" max="12041" width="19.85546875" style="130" customWidth="1"/>
    <col min="12042" max="12288" width="11.42578125" style="130"/>
    <col min="12289" max="12289" width="6.5703125" style="130" customWidth="1"/>
    <col min="12290" max="12290" width="39.85546875" style="130" customWidth="1"/>
    <col min="12291" max="12291" width="17" style="130" bestFit="1" customWidth="1"/>
    <col min="12292" max="12292" width="14.28515625" style="130" customWidth="1"/>
    <col min="12293" max="12293" width="17.28515625" style="130" customWidth="1"/>
    <col min="12294" max="12294" width="13.42578125" style="130" customWidth="1"/>
    <col min="12295" max="12295" width="20.7109375" style="130" customWidth="1"/>
    <col min="12296" max="12296" width="11.42578125" style="130"/>
    <col min="12297" max="12297" width="19.85546875" style="130" customWidth="1"/>
    <col min="12298" max="12544" width="11.42578125" style="130"/>
    <col min="12545" max="12545" width="6.5703125" style="130" customWidth="1"/>
    <col min="12546" max="12546" width="39.85546875" style="130" customWidth="1"/>
    <col min="12547" max="12547" width="17" style="130" bestFit="1" customWidth="1"/>
    <col min="12548" max="12548" width="14.28515625" style="130" customWidth="1"/>
    <col min="12549" max="12549" width="17.28515625" style="130" customWidth="1"/>
    <col min="12550" max="12550" width="13.42578125" style="130" customWidth="1"/>
    <col min="12551" max="12551" width="20.7109375" style="130" customWidth="1"/>
    <col min="12552" max="12552" width="11.42578125" style="130"/>
    <col min="12553" max="12553" width="19.85546875" style="130" customWidth="1"/>
    <col min="12554" max="12800" width="11.42578125" style="130"/>
    <col min="12801" max="12801" width="6.5703125" style="130" customWidth="1"/>
    <col min="12802" max="12802" width="39.85546875" style="130" customWidth="1"/>
    <col min="12803" max="12803" width="17" style="130" bestFit="1" customWidth="1"/>
    <col min="12804" max="12804" width="14.28515625" style="130" customWidth="1"/>
    <col min="12805" max="12805" width="17.28515625" style="130" customWidth="1"/>
    <col min="12806" max="12806" width="13.42578125" style="130" customWidth="1"/>
    <col min="12807" max="12807" width="20.7109375" style="130" customWidth="1"/>
    <col min="12808" max="12808" width="11.42578125" style="130"/>
    <col min="12809" max="12809" width="19.85546875" style="130" customWidth="1"/>
    <col min="12810" max="13056" width="11.42578125" style="130"/>
    <col min="13057" max="13057" width="6.5703125" style="130" customWidth="1"/>
    <col min="13058" max="13058" width="39.85546875" style="130" customWidth="1"/>
    <col min="13059" max="13059" width="17" style="130" bestFit="1" customWidth="1"/>
    <col min="13060" max="13060" width="14.28515625" style="130" customWidth="1"/>
    <col min="13061" max="13061" width="17.28515625" style="130" customWidth="1"/>
    <col min="13062" max="13062" width="13.42578125" style="130" customWidth="1"/>
    <col min="13063" max="13063" width="20.7109375" style="130" customWidth="1"/>
    <col min="13064" max="13064" width="11.42578125" style="130"/>
    <col min="13065" max="13065" width="19.85546875" style="130" customWidth="1"/>
    <col min="13066" max="13312" width="11.42578125" style="130"/>
    <col min="13313" max="13313" width="6.5703125" style="130" customWidth="1"/>
    <col min="13314" max="13314" width="39.85546875" style="130" customWidth="1"/>
    <col min="13315" max="13315" width="17" style="130" bestFit="1" customWidth="1"/>
    <col min="13316" max="13316" width="14.28515625" style="130" customWidth="1"/>
    <col min="13317" max="13317" width="17.28515625" style="130" customWidth="1"/>
    <col min="13318" max="13318" width="13.42578125" style="130" customWidth="1"/>
    <col min="13319" max="13319" width="20.7109375" style="130" customWidth="1"/>
    <col min="13320" max="13320" width="11.42578125" style="130"/>
    <col min="13321" max="13321" width="19.85546875" style="130" customWidth="1"/>
    <col min="13322" max="13568" width="11.42578125" style="130"/>
    <col min="13569" max="13569" width="6.5703125" style="130" customWidth="1"/>
    <col min="13570" max="13570" width="39.85546875" style="130" customWidth="1"/>
    <col min="13571" max="13571" width="17" style="130" bestFit="1" customWidth="1"/>
    <col min="13572" max="13572" width="14.28515625" style="130" customWidth="1"/>
    <col min="13573" max="13573" width="17.28515625" style="130" customWidth="1"/>
    <col min="13574" max="13574" width="13.42578125" style="130" customWidth="1"/>
    <col min="13575" max="13575" width="20.7109375" style="130" customWidth="1"/>
    <col min="13576" max="13576" width="11.42578125" style="130"/>
    <col min="13577" max="13577" width="19.85546875" style="130" customWidth="1"/>
    <col min="13578" max="13824" width="11.42578125" style="130"/>
    <col min="13825" max="13825" width="6.5703125" style="130" customWidth="1"/>
    <col min="13826" max="13826" width="39.85546875" style="130" customWidth="1"/>
    <col min="13827" max="13827" width="17" style="130" bestFit="1" customWidth="1"/>
    <col min="13828" max="13828" width="14.28515625" style="130" customWidth="1"/>
    <col min="13829" max="13829" width="17.28515625" style="130" customWidth="1"/>
    <col min="13830" max="13830" width="13.42578125" style="130" customWidth="1"/>
    <col min="13831" max="13831" width="20.7109375" style="130" customWidth="1"/>
    <col min="13832" max="13832" width="11.42578125" style="130"/>
    <col min="13833" max="13833" width="19.85546875" style="130" customWidth="1"/>
    <col min="13834" max="14080" width="11.42578125" style="130"/>
    <col min="14081" max="14081" width="6.5703125" style="130" customWidth="1"/>
    <col min="14082" max="14082" width="39.85546875" style="130" customWidth="1"/>
    <col min="14083" max="14083" width="17" style="130" bestFit="1" customWidth="1"/>
    <col min="14084" max="14084" width="14.28515625" style="130" customWidth="1"/>
    <col min="14085" max="14085" width="17.28515625" style="130" customWidth="1"/>
    <col min="14086" max="14086" width="13.42578125" style="130" customWidth="1"/>
    <col min="14087" max="14087" width="20.7109375" style="130" customWidth="1"/>
    <col min="14088" max="14088" width="11.42578125" style="130"/>
    <col min="14089" max="14089" width="19.85546875" style="130" customWidth="1"/>
    <col min="14090" max="14336" width="11.42578125" style="130"/>
    <col min="14337" max="14337" width="6.5703125" style="130" customWidth="1"/>
    <col min="14338" max="14338" width="39.85546875" style="130" customWidth="1"/>
    <col min="14339" max="14339" width="17" style="130" bestFit="1" customWidth="1"/>
    <col min="14340" max="14340" width="14.28515625" style="130" customWidth="1"/>
    <col min="14341" max="14341" width="17.28515625" style="130" customWidth="1"/>
    <col min="14342" max="14342" width="13.42578125" style="130" customWidth="1"/>
    <col min="14343" max="14343" width="20.7109375" style="130" customWidth="1"/>
    <col min="14344" max="14344" width="11.42578125" style="130"/>
    <col min="14345" max="14345" width="19.85546875" style="130" customWidth="1"/>
    <col min="14346" max="14592" width="11.42578125" style="130"/>
    <col min="14593" max="14593" width="6.5703125" style="130" customWidth="1"/>
    <col min="14594" max="14594" width="39.85546875" style="130" customWidth="1"/>
    <col min="14595" max="14595" width="17" style="130" bestFit="1" customWidth="1"/>
    <col min="14596" max="14596" width="14.28515625" style="130" customWidth="1"/>
    <col min="14597" max="14597" width="17.28515625" style="130" customWidth="1"/>
    <col min="14598" max="14598" width="13.42578125" style="130" customWidth="1"/>
    <col min="14599" max="14599" width="20.7109375" style="130" customWidth="1"/>
    <col min="14600" max="14600" width="11.42578125" style="130"/>
    <col min="14601" max="14601" width="19.85546875" style="130" customWidth="1"/>
    <col min="14602" max="14848" width="11.42578125" style="130"/>
    <col min="14849" max="14849" width="6.5703125" style="130" customWidth="1"/>
    <col min="14850" max="14850" width="39.85546875" style="130" customWidth="1"/>
    <col min="14851" max="14851" width="17" style="130" bestFit="1" customWidth="1"/>
    <col min="14852" max="14852" width="14.28515625" style="130" customWidth="1"/>
    <col min="14853" max="14853" width="17.28515625" style="130" customWidth="1"/>
    <col min="14854" max="14854" width="13.42578125" style="130" customWidth="1"/>
    <col min="14855" max="14855" width="20.7109375" style="130" customWidth="1"/>
    <col min="14856" max="14856" width="11.42578125" style="130"/>
    <col min="14857" max="14857" width="19.85546875" style="130" customWidth="1"/>
    <col min="14858" max="15104" width="11.42578125" style="130"/>
    <col min="15105" max="15105" width="6.5703125" style="130" customWidth="1"/>
    <col min="15106" max="15106" width="39.85546875" style="130" customWidth="1"/>
    <col min="15107" max="15107" width="17" style="130" bestFit="1" customWidth="1"/>
    <col min="15108" max="15108" width="14.28515625" style="130" customWidth="1"/>
    <col min="15109" max="15109" width="17.28515625" style="130" customWidth="1"/>
    <col min="15110" max="15110" width="13.42578125" style="130" customWidth="1"/>
    <col min="15111" max="15111" width="20.7109375" style="130" customWidth="1"/>
    <col min="15112" max="15112" width="11.42578125" style="130"/>
    <col min="15113" max="15113" width="19.85546875" style="130" customWidth="1"/>
    <col min="15114" max="15360" width="11.42578125" style="130"/>
    <col min="15361" max="15361" width="6.5703125" style="130" customWidth="1"/>
    <col min="15362" max="15362" width="39.85546875" style="130" customWidth="1"/>
    <col min="15363" max="15363" width="17" style="130" bestFit="1" customWidth="1"/>
    <col min="15364" max="15364" width="14.28515625" style="130" customWidth="1"/>
    <col min="15365" max="15365" width="17.28515625" style="130" customWidth="1"/>
    <col min="15366" max="15366" width="13.42578125" style="130" customWidth="1"/>
    <col min="15367" max="15367" width="20.7109375" style="130" customWidth="1"/>
    <col min="15368" max="15368" width="11.42578125" style="130"/>
    <col min="15369" max="15369" width="19.85546875" style="130" customWidth="1"/>
    <col min="15370" max="15616" width="11.42578125" style="130"/>
    <col min="15617" max="15617" width="6.5703125" style="130" customWidth="1"/>
    <col min="15618" max="15618" width="39.85546875" style="130" customWidth="1"/>
    <col min="15619" max="15619" width="17" style="130" bestFit="1" customWidth="1"/>
    <col min="15620" max="15620" width="14.28515625" style="130" customWidth="1"/>
    <col min="15621" max="15621" width="17.28515625" style="130" customWidth="1"/>
    <col min="15622" max="15622" width="13.42578125" style="130" customWidth="1"/>
    <col min="15623" max="15623" width="20.7109375" style="130" customWidth="1"/>
    <col min="15624" max="15624" width="11.42578125" style="130"/>
    <col min="15625" max="15625" width="19.85546875" style="130" customWidth="1"/>
    <col min="15626" max="15872" width="11.42578125" style="130"/>
    <col min="15873" max="15873" width="6.5703125" style="130" customWidth="1"/>
    <col min="15874" max="15874" width="39.85546875" style="130" customWidth="1"/>
    <col min="15875" max="15875" width="17" style="130" bestFit="1" customWidth="1"/>
    <col min="15876" max="15876" width="14.28515625" style="130" customWidth="1"/>
    <col min="15877" max="15877" width="17.28515625" style="130" customWidth="1"/>
    <col min="15878" max="15878" width="13.42578125" style="130" customWidth="1"/>
    <col min="15879" max="15879" width="20.7109375" style="130" customWidth="1"/>
    <col min="15880" max="15880" width="11.42578125" style="130"/>
    <col min="15881" max="15881" width="19.85546875" style="130" customWidth="1"/>
    <col min="15882" max="16128" width="11.42578125" style="130"/>
    <col min="16129" max="16129" width="6.5703125" style="130" customWidth="1"/>
    <col min="16130" max="16130" width="39.85546875" style="130" customWidth="1"/>
    <col min="16131" max="16131" width="17" style="130" bestFit="1" customWidth="1"/>
    <col min="16132" max="16132" width="14.28515625" style="130" customWidth="1"/>
    <col min="16133" max="16133" width="17.28515625" style="130" customWidth="1"/>
    <col min="16134" max="16134" width="13.42578125" style="130" customWidth="1"/>
    <col min="16135" max="16135" width="20.7109375" style="130" customWidth="1"/>
    <col min="16136" max="16136" width="11.42578125" style="130"/>
    <col min="16137" max="16137" width="19.85546875" style="130" customWidth="1"/>
    <col min="16138" max="16384" width="11.42578125" style="130"/>
  </cols>
  <sheetData>
    <row r="1" spans="1:9" s="6" customFormat="1" ht="20.100000000000001" customHeight="1" x14ac:dyDescent="0.25">
      <c r="A1" s="45"/>
      <c r="B1" s="45"/>
      <c r="C1" s="46"/>
      <c r="D1" s="45"/>
      <c r="E1" s="46"/>
      <c r="F1" s="45"/>
      <c r="G1" s="45"/>
      <c r="H1" s="45"/>
      <c r="I1" s="45"/>
    </row>
    <row r="2" spans="1:9" s="6" customFormat="1" ht="15.75" x14ac:dyDescent="0.25">
      <c r="A2" s="45"/>
      <c r="B2" s="45"/>
      <c r="C2" s="46"/>
      <c r="D2" s="45"/>
      <c r="E2" s="46"/>
      <c r="F2" s="45"/>
      <c r="G2" s="45"/>
      <c r="H2" s="45"/>
      <c r="I2" s="45"/>
    </row>
    <row r="3" spans="1:9" s="6" customFormat="1" ht="15.75" x14ac:dyDescent="0.25">
      <c r="A3" s="45"/>
      <c r="B3" s="45"/>
      <c r="C3" s="46"/>
      <c r="D3" s="45"/>
      <c r="E3" s="46"/>
      <c r="F3" s="45"/>
      <c r="G3" s="45"/>
      <c r="H3" s="45"/>
      <c r="I3" s="45"/>
    </row>
    <row r="4" spans="1:9" s="6" customFormat="1" ht="10.5" customHeight="1" x14ac:dyDescent="0.25">
      <c r="A4" s="45"/>
      <c r="B4" s="45"/>
      <c r="C4" s="46"/>
      <c r="D4" s="45"/>
      <c r="E4" s="46"/>
      <c r="F4" s="45"/>
      <c r="G4" s="45"/>
      <c r="H4" s="45"/>
      <c r="I4" s="45"/>
    </row>
    <row r="5" spans="1:9" s="6" customFormat="1" ht="5.25" customHeight="1" x14ac:dyDescent="0.25">
      <c r="A5" s="48"/>
      <c r="B5" s="48"/>
      <c r="C5" s="49"/>
      <c r="D5" s="48"/>
      <c r="E5" s="49"/>
      <c r="F5" s="48"/>
      <c r="G5" s="48"/>
      <c r="H5" s="48"/>
      <c r="I5" s="48"/>
    </row>
    <row r="6" spans="1:9" s="6" customFormat="1" ht="15.75" x14ac:dyDescent="0.25">
      <c r="C6" s="30"/>
      <c r="D6" s="7"/>
      <c r="E6" s="7"/>
    </row>
    <row r="7" spans="1:9" s="6" customFormat="1" ht="20.25" customHeight="1" x14ac:dyDescent="0.25">
      <c r="B7" s="4" t="s">
        <v>232</v>
      </c>
      <c r="C7" s="31"/>
      <c r="D7" s="7"/>
    </row>
    <row r="8" spans="1:9" s="6" customFormat="1" ht="5.25" customHeight="1" x14ac:dyDescent="0.25">
      <c r="B8" s="47"/>
      <c r="C8" s="127"/>
      <c r="D8" s="128"/>
      <c r="E8" s="129"/>
      <c r="F8" s="129"/>
      <c r="G8" s="129"/>
      <c r="H8" s="129"/>
      <c r="I8" s="129"/>
    </row>
    <row r="9" spans="1:9" s="6" customFormat="1" ht="9.75" customHeight="1" x14ac:dyDescent="0.25">
      <c r="B9" s="7"/>
      <c r="C9" s="32"/>
      <c r="D9" s="7"/>
    </row>
    <row r="10" spans="1:9" ht="15.75" x14ac:dyDescent="0.25">
      <c r="B10" s="8" t="s">
        <v>233</v>
      </c>
      <c r="C10" s="8" t="s">
        <v>234</v>
      </c>
      <c r="D10" s="9" t="s">
        <v>175</v>
      </c>
      <c r="E10" s="10" t="s">
        <v>176</v>
      </c>
    </row>
    <row r="11" spans="1:9" s="42" customFormat="1" ht="15.75" x14ac:dyDescent="0.25">
      <c r="B11" s="20" t="s">
        <v>263</v>
      </c>
      <c r="C11" s="131">
        <v>6</v>
      </c>
      <c r="D11" s="131">
        <v>258089.5</v>
      </c>
      <c r="E11" s="132">
        <v>608018.26089999999</v>
      </c>
    </row>
    <row r="12" spans="1:9" s="42" customFormat="1" ht="15.75" x14ac:dyDescent="0.25">
      <c r="B12" s="20" t="s">
        <v>264</v>
      </c>
      <c r="C12" s="131">
        <v>36</v>
      </c>
      <c r="D12" s="131">
        <v>48521.97</v>
      </c>
      <c r="E12" s="132">
        <v>506804.924</v>
      </c>
    </row>
    <row r="13" spans="1:9" s="42" customFormat="1" ht="15.75" x14ac:dyDescent="0.25">
      <c r="B13" s="20" t="s">
        <v>265</v>
      </c>
      <c r="C13" s="131">
        <v>1</v>
      </c>
      <c r="D13" s="131">
        <v>19578</v>
      </c>
      <c r="E13" s="132">
        <v>195027.9</v>
      </c>
    </row>
    <row r="14" spans="1:9" s="42" customFormat="1" ht="15.75" x14ac:dyDescent="0.25">
      <c r="B14" s="20" t="s">
        <v>268</v>
      </c>
      <c r="C14" s="131">
        <v>19</v>
      </c>
      <c r="D14" s="131">
        <v>23718.05</v>
      </c>
      <c r="E14" s="132">
        <v>68057.440000000002</v>
      </c>
    </row>
    <row r="15" spans="1:9" s="42" customFormat="1" ht="15.75" x14ac:dyDescent="0.25">
      <c r="B15" s="20" t="s">
        <v>262</v>
      </c>
      <c r="C15" s="131">
        <v>1</v>
      </c>
      <c r="D15" s="131">
        <v>245.70000000000002</v>
      </c>
      <c r="E15" s="132">
        <v>1414.6000000000001</v>
      </c>
    </row>
    <row r="16" spans="1:9" s="42" customFormat="1" ht="15.75" x14ac:dyDescent="0.25">
      <c r="B16" s="20" t="s">
        <v>267</v>
      </c>
      <c r="C16" s="131">
        <v>1</v>
      </c>
      <c r="D16" s="131">
        <v>284484.10000000003</v>
      </c>
      <c r="E16" s="132">
        <v>400080.28</v>
      </c>
    </row>
    <row r="17" spans="2:15" ht="15.75" x14ac:dyDescent="0.25">
      <c r="B17" s="133" t="s">
        <v>266</v>
      </c>
      <c r="C17" s="134">
        <f>SUM(C11:C16)</f>
        <v>64</v>
      </c>
      <c r="D17" s="134">
        <f t="shared" ref="D17:E17" si="0">SUM(D11:D16)</f>
        <v>634637.32000000007</v>
      </c>
      <c r="E17" s="135">
        <f t="shared" si="0"/>
        <v>1779403.4049</v>
      </c>
      <c r="H17" s="42"/>
    </row>
    <row r="18" spans="2:15" x14ac:dyDescent="0.2">
      <c r="D18" s="136"/>
      <c r="E18" s="137"/>
    </row>
    <row r="20" spans="2:15" s="6" customFormat="1" ht="20.25" customHeight="1" x14ac:dyDescent="0.25">
      <c r="B20" s="4" t="s">
        <v>235</v>
      </c>
      <c r="C20" s="31"/>
      <c r="D20" s="7"/>
    </row>
    <row r="21" spans="2:15" s="6" customFormat="1" ht="5.25" customHeight="1" x14ac:dyDescent="0.25">
      <c r="B21" s="128"/>
      <c r="C21" s="127"/>
      <c r="D21" s="128"/>
      <c r="E21" s="129"/>
      <c r="F21" s="129"/>
      <c r="G21" s="129"/>
      <c r="H21" s="129"/>
      <c r="I21" s="129"/>
    </row>
    <row r="22" spans="2:15" s="6" customFormat="1" ht="9.75" customHeight="1" x14ac:dyDescent="0.25">
      <c r="B22" s="7"/>
      <c r="C22" s="32"/>
      <c r="D22" s="7"/>
    </row>
    <row r="23" spans="2:15" ht="15.75" x14ac:dyDescent="0.2">
      <c r="B23" s="8" t="s">
        <v>233</v>
      </c>
      <c r="C23" s="8" t="s">
        <v>236</v>
      </c>
      <c r="D23" s="8" t="s">
        <v>237</v>
      </c>
      <c r="E23" s="8" t="s">
        <v>238</v>
      </c>
    </row>
    <row r="24" spans="2:15" ht="15.75" x14ac:dyDescent="0.25">
      <c r="B24" s="20" t="s">
        <v>263</v>
      </c>
      <c r="C24" s="20">
        <v>2</v>
      </c>
      <c r="D24" s="20">
        <v>2</v>
      </c>
      <c r="E24" s="20">
        <v>2</v>
      </c>
      <c r="L24" s="42"/>
      <c r="M24" s="42"/>
      <c r="N24" s="42"/>
      <c r="O24" s="42"/>
    </row>
    <row r="25" spans="2:15" ht="15.75" x14ac:dyDescent="0.25">
      <c r="B25" s="20" t="s">
        <v>264</v>
      </c>
      <c r="C25" s="20">
        <v>1</v>
      </c>
      <c r="D25" s="20">
        <v>4</v>
      </c>
      <c r="E25" s="20">
        <v>31</v>
      </c>
      <c r="L25" s="42"/>
      <c r="M25" s="42"/>
      <c r="N25" s="42"/>
      <c r="O25" s="42"/>
    </row>
    <row r="26" spans="2:15" ht="15.75" x14ac:dyDescent="0.25">
      <c r="B26" s="20" t="s">
        <v>265</v>
      </c>
      <c r="C26" s="20">
        <v>0</v>
      </c>
      <c r="D26" s="20">
        <v>1</v>
      </c>
      <c r="E26" s="20">
        <v>0</v>
      </c>
      <c r="L26" s="42"/>
      <c r="M26" s="42"/>
      <c r="N26" s="42"/>
      <c r="O26" s="42"/>
    </row>
    <row r="27" spans="2:15" ht="15.75" x14ac:dyDescent="0.25">
      <c r="B27" s="20" t="s">
        <v>268</v>
      </c>
      <c r="C27" s="20">
        <v>0</v>
      </c>
      <c r="D27" s="20">
        <v>1</v>
      </c>
      <c r="E27" s="20">
        <v>18</v>
      </c>
      <c r="L27" s="42"/>
      <c r="M27" s="42"/>
      <c r="N27" s="42"/>
      <c r="O27" s="42"/>
    </row>
    <row r="28" spans="2:15" ht="15.75" x14ac:dyDescent="0.25">
      <c r="B28" s="20" t="s">
        <v>262</v>
      </c>
      <c r="C28" s="20">
        <v>0</v>
      </c>
      <c r="D28" s="20">
        <v>0</v>
      </c>
      <c r="E28" s="20">
        <v>1</v>
      </c>
      <c r="L28" s="42"/>
      <c r="M28" s="42"/>
      <c r="N28" s="42"/>
      <c r="O28" s="42"/>
    </row>
    <row r="29" spans="2:15" ht="15.75" x14ac:dyDescent="0.25">
      <c r="B29" s="20" t="s">
        <v>267</v>
      </c>
      <c r="C29" s="20">
        <v>0</v>
      </c>
      <c r="D29" s="20">
        <v>1</v>
      </c>
      <c r="E29" s="20">
        <v>0</v>
      </c>
      <c r="L29" s="42"/>
      <c r="M29" s="42"/>
      <c r="N29" s="42"/>
      <c r="O29" s="42"/>
    </row>
    <row r="30" spans="2:15" ht="15.75" x14ac:dyDescent="0.25">
      <c r="B30" s="133" t="s">
        <v>266</v>
      </c>
      <c r="C30" s="138">
        <f>SUM(C24:C29)</f>
        <v>3</v>
      </c>
      <c r="D30" s="138">
        <f t="shared" ref="D30:E30" si="1">SUM(D24:D29)</f>
        <v>9</v>
      </c>
      <c r="E30" s="138">
        <f t="shared" si="1"/>
        <v>52</v>
      </c>
      <c r="L30" s="42"/>
      <c r="M30" s="42"/>
      <c r="N30" s="42"/>
      <c r="O30" s="42"/>
    </row>
    <row r="32" spans="2:15" ht="15" x14ac:dyDescent="0.2">
      <c r="B32" s="139" t="s">
        <v>239</v>
      </c>
      <c r="C32" s="140"/>
      <c r="D32" s="140"/>
      <c r="E32" s="141"/>
      <c r="F32" s="141"/>
    </row>
    <row r="35" spans="2:9" s="6" customFormat="1" ht="20.25" customHeight="1" x14ac:dyDescent="0.25">
      <c r="B35" s="4" t="s">
        <v>240</v>
      </c>
      <c r="C35" s="31"/>
      <c r="D35" s="7"/>
    </row>
    <row r="36" spans="2:9" s="6" customFormat="1" ht="5.25" customHeight="1" x14ac:dyDescent="0.25">
      <c r="B36" s="128"/>
      <c r="C36" s="127"/>
      <c r="D36" s="128"/>
      <c r="E36" s="129"/>
      <c r="F36" s="129"/>
      <c r="G36" s="129"/>
      <c r="H36" s="129"/>
      <c r="I36" s="129"/>
    </row>
    <row r="37" spans="2:9" s="6" customFormat="1" ht="9.75" customHeight="1" x14ac:dyDescent="0.25">
      <c r="B37" s="7"/>
      <c r="C37" s="32"/>
      <c r="D37" s="7"/>
    </row>
    <row r="38" spans="2:9" x14ac:dyDescent="0.2">
      <c r="F38" s="142"/>
    </row>
    <row r="39" spans="2:9" ht="31.5" x14ac:dyDescent="0.2">
      <c r="B39" s="8" t="s">
        <v>241</v>
      </c>
      <c r="C39" s="8" t="s">
        <v>242</v>
      </c>
      <c r="D39" s="8" t="s">
        <v>243</v>
      </c>
      <c r="E39" s="8" t="s">
        <v>176</v>
      </c>
      <c r="F39" s="8" t="s">
        <v>243</v>
      </c>
      <c r="G39" s="143" t="s">
        <v>244</v>
      </c>
    </row>
    <row r="40" spans="2:9" ht="15.75" x14ac:dyDescent="0.25">
      <c r="B40" s="144" t="s">
        <v>245</v>
      </c>
      <c r="C40" s="20">
        <v>0</v>
      </c>
      <c r="D40" s="145">
        <v>0</v>
      </c>
      <c r="E40" s="21">
        <v>0</v>
      </c>
      <c r="F40" s="145">
        <v>0</v>
      </c>
      <c r="G40" s="21">
        <v>0</v>
      </c>
    </row>
    <row r="41" spans="2:9" ht="15.75" x14ac:dyDescent="0.25">
      <c r="B41" s="144" t="s">
        <v>246</v>
      </c>
      <c r="C41" s="20">
        <v>0</v>
      </c>
      <c r="D41" s="145">
        <v>0</v>
      </c>
      <c r="E41" s="21">
        <v>0</v>
      </c>
      <c r="F41" s="145">
        <v>0</v>
      </c>
      <c r="G41" s="21">
        <v>0</v>
      </c>
    </row>
    <row r="42" spans="2:9" ht="15.75" x14ac:dyDescent="0.25">
      <c r="B42" s="144" t="s">
        <v>247</v>
      </c>
      <c r="C42" s="20">
        <v>0</v>
      </c>
      <c r="D42" s="145">
        <v>0</v>
      </c>
      <c r="E42" s="21">
        <v>0</v>
      </c>
      <c r="F42" s="145">
        <v>0</v>
      </c>
      <c r="G42" s="21">
        <v>0</v>
      </c>
    </row>
    <row r="43" spans="2:9" ht="15.75" x14ac:dyDescent="0.25">
      <c r="B43" s="144" t="s">
        <v>248</v>
      </c>
      <c r="C43" s="20">
        <v>4</v>
      </c>
      <c r="D43" s="145">
        <f>+C43/$C$48</f>
        <v>7.5471698113207544E-2</v>
      </c>
      <c r="E43" s="21">
        <v>968069.54209999996</v>
      </c>
      <c r="F43" s="145">
        <f>+E43/$E$48</f>
        <v>0.54404163745792322</v>
      </c>
      <c r="G43" s="21">
        <f>+E43/C43</f>
        <v>242017.38552499999</v>
      </c>
    </row>
    <row r="44" spans="2:9" ht="15.75" x14ac:dyDescent="0.25">
      <c r="B44" s="144" t="s">
        <v>249</v>
      </c>
      <c r="C44" s="20">
        <v>5</v>
      </c>
      <c r="D44" s="145">
        <f t="shared" ref="D44:D48" si="2">+C44/$C$48</f>
        <v>9.4339622641509441E-2</v>
      </c>
      <c r="E44" s="21">
        <v>526167.89370000002</v>
      </c>
      <c r="F44" s="145">
        <f t="shared" ref="F44:F48" si="3">+E44/$E$48</f>
        <v>0.29569904848505668</v>
      </c>
      <c r="G44" s="21">
        <f t="shared" ref="G44:G48" si="4">+E44/C44</f>
        <v>105233.57874</v>
      </c>
    </row>
    <row r="45" spans="2:9" ht="15.75" x14ac:dyDescent="0.25">
      <c r="B45" s="144" t="s">
        <v>250</v>
      </c>
      <c r="C45" s="20">
        <v>2</v>
      </c>
      <c r="D45" s="145">
        <f t="shared" si="2"/>
        <v>3.7735849056603772E-2</v>
      </c>
      <c r="E45" s="21">
        <v>81049.234400000001</v>
      </c>
      <c r="F45" s="145">
        <f t="shared" si="3"/>
        <v>4.5548544066405704E-2</v>
      </c>
      <c r="G45" s="21">
        <f t="shared" si="4"/>
        <v>40524.617200000001</v>
      </c>
    </row>
    <row r="46" spans="2:9" ht="15.75" x14ac:dyDescent="0.25">
      <c r="B46" s="144" t="s">
        <v>251</v>
      </c>
      <c r="C46" s="20">
        <v>11</v>
      </c>
      <c r="D46" s="145">
        <f t="shared" si="2"/>
        <v>0.20754716981132076</v>
      </c>
      <c r="E46" s="21">
        <v>157652.8265</v>
      </c>
      <c r="F46" s="145">
        <f t="shared" si="3"/>
        <v>8.8598698904288023E-2</v>
      </c>
      <c r="G46" s="21">
        <f t="shared" si="4"/>
        <v>14332.075136363635</v>
      </c>
    </row>
    <row r="47" spans="2:9" ht="15.75" x14ac:dyDescent="0.25">
      <c r="B47" s="144" t="s">
        <v>252</v>
      </c>
      <c r="C47" s="20">
        <v>31</v>
      </c>
      <c r="D47" s="145">
        <f t="shared" si="2"/>
        <v>0.58490566037735847</v>
      </c>
      <c r="E47" s="21">
        <v>46463.908199999998</v>
      </c>
      <c r="F47" s="145">
        <f t="shared" si="3"/>
        <v>2.6112071086326377E-2</v>
      </c>
      <c r="G47" s="21">
        <f t="shared" si="4"/>
        <v>1498.8357483870966</v>
      </c>
    </row>
    <row r="48" spans="2:9" ht="15.75" x14ac:dyDescent="0.25">
      <c r="B48" s="133" t="s">
        <v>253</v>
      </c>
      <c r="C48" s="138">
        <v>53</v>
      </c>
      <c r="D48" s="146">
        <f t="shared" si="2"/>
        <v>1</v>
      </c>
      <c r="E48" s="147">
        <v>1779403.4049</v>
      </c>
      <c r="F48" s="146">
        <f t="shared" si="3"/>
        <v>1</v>
      </c>
      <c r="G48" s="147">
        <f t="shared" si="4"/>
        <v>33573.649149056604</v>
      </c>
    </row>
    <row r="50" spans="2:9" s="6" customFormat="1" ht="20.25" customHeight="1" x14ac:dyDescent="0.25">
      <c r="B50" s="4" t="s">
        <v>254</v>
      </c>
      <c r="C50" s="31"/>
      <c r="D50" s="7"/>
    </row>
    <row r="51" spans="2:9" s="6" customFormat="1" ht="5.25" customHeight="1" x14ac:dyDescent="0.25">
      <c r="B51" s="128"/>
      <c r="C51" s="127"/>
      <c r="D51" s="128"/>
      <c r="E51" s="129"/>
      <c r="F51" s="129"/>
      <c r="G51" s="129"/>
      <c r="H51" s="129"/>
      <c r="I51" s="129"/>
    </row>
    <row r="52" spans="2:9" s="6" customFormat="1" ht="9.75" customHeight="1" x14ac:dyDescent="0.25">
      <c r="B52" s="7"/>
      <c r="C52" s="32"/>
      <c r="D52" s="7"/>
    </row>
    <row r="53" spans="2:9" ht="15.75" x14ac:dyDescent="0.2">
      <c r="B53" s="8" t="s">
        <v>241</v>
      </c>
      <c r="C53" s="8" t="s">
        <v>236</v>
      </c>
      <c r="D53" s="8" t="s">
        <v>237</v>
      </c>
      <c r="E53" s="8" t="s">
        <v>238</v>
      </c>
      <c r="F53" s="148"/>
    </row>
    <row r="54" spans="2:9" ht="15.75" x14ac:dyDescent="0.25">
      <c r="B54" s="144" t="s">
        <v>245</v>
      </c>
      <c r="C54" s="20">
        <v>0</v>
      </c>
      <c r="D54" s="20">
        <v>0</v>
      </c>
      <c r="E54" s="20">
        <v>0</v>
      </c>
    </row>
    <row r="55" spans="2:9" ht="15.75" x14ac:dyDescent="0.25">
      <c r="B55" s="144" t="s">
        <v>246</v>
      </c>
      <c r="C55" s="20">
        <v>0</v>
      </c>
      <c r="D55" s="20">
        <v>0</v>
      </c>
      <c r="E55" s="20">
        <v>0</v>
      </c>
    </row>
    <row r="56" spans="2:9" ht="15.75" x14ac:dyDescent="0.25">
      <c r="B56" s="144" t="s">
        <v>247</v>
      </c>
      <c r="C56" s="20">
        <v>0</v>
      </c>
      <c r="D56" s="20">
        <v>0</v>
      </c>
      <c r="E56" s="20">
        <v>0</v>
      </c>
    </row>
    <row r="57" spans="2:9" ht="15.75" x14ac:dyDescent="0.25">
      <c r="B57" s="144" t="s">
        <v>248</v>
      </c>
      <c r="C57" s="20">
        <v>1</v>
      </c>
      <c r="D57" s="20">
        <v>3</v>
      </c>
      <c r="E57" s="20">
        <v>0</v>
      </c>
    </row>
    <row r="58" spans="2:9" ht="15.75" x14ac:dyDescent="0.25">
      <c r="B58" s="144" t="s">
        <v>249</v>
      </c>
      <c r="C58" s="20">
        <v>4</v>
      </c>
      <c r="D58" s="20">
        <v>0</v>
      </c>
      <c r="E58" s="20">
        <v>1</v>
      </c>
    </row>
    <row r="59" spans="2:9" ht="15.75" x14ac:dyDescent="0.25">
      <c r="B59" s="144" t="s">
        <v>250</v>
      </c>
      <c r="C59" s="20">
        <v>0</v>
      </c>
      <c r="D59" s="20">
        <v>0</v>
      </c>
      <c r="E59" s="20">
        <v>2</v>
      </c>
    </row>
    <row r="60" spans="2:9" ht="15.75" x14ac:dyDescent="0.25">
      <c r="B60" s="144" t="s">
        <v>251</v>
      </c>
      <c r="C60" s="20">
        <v>0</v>
      </c>
      <c r="D60" s="20">
        <v>0</v>
      </c>
      <c r="E60" s="20">
        <v>11</v>
      </c>
    </row>
    <row r="61" spans="2:9" ht="15.75" x14ac:dyDescent="0.25">
      <c r="B61" s="144" t="s">
        <v>252</v>
      </c>
      <c r="C61" s="20">
        <v>0</v>
      </c>
      <c r="D61" s="20">
        <v>1</v>
      </c>
      <c r="E61" s="20">
        <v>30</v>
      </c>
    </row>
    <row r="62" spans="2:9" ht="15.75" x14ac:dyDescent="0.25">
      <c r="B62" s="133" t="s">
        <v>1</v>
      </c>
      <c r="C62" s="138">
        <v>5</v>
      </c>
      <c r="D62" s="138">
        <v>4</v>
      </c>
      <c r="E62" s="138">
        <v>44</v>
      </c>
    </row>
    <row r="63" spans="2:9" ht="15" x14ac:dyDescent="0.2">
      <c r="B63" s="139" t="s">
        <v>269</v>
      </c>
      <c r="C63" s="149"/>
      <c r="D63" s="149"/>
      <c r="E63" s="149"/>
      <c r="F63" s="150"/>
    </row>
    <row r="64" spans="2:9" ht="15" x14ac:dyDescent="0.2">
      <c r="B64" s="151"/>
      <c r="C64" s="149"/>
      <c r="D64" s="149"/>
      <c r="E64" s="149"/>
      <c r="F64" s="150"/>
    </row>
    <row r="65" spans="2:9" s="6" customFormat="1" ht="20.25" customHeight="1" x14ac:dyDescent="0.25">
      <c r="B65" s="4" t="s">
        <v>255</v>
      </c>
      <c r="C65" s="31"/>
      <c r="D65" s="7"/>
    </row>
    <row r="66" spans="2:9" s="6" customFormat="1" ht="5.25" customHeight="1" x14ac:dyDescent="0.25">
      <c r="B66" s="128"/>
      <c r="C66" s="127"/>
      <c r="D66" s="128"/>
      <c r="E66" s="129"/>
      <c r="F66" s="129"/>
      <c r="G66" s="129"/>
      <c r="H66" s="129"/>
      <c r="I66" s="129"/>
    </row>
    <row r="67" spans="2:9" s="6" customFormat="1" ht="9.75" customHeight="1" x14ac:dyDescent="0.25">
      <c r="B67" s="7"/>
      <c r="C67" s="32"/>
      <c r="D67" s="7"/>
    </row>
    <row r="68" spans="2:9" ht="15.75" x14ac:dyDescent="0.2">
      <c r="B68" s="8" t="s">
        <v>256</v>
      </c>
      <c r="C68" s="8" t="s">
        <v>257</v>
      </c>
    </row>
    <row r="69" spans="2:9" ht="15.75" x14ac:dyDescent="0.25">
      <c r="B69" s="152" t="s">
        <v>258</v>
      </c>
      <c r="C69" s="153">
        <f>D17/(C17*1000)</f>
        <v>9.9162081250000007</v>
      </c>
    </row>
    <row r="70" spans="2:9" ht="15.75" x14ac:dyDescent="0.25">
      <c r="B70" s="152" t="s">
        <v>259</v>
      </c>
      <c r="C70" s="153">
        <f>E17/(C17*1000)</f>
        <v>27.803178201562499</v>
      </c>
    </row>
    <row r="71" spans="2:9" ht="15.75" x14ac:dyDescent="0.25">
      <c r="B71" s="152" t="s">
        <v>260</v>
      </c>
      <c r="C71" s="153">
        <f>(D17/1000)/165</f>
        <v>3.8462867878787881</v>
      </c>
      <c r="D71" s="154"/>
    </row>
    <row r="72" spans="2:9" ht="15.75" x14ac:dyDescent="0.25">
      <c r="B72" s="152" t="s">
        <v>261</v>
      </c>
      <c r="C72" s="153">
        <f>E17/(1000*165)</f>
        <v>10.784263059999999</v>
      </c>
    </row>
    <row r="75" spans="2:9" ht="15.75" x14ac:dyDescent="0.25">
      <c r="B75" s="11" t="s">
        <v>231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2019-04-30T09:57:41Z</dcterms:modified>
</cp:coreProperties>
</file>