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/>
  <bookViews>
    <workbookView xWindow="0" yWindow="0" windowWidth="15360" windowHeight="7830" tabRatio="480"/>
  </bookViews>
  <sheets>
    <sheet name="CIFRAS GENERALES" sheetId="1" r:id="rId1"/>
    <sheet name="ANUALES" sheetId="2" r:id="rId2"/>
    <sheet name="ESPECIES" sheetId="7" r:id="rId3"/>
    <sheet name="MODALIDADES E INDICADORES" sheetId="8" r:id="rId4"/>
  </sheets>
  <definedNames>
    <definedName name="_xlnm.Print_Area" localSheetId="0">'CIFRAS GENERALES'!$A$6:$L$71</definedName>
  </definedNames>
  <calcPr calcId="145621"/>
</workbook>
</file>

<file path=xl/calcChain.xml><?xml version="1.0" encoding="utf-8"?>
<calcChain xmlns="http://schemas.openxmlformats.org/spreadsheetml/2006/main">
  <c r="C64" i="8" l="1"/>
  <c r="C63" i="8"/>
  <c r="D22" i="8"/>
  <c r="E22" i="8"/>
  <c r="C22" i="8"/>
  <c r="G34" i="8" l="1"/>
  <c r="G35" i="8"/>
  <c r="G36" i="8"/>
  <c r="G37" i="8"/>
  <c r="G38" i="8"/>
  <c r="G39" i="8"/>
  <c r="F40" i="8"/>
  <c r="G40" i="8"/>
  <c r="D33" i="8"/>
  <c r="D34" i="8"/>
  <c r="D35" i="8"/>
  <c r="D36" i="8"/>
  <c r="D37" i="8"/>
  <c r="D38" i="8"/>
  <c r="D39" i="8"/>
  <c r="D40" i="8"/>
  <c r="D32" i="8"/>
  <c r="C62" i="8"/>
  <c r="C61" i="8"/>
  <c r="C51" i="1" l="1"/>
  <c r="F49" i="2" l="1"/>
  <c r="F50" i="2"/>
  <c r="K61" i="1"/>
  <c r="K69" i="1"/>
  <c r="D51" i="1"/>
  <c r="F53" i="2" l="1"/>
  <c r="F51" i="2"/>
  <c r="F48" i="2"/>
  <c r="F22" i="2"/>
  <c r="K70" i="1"/>
  <c r="K65" i="1"/>
  <c r="F38" i="2" l="1"/>
  <c r="F13" i="2"/>
  <c r="F37" i="2"/>
  <c r="F34" i="2"/>
  <c r="F20" i="2"/>
  <c r="F47" i="2"/>
  <c r="F45" i="2"/>
  <c r="F43" i="2"/>
  <c r="F24" i="2"/>
  <c r="F16" i="2"/>
  <c r="F17" i="2"/>
  <c r="F31" i="2"/>
  <c r="F40" i="2"/>
  <c r="F28" i="2"/>
  <c r="F25" i="2"/>
  <c r="F21" i="2"/>
  <c r="F32" i="2"/>
  <c r="F42" i="2"/>
  <c r="F15" i="2"/>
  <c r="F27" i="2"/>
  <c r="F35" i="2"/>
  <c r="F18" i="2"/>
  <c r="F12" i="2"/>
  <c r="F14" i="2"/>
  <c r="F41" i="2"/>
  <c r="F39" i="2"/>
  <c r="F33" i="2"/>
  <c r="F30" i="2"/>
  <c r="F44" i="2"/>
  <c r="F26" i="2"/>
  <c r="F29" i="2"/>
  <c r="F19" i="2"/>
  <c r="F46" i="2"/>
  <c r="F23" i="2"/>
  <c r="F36" i="2"/>
  <c r="N70" i="1"/>
  <c r="N69" i="1"/>
  <c r="N68" i="1"/>
  <c r="N67" i="1"/>
  <c r="N66" i="1"/>
  <c r="N65" i="1"/>
  <c r="N64" i="1"/>
  <c r="N63" i="1"/>
  <c r="N62" i="1"/>
  <c r="N61" i="1"/>
  <c r="N60" i="1"/>
  <c r="N59" i="1"/>
  <c r="N58" i="1"/>
  <c r="K62" i="1"/>
  <c r="E59" i="1"/>
  <c r="E60" i="1"/>
  <c r="E61" i="1"/>
  <c r="E62" i="1"/>
  <c r="E63" i="1"/>
  <c r="E64" i="1"/>
  <c r="E65" i="1"/>
  <c r="E66" i="1"/>
  <c r="E67" i="1"/>
  <c r="E68" i="1"/>
  <c r="E69" i="1"/>
  <c r="E70" i="1"/>
  <c r="E58" i="1"/>
</calcChain>
</file>

<file path=xl/sharedStrings.xml><?xml version="1.0" encoding="utf-8"?>
<sst xmlns="http://schemas.openxmlformats.org/spreadsheetml/2006/main" count="243" uniqueCount="157">
  <si>
    <t>AÑO</t>
  </si>
  <si>
    <t>TOTAL</t>
  </si>
  <si>
    <t>FAO</t>
  </si>
  <si>
    <t>BRF</t>
  </si>
  <si>
    <t>COE</t>
  </si>
  <si>
    <t>DEC</t>
  </si>
  <si>
    <t>FOR</t>
  </si>
  <si>
    <t>BROTOLA DE ROCA</t>
  </si>
  <si>
    <t>JOD</t>
  </si>
  <si>
    <t>PAC</t>
  </si>
  <si>
    <t>RPG</t>
  </si>
  <si>
    <t>PARGO O BOCINEGRO</t>
  </si>
  <si>
    <t>RSE</t>
  </si>
  <si>
    <t>CABRACHO</t>
  </si>
  <si>
    <t>SBA</t>
  </si>
  <si>
    <t>SBR</t>
  </si>
  <si>
    <t>SLO</t>
  </si>
  <si>
    <t>LANGOSTA</t>
  </si>
  <si>
    <t>SRG</t>
  </si>
  <si>
    <t>SARGOS</t>
  </si>
  <si>
    <t>MGR</t>
  </si>
  <si>
    <t>CORVINA</t>
  </si>
  <si>
    <t>REA</t>
  </si>
  <si>
    <t>HURTA O URTA</t>
  </si>
  <si>
    <t>SWO</t>
  </si>
  <si>
    <t>WRF</t>
  </si>
  <si>
    <t>CHERNA</t>
  </si>
  <si>
    <t>DEP</t>
  </si>
  <si>
    <t>SAMA DE PLUMA</t>
  </si>
  <si>
    <t>GBR</t>
  </si>
  <si>
    <t>JAA</t>
  </si>
  <si>
    <t>MUR</t>
  </si>
  <si>
    <t>SALMONETE DE ROCA</t>
  </si>
  <si>
    <t>SFS</t>
  </si>
  <si>
    <t>WRA</t>
  </si>
  <si>
    <t>BFT</t>
  </si>
  <si>
    <t>ATUN ROJO</t>
  </si>
  <si>
    <t>SOL</t>
  </si>
  <si>
    <t>BBS</t>
  </si>
  <si>
    <t>RASCACIO</t>
  </si>
  <si>
    <t>LABRIDOS O BODIONES</t>
  </si>
  <si>
    <t>BRECA O PAGEL</t>
  </si>
  <si>
    <t>ALIGOTE O BESUGO BLANCO</t>
  </si>
  <si>
    <t>BURRO O BORRIQUETE</t>
  </si>
  <si>
    <t>BESUGO DE LA PINTA O VORAZ</t>
  </si>
  <si>
    <t>PEZ ESPADA O EMPERADOR</t>
  </si>
  <si>
    <t>LENGUADO EUROPEO</t>
  </si>
  <si>
    <t>ZAFIO</t>
  </si>
  <si>
    <t>SABLE</t>
  </si>
  <si>
    <t>POLLO</t>
  </si>
  <si>
    <t>JUREL NEGRO</t>
  </si>
  <si>
    <t>SAVIA</t>
  </si>
  <si>
    <t>GALLOPEDRO</t>
  </si>
  <si>
    <t>TOTAL PECES</t>
  </si>
  <si>
    <t>Año</t>
  </si>
  <si>
    <t>Toneladas</t>
  </si>
  <si>
    <t>Miles euros</t>
  </si>
  <si>
    <t>Mes</t>
  </si>
  <si>
    <t>Peces</t>
  </si>
  <si>
    <t>Moluscos</t>
  </si>
  <si>
    <t>Crustáceos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</si>
  <si>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</si>
  <si>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</si>
  <si>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</si>
  <si>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</si>
  <si>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</si>
  <si>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</si>
  <si>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</si>
  <si>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</si>
  <si>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</si>
  <si>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</si>
  <si>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</si>
  <si>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</si>
  <si>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€/kg</t>
  </si>
  <si>
    <t>Total</t>
  </si>
  <si>
    <t>Precio (€/kg)</t>
  </si>
  <si>
    <t>Especie</t>
  </si>
  <si>
    <t>Kilogramos</t>
  </si>
  <si>
    <t>Euros</t>
  </si>
  <si>
    <t>TOTAL CRUSTÁCEOS</t>
  </si>
  <si>
    <t>ACUMULADO SOBRE EL TOTAL</t>
  </si>
  <si>
    <t>TOTAL COMERCIALIZADO</t>
  </si>
  <si>
    <t>RUFO IMPERIAL</t>
  </si>
  <si>
    <t>HDV</t>
  </si>
  <si>
    <t xml:space="preserve">IPP calculado con la cesta representativa de productos comercializados en esta lonja: </t>
  </si>
  <si>
    <t xml:space="preserve">      Tabla 3. Índice de precios percibidos en lonja (Base 2016)</t>
  </si>
  <si>
    <t>CORVALLO O CORVINATA</t>
  </si>
  <si>
    <t>CBM</t>
  </si>
  <si>
    <t>MUSOLA</t>
  </si>
  <si>
    <t>SMD</t>
  </si>
  <si>
    <t>PEZ LIMON O SERVIOLA O LECHA</t>
  </si>
  <si>
    <t>AMB</t>
  </si>
  <si>
    <t xml:space="preserve">      Tabla 1. Evolución de la producción comercializada en la lonja de Tarifa. Serie 1985-2018</t>
  </si>
  <si>
    <t>Gráfico 1. Evolución de la producción comercializada en la lonja de Tarifa. Serie 2000-2018</t>
  </si>
  <si>
    <t>Evol 18_17</t>
  </si>
  <si>
    <t xml:space="preserve">      Tabla 2. Distribución mensual por categorías. Año 2018</t>
  </si>
  <si>
    <t>Año 2018</t>
  </si>
  <si>
    <t xml:space="preserve">      Tabla 4. Producción comercializada en la lonja de Tarifa según categoría y especie. Año 2018</t>
  </si>
  <si>
    <t>DORADA</t>
  </si>
  <si>
    <t>SBG</t>
  </si>
  <si>
    <t>ESPETON</t>
  </si>
  <si>
    <t>YRS</t>
  </si>
  <si>
    <t>FALSO ABADE</t>
  </si>
  <si>
    <t>EPK</t>
  </si>
  <si>
    <t>HERRERA</t>
  </si>
  <si>
    <t>SSB</t>
  </si>
  <si>
    <t>MERO</t>
  </si>
  <si>
    <t>GPD</t>
  </si>
  <si>
    <t>MORENA</t>
  </si>
  <si>
    <t>MMH</t>
  </si>
  <si>
    <t>PALOMETA ROJA</t>
  </si>
  <si>
    <t>BXD</t>
  </si>
  <si>
    <t>RAYAS</t>
  </si>
  <si>
    <t>SKA</t>
  </si>
  <si>
    <t>TORDOS</t>
  </si>
  <si>
    <t>WRX</t>
  </si>
  <si>
    <t>BOGAVANTE</t>
  </si>
  <si>
    <t>LBE</t>
  </si>
  <si>
    <t>CENTOLLA O CENTOLLO</t>
  </si>
  <si>
    <t>SCR</t>
  </si>
  <si>
    <t xml:space="preserve">       Gráfico 3. Principales especies comercializadas en la lonja de Tarifa.  Año 2018</t>
  </si>
  <si>
    <t xml:space="preserve">      Tabla 5. Cesta de las principales especies comercializadas en la lonja de Tarifa. Serie 2018-2014. Base 2016</t>
  </si>
  <si>
    <t>Fuente: Sistema de Información andaluz de comercialización y producción pesquera. Consejería de Agricultura, Ganadería, Pesca y Desarrollo Sostenible.</t>
  </si>
  <si>
    <t xml:space="preserve">      Tabla 6. Distribución de la producción pesquera por modalidad.  Año 2018</t>
  </si>
  <si>
    <t>Modalidad de pesca</t>
  </si>
  <si>
    <t>Operadores (Nº)</t>
  </si>
  <si>
    <t xml:space="preserve">      Tabla 7. Frecuencia de venta de los operadores en lonja.  Año 2018</t>
  </si>
  <si>
    <t>Habituales</t>
  </si>
  <si>
    <t>Frecuentes</t>
  </si>
  <si>
    <t>Ocasionales</t>
  </si>
  <si>
    <t>Habituales: Venden más del 50% de los días de venta  / Frecuentes: venden entre el 25% y el 50% de los días de ventas / Ocasionales: venden menos del 25% de los días de venta</t>
  </si>
  <si>
    <t xml:space="preserve">      Tabla 8. Compradores en lonja y concentración del volumen.  Año 2018</t>
  </si>
  <si>
    <t>Volumen de compras en lonja</t>
  </si>
  <si>
    <t>Compradores (Nº)</t>
  </si>
  <si>
    <t>%</t>
  </si>
  <si>
    <t>Volumen medio de compra (€)</t>
  </si>
  <si>
    <t>Más de 1.200.000</t>
  </si>
  <si>
    <t>De 600.000 a 1.200.000</t>
  </si>
  <si>
    <t>De 300.000 a 600.000</t>
  </si>
  <si>
    <t>De 150.000 a 300.000</t>
  </si>
  <si>
    <t>De 60.000 a 150.000</t>
  </si>
  <si>
    <t>De 30.000 a 60.000</t>
  </si>
  <si>
    <t>De 6.000 a 30.000</t>
  </si>
  <si>
    <t>Hasta 6.000</t>
  </si>
  <si>
    <t xml:space="preserve">Total </t>
  </si>
  <si>
    <t xml:space="preserve">      Tabla 9. Número de compradores según frecuencia de compra.  Año 2018</t>
  </si>
  <si>
    <t xml:space="preserve">      Tabla 10. Principales indicadores.  Año 2018</t>
  </si>
  <si>
    <t xml:space="preserve">CONCEPTO </t>
  </si>
  <si>
    <t>VALOR</t>
  </si>
  <si>
    <t xml:space="preserve">VENTAS (Tm.) / Nº DE BUQUES </t>
  </si>
  <si>
    <t xml:space="preserve">VENTAS (Miles euros) / Nº DE BUQUES </t>
  </si>
  <si>
    <t>VENTAS (Tm.) / Nº DE DIAS VENTA</t>
  </si>
  <si>
    <t>VENTAS (Miles euros) / Nº DE DIAS VENTA</t>
  </si>
  <si>
    <t>Habituales: Compran más del 50% de los días de venta  / Frecuentes: compran entre el 25% y el 50% de los días de ventas / Ocasionales: compran menos del 25% de los días de venta</t>
  </si>
  <si>
    <t>Artes Menores</t>
  </si>
  <si>
    <t>Cerco</t>
  </si>
  <si>
    <t>Total lonja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</si>
</sst>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%"/>
    <numFmt numFmtId="165" formatCode="#,##0.0"/>
    <numFmt numFmtId="166" formatCode="_-* #,##0.00\ _p_t_a_-;\-* #,##0.00\ _p_t_a_-;_-* \-??\ _p_t_a_-;_-@_-"/>
    <numFmt numFmtId="167" formatCode="_-* #,##0\ _p_t_a_-;\-* #,##0\ _p_t_a_-;_-* \-??\ _p_t_a_-;_-@_-"/>
    <numFmt numFmtId="168" formatCode="#,##0.000"/>
    <numFmt numFmtId="169" formatCode="0.000"/>
    <numFmt numFmtId="170" formatCode="_-* #,##0\ _€_-;\-* #,##0\ _€_-;_-* &quot;-&quot;??\ _€_-;_-@_-"/>
  </numFmts>
  <fonts count="20" x14ac:knownFonts="1">
    <font>
      <sz val="10"/>
      <name val="Arial"/>
      <family val="2"/>
    </font>
    <font>
      <sz val="10"/>
      <name val="Arial"/>
      <family val="2"/>
    </font>
    <font>
      <sz val="12"/>
      <name val="Arial Narrow"/>
      <family val="2"/>
    </font>
    <font>
      <b/>
      <sz val="18"/>
      <color indexed="9"/>
      <name val="Arial Narrow"/>
      <family val="2"/>
    </font>
    <font>
      <sz val="18"/>
      <name val="Arial Narrow"/>
      <family val="2"/>
    </font>
    <font>
      <b/>
      <sz val="12"/>
      <color indexed="54"/>
      <name val="Arial Narrow"/>
      <family val="2"/>
    </font>
    <font>
      <b/>
      <sz val="12"/>
      <name val="Arial Narrow"/>
      <family val="2"/>
    </font>
    <font>
      <sz val="12"/>
      <color indexed="18"/>
      <name val="Arial Narrow"/>
      <family val="2"/>
    </font>
    <font>
      <b/>
      <sz val="12"/>
      <color indexed="10"/>
      <name val="Arial Narrow"/>
      <family val="2"/>
    </font>
    <font>
      <sz val="10"/>
      <name val="Arial Narrow"/>
      <family val="2"/>
    </font>
    <font>
      <b/>
      <sz val="10"/>
      <name val="Arial"/>
      <family val="2"/>
    </font>
    <font>
      <b/>
      <sz val="12"/>
      <color theme="0"/>
      <name val="Arial Narrow"/>
      <family val="2"/>
    </font>
    <font>
      <sz val="12"/>
      <color theme="3" tint="0.59999389629810485"/>
      <name val="Arial Narrow"/>
      <family val="2"/>
    </font>
    <font>
      <b/>
      <sz val="18"/>
      <color theme="3" tint="-0.249977111117893"/>
      <name val="Arial Narrow"/>
      <family val="2"/>
    </font>
    <font>
      <b/>
      <sz val="12"/>
      <color theme="3" tint="0.39997558519241921"/>
      <name val="Arial Narrow"/>
      <family val="2"/>
    </font>
    <font>
      <sz val="8"/>
      <color theme="3" tint="0.59999389629810485"/>
      <name val="Arial Narrow"/>
      <family val="2"/>
    </font>
    <font>
      <sz val="8"/>
      <color rgb="FF000000"/>
      <name val="Arial Narrow"/>
      <family val="2"/>
    </font>
    <font>
      <b/>
      <sz val="12"/>
      <name val="NewsGotT"/>
    </font>
    <font>
      <sz val="12"/>
      <name val="NewsGotT"/>
    </font>
    <font>
      <b/>
      <sz val="12"/>
      <color indexed="54"/>
      <name val="NewsGotT"/>
    </font>
  </fonts>
  <fills count="14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/>
        <bgColor indexed="26"/>
      </patternFill>
    </fill>
    <fill>
      <patternFill patternType="solid">
        <fgColor theme="0"/>
        <bgColor indexed="31"/>
      </patternFill>
    </fill>
    <fill>
      <patternFill patternType="solid">
        <fgColor theme="3" tint="0.39997558519241921"/>
        <bgColor indexed="31"/>
      </patternFill>
    </fill>
    <fill>
      <patternFill patternType="solid">
        <fgColor theme="4" tint="0.79998168889431442"/>
        <bgColor indexed="31"/>
      </patternFill>
    </fill>
    <fill>
      <patternFill patternType="solid">
        <fgColor theme="3" tint="0.59999389629810485"/>
        <bgColor indexed="31"/>
      </patternFill>
    </fill>
    <fill>
      <patternFill patternType="solid">
        <fgColor theme="4" tint="0.79998168889431442"/>
        <bgColor indexed="26"/>
      </patternFill>
    </fill>
    <fill>
      <patternFill patternType="solid">
        <fgColor theme="3" tint="0.39997558519241921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3"/>
      </patternFill>
    </fill>
    <fill>
      <patternFill patternType="solid">
        <fgColor rgb="FFF8F8F8"/>
        <bgColor indexed="26"/>
      </patternFill>
    </fill>
    <fill>
      <patternFill patternType="solid">
        <fgColor theme="4" tint="0.59999389629810485"/>
        <bgColor indexed="26"/>
      </patternFill>
    </fill>
  </fills>
  <borders count="13">
    <border>
      <left/>
      <right/>
      <top/>
      <bottom/>
      <diagonal/>
    </border>
    <border>
      <left style="thin">
        <color indexed="31"/>
      </left>
      <right style="thin">
        <color indexed="31"/>
      </right>
      <top/>
      <bottom/>
      <diagonal/>
    </border>
    <border>
      <left style="thin">
        <color indexed="31"/>
      </left>
      <right style="thin">
        <color indexed="31"/>
      </right>
      <top style="thin">
        <color indexed="31"/>
      </top>
      <bottom/>
      <diagonal/>
    </border>
    <border>
      <left style="thin">
        <color indexed="31"/>
      </left>
      <right style="thin">
        <color indexed="31"/>
      </right>
      <top style="thin">
        <color indexed="31"/>
      </top>
      <bottom style="thin">
        <color indexed="31"/>
      </bottom>
      <diagonal/>
    </border>
    <border>
      <left style="thin">
        <color indexed="31"/>
      </left>
      <right style="thin">
        <color indexed="31"/>
      </right>
      <top/>
      <bottom style="thin">
        <color indexed="31"/>
      </bottom>
      <diagonal/>
    </border>
    <border>
      <left/>
      <right style="thin">
        <color indexed="31"/>
      </right>
      <top/>
      <bottom/>
      <diagonal/>
    </border>
    <border>
      <left style="thin">
        <color indexed="31"/>
      </left>
      <right/>
      <top style="thin">
        <color indexed="31"/>
      </top>
      <bottom/>
      <diagonal/>
    </border>
    <border>
      <left style="thin">
        <color indexed="31"/>
      </left>
      <right/>
      <top/>
      <bottom/>
      <diagonal/>
    </border>
    <border>
      <left style="thin">
        <color indexed="31"/>
      </left>
      <right/>
      <top/>
      <bottom style="thin">
        <color indexed="31"/>
      </bottom>
      <diagonal/>
    </border>
    <border>
      <left style="thin">
        <color indexed="31"/>
      </left>
      <right/>
      <top style="thin">
        <color indexed="31"/>
      </top>
      <bottom style="thin">
        <color indexed="31"/>
      </bottom>
      <diagonal/>
    </border>
    <border>
      <left/>
      <right/>
      <top style="thin">
        <color indexed="31"/>
      </top>
      <bottom style="thin">
        <color indexed="31"/>
      </bottom>
      <diagonal/>
    </border>
    <border>
      <left/>
      <right style="thin">
        <color indexed="31"/>
      </right>
      <top style="thin">
        <color indexed="31"/>
      </top>
      <bottom style="thin">
        <color indexed="31"/>
      </bottom>
      <diagonal/>
    </border>
    <border>
      <left/>
      <right style="thin">
        <color indexed="31"/>
      </right>
      <top style="thin">
        <color indexed="31"/>
      </top>
      <bottom/>
      <diagonal/>
    </border>
  </borders>
  <cellStyleXfs count="3">
    <xf numFmtId="0" fontId="0" fillId="0" borderId="0"/>
    <xf numFmtId="166" fontId="1" fillId="0" borderId="0" applyFill="0" applyBorder="0" applyAlignment="0" applyProtection="0"/>
    <xf numFmtId="9" fontId="1" fillId="0" borderId="0" applyFill="0" applyBorder="0" applyAlignment="0" applyProtection="0"/>
  </cellStyleXfs>
  <cellXfs count="146">
    <xf numFmtId="0" fontId="0" fillId="0" borderId="0" xfId="0"/>
    <xf numFmtId="0" fontId="2" fillId="2" borderId="0" xfId="0" applyFont="1" applyFill="1"/>
    <xf numFmtId="4" fontId="2" fillId="2" borderId="0" xfId="0" applyNumberFormat="1" applyFont="1" applyFill="1"/>
    <xf numFmtId="4" fontId="2" fillId="2" borderId="0" xfId="0" applyNumberFormat="1" applyFont="1" applyFill="1" applyBorder="1"/>
    <xf numFmtId="0" fontId="5" fillId="2" borderId="0" xfId="0" applyFont="1" applyFill="1"/>
    <xf numFmtId="0" fontId="6" fillId="2" borderId="0" xfId="0" applyFont="1" applyFill="1" applyAlignment="1">
      <alignment horizontal="center"/>
    </xf>
    <xf numFmtId="0" fontId="2" fillId="2" borderId="1" xfId="0" applyNumberFormat="1" applyFont="1" applyFill="1" applyBorder="1" applyAlignment="1">
      <alignment horizontal="left"/>
    </xf>
    <xf numFmtId="4" fontId="2" fillId="2" borderId="1" xfId="0" applyNumberFormat="1" applyFont="1" applyFill="1" applyBorder="1"/>
    <xf numFmtId="4" fontId="2" fillId="2" borderId="2" xfId="0" applyNumberFormat="1" applyFont="1" applyFill="1" applyBorder="1"/>
    <xf numFmtId="0" fontId="6" fillId="2" borderId="0" xfId="0" applyFont="1" applyFill="1"/>
    <xf numFmtId="4" fontId="6" fillId="2" borderId="0" xfId="0" applyNumberFormat="1" applyFont="1" applyFill="1"/>
    <xf numFmtId="164" fontId="2" fillId="2" borderId="0" xfId="0" applyNumberFormat="1" applyFont="1" applyFill="1"/>
    <xf numFmtId="4" fontId="7" fillId="2" borderId="0" xfId="0" applyNumberFormat="1" applyFont="1" applyFill="1" applyBorder="1"/>
    <xf numFmtId="3" fontId="7" fillId="2" borderId="0" xfId="0" applyNumberFormat="1" applyFont="1" applyFill="1" applyBorder="1"/>
    <xf numFmtId="3" fontId="2" fillId="2" borderId="2" xfId="0" applyNumberFormat="1" applyFont="1" applyFill="1" applyBorder="1"/>
    <xf numFmtId="3" fontId="2" fillId="2" borderId="1" xfId="0" applyNumberFormat="1" applyFont="1" applyFill="1" applyBorder="1"/>
    <xf numFmtId="1" fontId="2" fillId="2" borderId="0" xfId="0" applyNumberFormat="1" applyFont="1" applyFill="1" applyBorder="1"/>
    <xf numFmtId="3" fontId="2" fillId="2" borderId="0" xfId="0" applyNumberFormat="1" applyFont="1" applyFill="1" applyBorder="1"/>
    <xf numFmtId="0" fontId="2" fillId="3" borderId="0" xfId="0" applyFont="1" applyFill="1"/>
    <xf numFmtId="4" fontId="2" fillId="3" borderId="0" xfId="0" applyNumberFormat="1" applyFont="1" applyFill="1"/>
    <xf numFmtId="4" fontId="4" fillId="3" borderId="0" xfId="0" applyNumberFormat="1" applyFont="1" applyFill="1"/>
    <xf numFmtId="0" fontId="4" fillId="3" borderId="0" xfId="0" applyFont="1" applyFill="1"/>
    <xf numFmtId="4" fontId="2" fillId="3" borderId="0" xfId="0" applyNumberFormat="1" applyFont="1" applyFill="1" applyBorder="1"/>
    <xf numFmtId="0" fontId="2" fillId="3" borderId="0" xfId="0" applyFont="1" applyFill="1" applyBorder="1"/>
    <xf numFmtId="164" fontId="2" fillId="3" borderId="0" xfId="0" applyNumberFormat="1" applyFont="1" applyFill="1" applyBorder="1"/>
    <xf numFmtId="0" fontId="6" fillId="3" borderId="0" xfId="0" applyFont="1" applyFill="1" applyBorder="1"/>
    <xf numFmtId="4" fontId="6" fillId="4" borderId="0" xfId="0" applyNumberFormat="1" applyFont="1" applyFill="1" applyBorder="1"/>
    <xf numFmtId="164" fontId="6" fillId="4" borderId="0" xfId="0" applyNumberFormat="1" applyFont="1" applyFill="1" applyBorder="1"/>
    <xf numFmtId="0" fontId="11" fillId="5" borderId="3" xfId="0" applyFont="1" applyFill="1" applyBorder="1" applyAlignment="1">
      <alignment horizontal="center" vertical="center"/>
    </xf>
    <xf numFmtId="4" fontId="11" fillId="5" borderId="2" xfId="0" applyNumberFormat="1" applyFont="1" applyFill="1" applyBorder="1" applyAlignment="1">
      <alignment horizontal="center"/>
    </xf>
    <xf numFmtId="0" fontId="11" fillId="5" borderId="2" xfId="0" applyFont="1" applyFill="1" applyBorder="1" applyAlignment="1">
      <alignment horizontal="center"/>
    </xf>
    <xf numFmtId="0" fontId="6" fillId="6" borderId="4" xfId="0" applyNumberFormat="1" applyFont="1" applyFill="1" applyBorder="1" applyAlignment="1">
      <alignment horizontal="left"/>
    </xf>
    <xf numFmtId="0" fontId="12" fillId="2" borderId="0" xfId="0" applyFont="1" applyFill="1"/>
    <xf numFmtId="164" fontId="6" fillId="6" borderId="4" xfId="0" applyNumberFormat="1" applyFont="1" applyFill="1" applyBorder="1" applyAlignment="1">
      <alignment horizontal="center"/>
    </xf>
    <xf numFmtId="164" fontId="2" fillId="3" borderId="0" xfId="0" applyNumberFormat="1" applyFont="1" applyFill="1"/>
    <xf numFmtId="4" fontId="11" fillId="7" borderId="2" xfId="0" applyNumberFormat="1" applyFont="1" applyFill="1" applyBorder="1" applyAlignment="1">
      <alignment horizontal="center"/>
    </xf>
    <xf numFmtId="0" fontId="11" fillId="7" borderId="2" xfId="0" applyFont="1" applyFill="1" applyBorder="1" applyAlignment="1">
      <alignment horizontal="center"/>
    </xf>
    <xf numFmtId="3" fontId="6" fillId="6" borderId="4" xfId="0" applyNumberFormat="1" applyFont="1" applyFill="1" applyBorder="1"/>
    <xf numFmtId="4" fontId="6" fillId="6" borderId="4" xfId="0" applyNumberFormat="1" applyFont="1" applyFill="1" applyBorder="1"/>
    <xf numFmtId="3" fontId="2" fillId="2" borderId="4" xfId="0" applyNumberFormat="1" applyFont="1" applyFill="1" applyBorder="1"/>
    <xf numFmtId="4" fontId="2" fillId="2" borderId="4" xfId="0" applyNumberFormat="1" applyFont="1" applyFill="1" applyBorder="1"/>
    <xf numFmtId="4" fontId="6" fillId="3" borderId="2" xfId="0" applyNumberFormat="1" applyFont="1" applyFill="1" applyBorder="1"/>
    <xf numFmtId="4" fontId="6" fillId="3" borderId="1" xfId="0" applyNumberFormat="1" applyFont="1" applyFill="1" applyBorder="1"/>
    <xf numFmtId="4" fontId="6" fillId="3" borderId="4" xfId="0" applyNumberFormat="1" applyFont="1" applyFill="1" applyBorder="1"/>
    <xf numFmtId="0" fontId="8" fillId="2" borderId="0" xfId="0" applyFont="1" applyFill="1"/>
    <xf numFmtId="4" fontId="8" fillId="2" borderId="0" xfId="0" applyNumberFormat="1" applyFont="1" applyFill="1"/>
    <xf numFmtId="165" fontId="7" fillId="2" borderId="0" xfId="0" applyNumberFormat="1" applyFont="1" applyFill="1"/>
    <xf numFmtId="165" fontId="2" fillId="2" borderId="1" xfId="0" applyNumberFormat="1" applyFont="1" applyFill="1" applyBorder="1" applyAlignment="1"/>
    <xf numFmtId="3" fontId="2" fillId="2" borderId="1" xfId="0" applyNumberFormat="1" applyFont="1" applyFill="1" applyBorder="1" applyAlignment="1"/>
    <xf numFmtId="4" fontId="2" fillId="2" borderId="1" xfId="0" applyNumberFormat="1" applyFont="1" applyFill="1" applyBorder="1" applyAlignment="1"/>
    <xf numFmtId="4" fontId="7" fillId="2" borderId="0" xfId="0" applyNumberFormat="1" applyFont="1" applyFill="1"/>
    <xf numFmtId="165" fontId="6" fillId="8" borderId="3" xfId="0" applyNumberFormat="1" applyFont="1" applyFill="1" applyBorder="1" applyAlignment="1"/>
    <xf numFmtId="3" fontId="11" fillId="9" borderId="1" xfId="0" applyNumberFormat="1" applyFont="1" applyFill="1" applyBorder="1" applyAlignment="1"/>
    <xf numFmtId="4" fontId="11" fillId="9" borderId="1" xfId="0" applyNumberFormat="1" applyFont="1" applyFill="1" applyBorder="1" applyAlignment="1"/>
    <xf numFmtId="3" fontId="6" fillId="8" borderId="3" xfId="0" applyNumberFormat="1" applyFont="1" applyFill="1" applyBorder="1" applyAlignment="1"/>
    <xf numFmtId="4" fontId="6" fillId="8" borderId="3" xfId="0" applyNumberFormat="1" applyFont="1" applyFill="1" applyBorder="1" applyAlignment="1"/>
    <xf numFmtId="3" fontId="2" fillId="2" borderId="0" xfId="0" applyNumberFormat="1" applyFont="1" applyFill="1" applyAlignment="1">
      <alignment horizontal="center"/>
    </xf>
    <xf numFmtId="0" fontId="2" fillId="2" borderId="0" xfId="0" applyFont="1" applyFill="1" applyAlignment="1">
      <alignment horizontal="center"/>
    </xf>
    <xf numFmtId="0" fontId="2" fillId="3" borderId="0" xfId="0" applyFont="1" applyFill="1" applyAlignment="1">
      <alignment horizontal="center"/>
    </xf>
    <xf numFmtId="165" fontId="2" fillId="2" borderId="1" xfId="0" applyNumberFormat="1" applyFont="1" applyFill="1" applyBorder="1" applyAlignment="1">
      <alignment horizontal="center"/>
    </xf>
    <xf numFmtId="165" fontId="6" fillId="8" borderId="3" xfId="0" applyNumberFormat="1" applyFont="1" applyFill="1" applyBorder="1" applyAlignment="1">
      <alignment horizontal="center"/>
    </xf>
    <xf numFmtId="165" fontId="2" fillId="8" borderId="3" xfId="0" applyNumberFormat="1" applyFont="1" applyFill="1" applyBorder="1" applyAlignment="1">
      <alignment horizontal="center"/>
    </xf>
    <xf numFmtId="165" fontId="11" fillId="9" borderId="1" xfId="0" applyNumberFormat="1" applyFont="1" applyFill="1" applyBorder="1" applyAlignment="1">
      <alignment horizontal="center"/>
    </xf>
    <xf numFmtId="0" fontId="11" fillId="9" borderId="5" xfId="0" applyFont="1" applyFill="1" applyBorder="1" applyAlignment="1">
      <alignment horizontal="left"/>
    </xf>
    <xf numFmtId="0" fontId="2" fillId="2" borderId="6" xfId="0" applyFont="1" applyFill="1" applyBorder="1"/>
    <xf numFmtId="3" fontId="2" fillId="2" borderId="7" xfId="0" applyNumberFormat="1" applyFont="1" applyFill="1" applyBorder="1"/>
    <xf numFmtId="0" fontId="2" fillId="2" borderId="7" xfId="0" applyFont="1" applyFill="1" applyBorder="1"/>
    <xf numFmtId="0" fontId="2" fillId="2" borderId="8" xfId="0" applyFont="1" applyFill="1" applyBorder="1"/>
    <xf numFmtId="3" fontId="2" fillId="2" borderId="8" xfId="0" applyNumberFormat="1" applyFont="1" applyFill="1" applyBorder="1"/>
    <xf numFmtId="0" fontId="0" fillId="10" borderId="0" xfId="0" applyFill="1"/>
    <xf numFmtId="0" fontId="9" fillId="10" borderId="0" xfId="0" applyFont="1" applyFill="1"/>
    <xf numFmtId="0" fontId="0" fillId="10" borderId="0" xfId="0" applyFill="1" applyBorder="1"/>
    <xf numFmtId="164" fontId="10" fillId="8" borderId="8" xfId="2" applyNumberFormat="1" applyFont="1" applyFill="1" applyBorder="1" applyAlignment="1">
      <alignment horizontal="center"/>
    </xf>
    <xf numFmtId="0" fontId="3" fillId="11" borderId="0" xfId="0" applyFont="1" applyFill="1" applyBorder="1" applyAlignment="1">
      <alignment horizontal="left"/>
    </xf>
    <xf numFmtId="0" fontId="13" fillId="11" borderId="0" xfId="0" applyFont="1" applyFill="1" applyBorder="1" applyAlignment="1">
      <alignment horizontal="left"/>
    </xf>
    <xf numFmtId="0" fontId="2" fillId="12" borderId="0" xfId="0" applyFont="1" applyFill="1"/>
    <xf numFmtId="4" fontId="2" fillId="12" borderId="0" xfId="0" applyNumberFormat="1" applyFont="1" applyFill="1"/>
    <xf numFmtId="4" fontId="2" fillId="2" borderId="1" xfId="0" applyNumberFormat="1" applyFont="1" applyFill="1" applyBorder="1" applyAlignment="1">
      <alignment horizontal="center"/>
    </xf>
    <xf numFmtId="0" fontId="14" fillId="13" borderId="0" xfId="0" applyFont="1" applyFill="1"/>
    <xf numFmtId="4" fontId="2" fillId="13" borderId="0" xfId="0" applyNumberFormat="1" applyFont="1" applyFill="1"/>
    <xf numFmtId="0" fontId="2" fillId="13" borderId="0" xfId="0" applyFont="1" applyFill="1"/>
    <xf numFmtId="0" fontId="2" fillId="9" borderId="0" xfId="0" applyFont="1" applyFill="1"/>
    <xf numFmtId="4" fontId="2" fillId="9" borderId="0" xfId="0" applyNumberFormat="1" applyFont="1" applyFill="1"/>
    <xf numFmtId="0" fontId="14" fillId="3" borderId="0" xfId="0" applyFont="1" applyFill="1"/>
    <xf numFmtId="0" fontId="6" fillId="8" borderId="4" xfId="0" applyNumberFormat="1" applyFont="1" applyFill="1" applyBorder="1" applyAlignment="1">
      <alignment horizontal="left"/>
    </xf>
    <xf numFmtId="3" fontId="6" fillId="4" borderId="0" xfId="0" applyNumberFormat="1" applyFont="1" applyFill="1" applyBorder="1"/>
    <xf numFmtId="167" fontId="1" fillId="4" borderId="0" xfId="1" applyNumberFormat="1" applyFill="1" applyBorder="1" applyAlignment="1">
      <alignment horizontal="left"/>
    </xf>
    <xf numFmtId="167" fontId="1" fillId="4" borderId="0" xfId="1" applyNumberFormat="1" applyFill="1" applyBorder="1" applyAlignment="1">
      <alignment horizontal="center"/>
    </xf>
    <xf numFmtId="164" fontId="10" fillId="8" borderId="4" xfId="2" applyNumberFormat="1" applyFont="1" applyFill="1" applyBorder="1" applyAlignment="1">
      <alignment horizontal="center"/>
    </xf>
    <xf numFmtId="3" fontId="0" fillId="10" borderId="0" xfId="0" applyNumberFormat="1" applyFill="1"/>
    <xf numFmtId="164" fontId="1" fillId="10" borderId="0" xfId="2" applyNumberFormat="1" applyFill="1"/>
    <xf numFmtId="166" fontId="1" fillId="10" borderId="0" xfId="1" applyFill="1"/>
    <xf numFmtId="4" fontId="6" fillId="8" borderId="4" xfId="0" applyNumberFormat="1" applyFont="1" applyFill="1" applyBorder="1" applyAlignment="1">
      <alignment horizontal="center"/>
    </xf>
    <xf numFmtId="0" fontId="15" fillId="2" borderId="0" xfId="0" applyFont="1" applyFill="1"/>
    <xf numFmtId="4" fontId="2" fillId="2" borderId="7" xfId="0" applyNumberFormat="1" applyFont="1" applyFill="1" applyBorder="1"/>
    <xf numFmtId="4" fontId="2" fillId="2" borderId="8" xfId="0" applyNumberFormat="1" applyFont="1" applyFill="1" applyBorder="1"/>
    <xf numFmtId="168" fontId="2" fillId="2" borderId="1" xfId="0" applyNumberFormat="1" applyFont="1" applyFill="1" applyBorder="1"/>
    <xf numFmtId="168" fontId="2" fillId="2" borderId="4" xfId="0" applyNumberFormat="1" applyFont="1" applyFill="1" applyBorder="1"/>
    <xf numFmtId="168" fontId="6" fillId="6" borderId="4" xfId="0" applyNumberFormat="1" applyFont="1" applyFill="1" applyBorder="1"/>
    <xf numFmtId="0" fontId="0" fillId="10" borderId="0" xfId="0" applyFill="1" applyAlignment="1">
      <alignment vertical="center"/>
    </xf>
    <xf numFmtId="3" fontId="6" fillId="3" borderId="2" xfId="0" applyNumberFormat="1" applyFont="1" applyFill="1" applyBorder="1"/>
    <xf numFmtId="3" fontId="6" fillId="3" borderId="1" xfId="0" applyNumberFormat="1" applyFont="1" applyFill="1" applyBorder="1"/>
    <xf numFmtId="3" fontId="6" fillId="3" borderId="4" xfId="0" applyNumberFormat="1" applyFont="1" applyFill="1" applyBorder="1"/>
    <xf numFmtId="0" fontId="2" fillId="13" borderId="0" xfId="0" applyFont="1" applyFill="1" applyAlignment="1">
      <alignment horizontal="center"/>
    </xf>
    <xf numFmtId="0" fontId="1" fillId="10" borderId="0" xfId="0" applyFont="1" applyFill="1"/>
    <xf numFmtId="167" fontId="2" fillId="2" borderId="1" xfId="1" applyNumberFormat="1" applyFont="1" applyFill="1" applyBorder="1" applyAlignment="1" applyProtection="1">
      <alignment horizontal="right"/>
    </xf>
    <xf numFmtId="166" fontId="2" fillId="10" borderId="1" xfId="1" applyNumberFormat="1" applyFont="1" applyFill="1" applyBorder="1"/>
    <xf numFmtId="167" fontId="6" fillId="6" borderId="4" xfId="1" applyNumberFormat="1" applyFont="1" applyFill="1" applyBorder="1" applyAlignment="1">
      <alignment horizontal="center"/>
    </xf>
    <xf numFmtId="166" fontId="6" fillId="6" borderId="4" xfId="1" applyNumberFormat="1" applyFont="1" applyFill="1" applyBorder="1" applyAlignment="1">
      <alignment horizontal="center"/>
    </xf>
    <xf numFmtId="167" fontId="1" fillId="10" borderId="0" xfId="1" applyNumberFormat="1" applyFont="1" applyFill="1"/>
    <xf numFmtId="166" fontId="1" fillId="10" borderId="0" xfId="1" applyNumberFormat="1" applyFont="1" applyFill="1"/>
    <xf numFmtId="3" fontId="6" fillId="6" borderId="4" xfId="0" applyNumberFormat="1" applyFont="1" applyFill="1" applyBorder="1" applyAlignment="1">
      <alignment horizontal="right"/>
    </xf>
    <xf numFmtId="0" fontId="16" fillId="0" borderId="0" xfId="0" applyFont="1" applyAlignment="1">
      <alignment horizontal="left" vertical="center" readingOrder="1"/>
    </xf>
    <xf numFmtId="3" fontId="17" fillId="2" borderId="0" xfId="0" applyNumberFormat="1" applyFont="1" applyFill="1" applyBorder="1" applyAlignment="1">
      <alignment horizontal="center"/>
    </xf>
    <xf numFmtId="0" fontId="18" fillId="2" borderId="0" xfId="0" applyFont="1" applyFill="1" applyBorder="1" applyAlignment="1"/>
    <xf numFmtId="169" fontId="1" fillId="10" borderId="0" xfId="0" applyNumberFormat="1" applyFont="1" applyFill="1"/>
    <xf numFmtId="0" fontId="11" fillId="5" borderId="3" xfId="0" applyFont="1" applyFill="1" applyBorder="1" applyAlignment="1">
      <alignment horizontal="center" vertical="center" wrapText="1"/>
    </xf>
    <xf numFmtId="10" fontId="2" fillId="2" borderId="1" xfId="0" applyNumberFormat="1" applyFont="1" applyFill="1" applyBorder="1" applyAlignment="1"/>
    <xf numFmtId="164" fontId="2" fillId="2" borderId="1" xfId="2" applyNumberFormat="1" applyFont="1" applyFill="1" applyBorder="1" applyAlignment="1"/>
    <xf numFmtId="164" fontId="6" fillId="8" borderId="1" xfId="2" applyNumberFormat="1" applyFont="1" applyFill="1" applyBorder="1" applyAlignment="1"/>
    <xf numFmtId="4" fontId="6" fillId="6" borderId="4" xfId="0" applyNumberFormat="1" applyFont="1" applyFill="1" applyBorder="1" applyAlignment="1">
      <alignment horizontal="right"/>
    </xf>
    <xf numFmtId="164" fontId="18" fillId="2" borderId="0" xfId="0" applyNumberFormat="1" applyFont="1" applyFill="1" applyBorder="1" applyAlignment="1"/>
    <xf numFmtId="3" fontId="18" fillId="2" borderId="0" xfId="0" applyNumberFormat="1" applyFont="1" applyFill="1" applyBorder="1" applyAlignment="1"/>
    <xf numFmtId="0" fontId="19" fillId="2" borderId="0" xfId="0" applyFont="1" applyFill="1" applyBorder="1" applyAlignment="1">
      <alignment horizontal="left"/>
    </xf>
    <xf numFmtId="10" fontId="18" fillId="2" borderId="0" xfId="0" applyNumberFormat="1" applyFont="1" applyFill="1" applyBorder="1" applyAlignment="1"/>
    <xf numFmtId="10" fontId="2" fillId="2" borderId="3" xfId="0" applyNumberFormat="1" applyFont="1" applyFill="1" applyBorder="1" applyAlignment="1"/>
    <xf numFmtId="166" fontId="2" fillId="2" borderId="3" xfId="1" applyFont="1" applyFill="1" applyBorder="1" applyAlignment="1"/>
    <xf numFmtId="170" fontId="1" fillId="0" borderId="0" xfId="0" applyNumberFormat="1" applyFont="1"/>
    <xf numFmtId="3" fontId="11" fillId="5" borderId="9" xfId="0" applyNumberFormat="1" applyFont="1" applyFill="1" applyBorder="1" applyAlignment="1">
      <alignment horizontal="center"/>
    </xf>
    <xf numFmtId="3" fontId="11" fillId="5" borderId="10" xfId="0" applyNumberFormat="1" applyFont="1" applyFill="1" applyBorder="1" applyAlignment="1">
      <alignment horizontal="center"/>
    </xf>
    <xf numFmtId="3" fontId="11" fillId="5" borderId="11" xfId="0" applyNumberFormat="1" applyFont="1" applyFill="1" applyBorder="1" applyAlignment="1">
      <alignment horizontal="center"/>
    </xf>
    <xf numFmtId="0" fontId="3" fillId="11" borderId="0" xfId="0" applyFont="1" applyFill="1" applyBorder="1" applyAlignment="1">
      <alignment horizontal="left"/>
    </xf>
    <xf numFmtId="0" fontId="13" fillId="11" borderId="0" xfId="0" applyFont="1" applyFill="1" applyBorder="1" applyAlignment="1">
      <alignment horizontal="left"/>
    </xf>
    <xf numFmtId="0" fontId="11" fillId="5" borderId="2" xfId="0" applyFont="1" applyFill="1" applyBorder="1" applyAlignment="1">
      <alignment horizontal="center" vertical="center"/>
    </xf>
    <xf numFmtId="0" fontId="11" fillId="5" borderId="4" xfId="0" applyFont="1" applyFill="1" applyBorder="1" applyAlignment="1">
      <alignment horizontal="center" vertical="center"/>
    </xf>
    <xf numFmtId="3" fontId="11" fillId="9" borderId="6" xfId="0" applyNumberFormat="1" applyFont="1" applyFill="1" applyBorder="1" applyAlignment="1">
      <alignment horizontal="left"/>
    </xf>
    <xf numFmtId="3" fontId="11" fillId="9" borderId="12" xfId="0" applyNumberFormat="1" applyFont="1" applyFill="1" applyBorder="1" applyAlignment="1">
      <alignment horizontal="left"/>
    </xf>
    <xf numFmtId="0" fontId="11" fillId="5" borderId="9" xfId="0" applyNumberFormat="1" applyFont="1" applyFill="1" applyBorder="1" applyAlignment="1">
      <alignment horizontal="center" vertical="center"/>
    </xf>
    <xf numFmtId="0" fontId="11" fillId="5" borderId="11" xfId="0" applyNumberFormat="1" applyFont="1" applyFill="1" applyBorder="1" applyAlignment="1">
      <alignment horizontal="center" vertical="center"/>
    </xf>
    <xf numFmtId="0" fontId="11" fillId="7" borderId="9" xfId="0" applyNumberFormat="1" applyFont="1" applyFill="1" applyBorder="1" applyAlignment="1">
      <alignment horizontal="center" vertical="center"/>
    </xf>
    <xf numFmtId="0" fontId="11" fillId="7" borderId="11" xfId="0" applyNumberFormat="1" applyFont="1" applyFill="1" applyBorder="1" applyAlignment="1">
      <alignment horizontal="center" vertical="center"/>
    </xf>
    <xf numFmtId="0" fontId="11" fillId="5" borderId="0" xfId="0" applyFont="1" applyFill="1" applyBorder="1" applyAlignment="1">
      <alignment horizontal="center" vertical="center"/>
    </xf>
    <xf numFmtId="4" fontId="11" fillId="5" borderId="2" xfId="0" applyNumberFormat="1" applyFont="1" applyFill="1" applyBorder="1" applyAlignment="1">
      <alignment horizontal="center" vertical="center"/>
    </xf>
    <xf numFmtId="4" fontId="11" fillId="5" borderId="4" xfId="0" applyNumberFormat="1" applyFont="1" applyFill="1" applyBorder="1" applyAlignment="1">
      <alignment horizontal="center" vertical="center"/>
    </xf>
    <xf numFmtId="0" fontId="6" fillId="8" borderId="9" xfId="0" applyFont="1" applyFill="1" applyBorder="1" applyAlignment="1">
      <alignment horizontal="left"/>
    </xf>
    <xf numFmtId="0" fontId="6" fillId="8" borderId="11" xfId="0" applyFont="1" applyFill="1" applyBorder="1" applyAlignment="1">
      <alignment horizontal="left"/>
    </xf>
  </cellXfs>
  <cellStyles count="3">
    <cellStyle name="Millares" xfId="1" builtinId="3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8.6934733158355204E-2"/>
          <c:y val="4.6296400952150589E-2"/>
          <c:w val="0.83095059784193648"/>
          <c:h val="0.77874459153096331"/>
        </c:manualLayout>
      </c:layout>
      <c:lineChart>
        <c:grouping val="standard"/>
        <c:varyColors val="0"/>
        <c:ser>
          <c:idx val="0"/>
          <c:order val="0"/>
          <c:tx>
            <c:strRef>
              <c:f>'CIFRAS GENERALES'!$C$16</c:f>
              <c:strCache>
                <c:ptCount val="1"/>
                <c:pt idx="0">
                  <c:v>Toneladas</c:v>
                </c:pt>
              </c:strCache>
            </c:strRef>
          </c:tx>
          <c:marker>
            <c:symbol val="none"/>
          </c:marker>
          <c:cat>
            <c:numRef>
              <c:f>'CIFRAS GENERALES'!$B$32:$B$50</c:f>
              <c:numCache>
                <c:formatCode>General</c:formatCode>
                <c:ptCount val="19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</c:numCache>
            </c:numRef>
          </c:cat>
          <c:val>
            <c:numRef>
              <c:f>'CIFRAS GENERALES'!$C$32:$C$50</c:f>
              <c:numCache>
                <c:formatCode>#,##0</c:formatCode>
                <c:ptCount val="19"/>
                <c:pt idx="0">
                  <c:v>874.08299999999997</c:v>
                </c:pt>
                <c:pt idx="1">
                  <c:v>343.12809999999996</c:v>
                </c:pt>
                <c:pt idx="2">
                  <c:v>915.35715000000005</c:v>
                </c:pt>
                <c:pt idx="3">
                  <c:v>842.48512000000005</c:v>
                </c:pt>
                <c:pt idx="4">
                  <c:v>411.69658000000004</c:v>
                </c:pt>
                <c:pt idx="5">
                  <c:v>264.72050000000002</c:v>
                </c:pt>
                <c:pt idx="6">
                  <c:v>284.84199999999998</c:v>
                </c:pt>
                <c:pt idx="7">
                  <c:v>690.88297999999998</c:v>
                </c:pt>
                <c:pt idx="8">
                  <c:v>726.15330000000006</c:v>
                </c:pt>
                <c:pt idx="9">
                  <c:v>827.12086999999997</c:v>
                </c:pt>
                <c:pt idx="10">
                  <c:v>475.57860999999997</c:v>
                </c:pt>
                <c:pt idx="11">
                  <c:v>369.26597999999996</c:v>
                </c:pt>
                <c:pt idx="12">
                  <c:v>333.03728000000001</c:v>
                </c:pt>
                <c:pt idx="13">
                  <c:v>117.76783</c:v>
                </c:pt>
                <c:pt idx="14">
                  <c:v>224.02751000000001</c:v>
                </c:pt>
                <c:pt idx="15">
                  <c:v>285.85758000000004</c:v>
                </c:pt>
                <c:pt idx="16">
                  <c:v>222.34803000000002</c:v>
                </c:pt>
                <c:pt idx="17">
                  <c:v>210.53979000000001</c:v>
                </c:pt>
                <c:pt idx="18">
                  <c:v>219.63879000000003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48A4-44EE-B7B5-851B3F18A5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2489600"/>
        <c:axId val="132491520"/>
      </c:lineChart>
      <c:lineChart>
        <c:grouping val="standard"/>
        <c:varyColors val="0"/>
        <c:ser>
          <c:idx val="0"/>
          <c:order val="1"/>
          <c:tx>
            <c:strRef>
              <c:f>'CIFRAS GENERALES'!$D$16</c:f>
              <c:strCache>
                <c:ptCount val="1"/>
                <c:pt idx="0">
                  <c:v>Miles euros</c:v>
                </c:pt>
              </c:strCache>
            </c:strRef>
          </c:tx>
          <c:spPr>
            <a:ln>
              <a:solidFill>
                <a:schemeClr val="accent3">
                  <a:lumMod val="60000"/>
                  <a:lumOff val="40000"/>
                </a:schemeClr>
              </a:solidFill>
            </a:ln>
          </c:spPr>
          <c:marker>
            <c:symbol val="none"/>
          </c:marker>
          <c:cat>
            <c:numRef>
              <c:f>'CIFRAS GENERALES'!$B$32:$B$50</c:f>
              <c:numCache>
                <c:formatCode>General</c:formatCode>
                <c:ptCount val="19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</c:numCache>
            </c:numRef>
          </c:cat>
          <c:val>
            <c:numRef>
              <c:f>'CIFRAS GENERALES'!$D$32:$D$50</c:f>
              <c:numCache>
                <c:formatCode>#,##0.00</c:formatCode>
                <c:ptCount val="19"/>
                <c:pt idx="0">
                  <c:v>5572.4939778587141</c:v>
                </c:pt>
                <c:pt idx="1">
                  <c:v>3321.734604000002</c:v>
                </c:pt>
                <c:pt idx="2">
                  <c:v>4906.0507900000002</c:v>
                </c:pt>
                <c:pt idx="3">
                  <c:v>5467.3067249999995</c:v>
                </c:pt>
                <c:pt idx="4">
                  <c:v>3388.0982692999996</c:v>
                </c:pt>
                <c:pt idx="5">
                  <c:v>2779.833106</c:v>
                </c:pt>
                <c:pt idx="6">
                  <c:v>2901.7075199999999</c:v>
                </c:pt>
                <c:pt idx="7">
                  <c:v>5816.3830429</c:v>
                </c:pt>
                <c:pt idx="8">
                  <c:v>6309.3277642000003</c:v>
                </c:pt>
                <c:pt idx="9">
                  <c:v>6686.1358116000019</c:v>
                </c:pt>
                <c:pt idx="10">
                  <c:v>4380.2158239999999</c:v>
                </c:pt>
                <c:pt idx="11">
                  <c:v>3881.5323139999996</c:v>
                </c:pt>
                <c:pt idx="12">
                  <c:v>2790.8337855000013</c:v>
                </c:pt>
                <c:pt idx="13">
                  <c:v>1145.4965295</c:v>
                </c:pt>
                <c:pt idx="14">
                  <c:v>2404.0291920000004</c:v>
                </c:pt>
                <c:pt idx="15">
                  <c:v>3235.5725090000001</c:v>
                </c:pt>
                <c:pt idx="16">
                  <c:v>2515.5222649999996</c:v>
                </c:pt>
                <c:pt idx="17">
                  <c:v>2236.0324679999999</c:v>
                </c:pt>
                <c:pt idx="18">
                  <c:v>2100.4159310000005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1-48A4-44EE-B7B5-851B3F18A5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5677568"/>
        <c:axId val="125679104"/>
      </c:lineChart>
      <c:catAx>
        <c:axId val="13248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>
                <a:solidFill>
                  <a:schemeClr val="bg1">
                    <a:lumMod val="85000"/>
                  </a:schemeClr>
                </a:solidFill>
              </a:defRPr>
            </a:pPr>
            <a:endParaRPr lang="es-ES"/>
          </a:p>
        </c:txPr>
        <c:crossAx val="132491520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32491520"/>
        <c:scaling>
          <c:orientation val="minMax"/>
        </c:scaling>
        <c:delete val="0"/>
        <c:axPos val="l"/>
        <c:numFmt formatCode="#,##0" sourceLinked="0"/>
        <c:majorTickMark val="out"/>
        <c:minorTickMark val="none"/>
        <c:tickLblPos val="nextTo"/>
        <c:txPr>
          <a:bodyPr rot="0" vert="horz"/>
          <a:lstStyle/>
          <a:p>
            <a:pPr>
              <a:defRPr b="1">
                <a:solidFill>
                  <a:schemeClr val="tx2">
                    <a:lumMod val="60000"/>
                    <a:lumOff val="40000"/>
                  </a:schemeClr>
                </a:solidFill>
              </a:defRPr>
            </a:pPr>
            <a:endParaRPr lang="es-ES"/>
          </a:p>
        </c:txPr>
        <c:crossAx val="132489600"/>
        <c:crossesAt val="1"/>
        <c:crossBetween val="midCat"/>
      </c:valAx>
      <c:catAx>
        <c:axId val="12567756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25679104"/>
        <c:crossesAt val="0"/>
        <c:auto val="1"/>
        <c:lblAlgn val="ctr"/>
        <c:lblOffset val="100"/>
        <c:noMultiLvlLbl val="0"/>
      </c:catAx>
      <c:valAx>
        <c:axId val="125679104"/>
        <c:scaling>
          <c:orientation val="minMax"/>
          <c:min val="0"/>
        </c:scaling>
        <c:delete val="0"/>
        <c:axPos val="r"/>
        <c:numFmt formatCode="#,##0" sourceLinked="0"/>
        <c:majorTickMark val="out"/>
        <c:minorTickMark val="none"/>
        <c:tickLblPos val="nextTo"/>
        <c:spPr>
          <a:solidFill>
            <a:sysClr val="window" lastClr="FFFFFF"/>
          </a:solidFill>
        </c:spPr>
        <c:txPr>
          <a:bodyPr rot="0" vert="horz"/>
          <a:lstStyle/>
          <a:p>
            <a:pPr>
              <a:defRPr b="1">
                <a:solidFill>
                  <a:schemeClr val="accent3">
                    <a:lumMod val="75000"/>
                  </a:schemeClr>
                </a:solidFill>
              </a:defRPr>
            </a:pPr>
            <a:endParaRPr lang="es-ES"/>
          </a:p>
        </c:txPr>
        <c:crossAx val="125677568"/>
        <c:crosses val="max"/>
        <c:crossBetween val="midCat"/>
      </c:valAx>
      <c:spPr>
        <a:effectLst>
          <a:outerShdw blurRad="50800" dist="50800" dir="5400000" algn="ctr" rotWithShape="0">
            <a:schemeClr val="bg1">
              <a:lumMod val="95000"/>
            </a:schemeClr>
          </a:outerShdw>
        </a:effectLst>
      </c:spPr>
    </c:plotArea>
    <c:legend>
      <c:legendPos val="b"/>
      <c:layout>
        <c:manualLayout>
          <c:xMode val="edge"/>
          <c:yMode val="edge"/>
          <c:x val="0.316564389389693"/>
          <c:y val="0.94213192015848157"/>
          <c:w val="0.38214446614820297"/>
          <c:h val="4.8611212426784567E-2"/>
        </c:manualLayout>
      </c:layout>
      <c:overlay val="0"/>
    </c:legend>
    <c:plotVisOnly val="1"/>
    <c:dispBlanksAs val="gap"/>
    <c:showDLblsOverMax val="0"/>
  </c:chart>
  <c:spPr>
    <a:ln>
      <a:solidFill>
        <a:schemeClr val="accent1">
          <a:lumMod val="20000"/>
          <a:lumOff val="80000"/>
        </a:schemeClr>
      </a:solidFill>
    </a:ln>
  </c:spPr>
  <c:txPr>
    <a:bodyPr/>
    <a:lstStyle/>
    <a:p>
      <a:pPr>
        <a:defRPr>
          <a:latin typeface="Arial Narrow" pitchFamily="34" charset="0"/>
        </a:defRPr>
      </a:pPr>
      <a:endParaRPr lang="es-ES"/>
    </a:p>
  </c:txPr>
  <c:printSettings>
    <c:headerFooter alignWithMargins="0"/>
    <c:pageMargins b="1" l="0.75" r="0.75" t="1" header="0.51180555555555551" footer="0.51180555555555551"/>
    <c:pageSetup paperSize="9" firstPageNumber="0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552450</xdr:colOff>
      <xdr:row>17</xdr:row>
      <xdr:rowOff>85725</xdr:rowOff>
    </xdr:from>
    <xdr:to>
      <xdr:col>14</xdr:col>
      <xdr:colOff>828675</xdr:colOff>
      <xdr:row>32</xdr:row>
      <xdr:rowOff>152400</xdr:rowOff>
    </xdr:to>
    <xdr:graphicFrame macro="">
      <xdr:nvGraphicFramePr>
        <xdr:cNvPr id="1614" name="Gráfico 1">
          <a:extLst>
            <a:ext uri="{FF2B5EF4-FFF2-40B4-BE49-F238E27FC236}">
              <a16:creationId xmlns:a16="http://schemas.microsoft.com/office/drawing/2014/main" xmlns="" id="{00000000-0008-0000-0000-00004E06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105834</xdr:colOff>
      <xdr:row>6</xdr:row>
      <xdr:rowOff>13758</xdr:rowOff>
    </xdr:from>
    <xdr:to>
      <xdr:col>16</xdr:col>
      <xdr:colOff>444501</xdr:colOff>
      <xdr:row>10</xdr:row>
      <xdr:rowOff>169334</xdr:rowOff>
    </xdr:to>
    <xdr:sp macro="" textlink="">
      <xdr:nvSpPr>
        <xdr:cNvPr id="3" name="2 CuadroTexto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 bwMode="auto">
        <a:xfrm>
          <a:off x="105834" y="1114425"/>
          <a:ext cx="12551834" cy="875242"/>
        </a:xfrm>
        <a:prstGeom prst="rect">
          <a:avLst/>
        </a:prstGeom>
        <a:solidFill>
          <a:schemeClr val="lt1"/>
        </a:solidFill>
        <a:ln w="9525" cmpd="sng">
          <a:noFill/>
        </a:ln>
        <a:effectLst>
          <a:outerShdw blurRad="107950" dist="12700" dir="5400000" algn="ctr">
            <a:srgbClr val="000000"/>
          </a:outerShdw>
        </a:effectLst>
        <a:scene3d>
          <a:camera prst="orthographicFront">
            <a:rot lat="0" lon="0" rev="0"/>
          </a:camera>
          <a:lightRig rig="soft" dir="t">
            <a:rot lat="0" lon="0" rev="0"/>
          </a:lightRig>
        </a:scene3d>
        <a:sp3d contourW="44450" prstMaterial="matte">
          <a:bevelT w="63500" h="63500" prst="artDeco"/>
          <a:contourClr>
            <a:srgbClr val="FFFFFF"/>
          </a:contourClr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" sz="1000">
              <a:solidFill>
                <a:schemeClr val="bg1">
                  <a:lumMod val="65000"/>
                </a:schemeClr>
              </a:solidFill>
              <a:latin typeface="Arial Narrow" pitchFamily="34" charset="0"/>
            </a:rPr>
            <a:t>El  Real  Decreto 418/2015, de 29 de mayor, entiende por</a:t>
          </a:r>
          <a:r>
            <a:rPr lang="es-ES" sz="1000" baseline="0">
              <a:solidFill>
                <a:schemeClr val="bg1">
                  <a:lumMod val="65000"/>
                </a:schemeClr>
              </a:solidFill>
              <a:latin typeface="Arial Narrow" pitchFamily="34" charset="0"/>
            </a:rPr>
            <a:t> primera venta de productos pesqueros la que se realice por primera vez dentro del territorio comunitario y en la cual se acredite documentalmente el precio  del producto pesquero, con ocasión de su desembarque, o cualquier otra modalidad de entrada en el territorio nacional. </a:t>
          </a:r>
        </a:p>
        <a:p>
          <a:endParaRPr lang="es-ES" sz="1000" baseline="0">
            <a:solidFill>
              <a:schemeClr val="bg1">
                <a:lumMod val="65000"/>
              </a:schemeClr>
            </a:solidFill>
            <a:latin typeface="Arial Narrow" pitchFamily="34" charset="0"/>
          </a:endParaRPr>
        </a:p>
        <a:p>
          <a:r>
            <a:rPr lang="es-ES" sz="1000" baseline="0">
              <a:solidFill>
                <a:schemeClr val="bg1">
                  <a:lumMod val="65000"/>
                </a:schemeClr>
              </a:solidFill>
              <a:latin typeface="Arial Narrow" pitchFamily="34" charset="0"/>
            </a:rPr>
            <a:t>Los datos recogidos en este apartado estadístico están referidos a los productos de la pesca extractiva maritima vivos, frescos y refrigerados, cuya primera venta se realiza en las lonjas de los puertos andaluces. Los datos proceden de las notas de venta que las lonjas o establecimientos autorizados cumplimentan y transmiten regularmente de forma electrónica (Art. 7. Real Decreto 418/2015)</a:t>
          </a:r>
          <a:endParaRPr lang="es-ES" sz="1000">
            <a:solidFill>
              <a:schemeClr val="bg1">
                <a:lumMod val="65000"/>
              </a:schemeClr>
            </a:solidFill>
            <a:latin typeface="Arial Narrow" pitchFamily="34" charset="0"/>
          </a:endParaRPr>
        </a:p>
      </xdr:txBody>
    </xdr:sp>
    <xdr:clientData/>
  </xdr:twoCellAnchor>
  <xdr:twoCellAnchor>
    <xdr:from>
      <xdr:col>0</xdr:col>
      <xdr:colOff>114300</xdr:colOff>
      <xdr:row>12</xdr:row>
      <xdr:rowOff>85725</xdr:rowOff>
    </xdr:from>
    <xdr:to>
      <xdr:col>1</xdr:col>
      <xdr:colOff>92786</xdr:colOff>
      <xdr:row>14</xdr:row>
      <xdr:rowOff>0</xdr:rowOff>
    </xdr:to>
    <xdr:sp macro="" textlink="">
      <xdr:nvSpPr>
        <xdr:cNvPr id="5" name="4 Elipse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/>
      </xdr:nvSpPr>
      <xdr:spPr bwMode="auto">
        <a:xfrm>
          <a:off x="114300" y="2695575"/>
          <a:ext cx="207086" cy="209550"/>
        </a:xfrm>
        <a:prstGeom prst="ellipse">
          <a:avLst/>
        </a:prstGeom>
        <a:solidFill>
          <a:schemeClr val="tx2">
            <a:lumMod val="40000"/>
            <a:lumOff val="60000"/>
          </a:schemeClr>
        </a:solidFill>
        <a:ln>
          <a:headEnd type="none" w="med" len="med"/>
          <a:tailEnd type="none" w="med" len="med"/>
        </a:ln>
        <a:extLst/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wrap="square" lIns="18288" tIns="0" rIns="0" bIns="0" rtlCol="0" anchor="t" upright="1"/>
        <a:lstStyle/>
        <a:p>
          <a:endParaRPr lang="es-ES"/>
        </a:p>
      </xdr:txBody>
    </xdr:sp>
    <xdr:clientData/>
  </xdr:twoCellAnchor>
  <xdr:twoCellAnchor>
    <xdr:from>
      <xdr:col>0</xdr:col>
      <xdr:colOff>168729</xdr:colOff>
      <xdr:row>52</xdr:row>
      <xdr:rowOff>85725</xdr:rowOff>
    </xdr:from>
    <xdr:to>
      <xdr:col>1</xdr:col>
      <xdr:colOff>132388</xdr:colOff>
      <xdr:row>54</xdr:row>
      <xdr:rowOff>0</xdr:rowOff>
    </xdr:to>
    <xdr:sp macro="" textlink="">
      <xdr:nvSpPr>
        <xdr:cNvPr id="14" name="13 Elipse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/>
      </xdr:nvSpPr>
      <xdr:spPr bwMode="auto">
        <a:xfrm>
          <a:off x="168729" y="13039725"/>
          <a:ext cx="194980" cy="213632"/>
        </a:xfrm>
        <a:prstGeom prst="ellipse">
          <a:avLst/>
        </a:prstGeom>
        <a:ln>
          <a:headEnd type="none" w="med" len="med"/>
          <a:tailEnd type="none" w="med" len="med"/>
        </a:ln>
        <a:extLst/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wrap="square" lIns="18288" tIns="0" rIns="0" bIns="0" rtlCol="0" anchor="t" upright="1"/>
        <a:lstStyle/>
        <a:p>
          <a:endParaRPr lang="es-ES"/>
        </a:p>
      </xdr:txBody>
    </xdr:sp>
    <xdr:clientData/>
  </xdr:twoCellAnchor>
  <xdr:twoCellAnchor>
    <xdr:from>
      <xdr:col>0</xdr:col>
      <xdr:colOff>168729</xdr:colOff>
      <xdr:row>71</xdr:row>
      <xdr:rowOff>85725</xdr:rowOff>
    </xdr:from>
    <xdr:to>
      <xdr:col>1</xdr:col>
      <xdr:colOff>132388</xdr:colOff>
      <xdr:row>73</xdr:row>
      <xdr:rowOff>0</xdr:rowOff>
    </xdr:to>
    <xdr:sp macro="" textlink="">
      <xdr:nvSpPr>
        <xdr:cNvPr id="11" name="10 Elipse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/>
      </xdr:nvSpPr>
      <xdr:spPr bwMode="auto">
        <a:xfrm>
          <a:off x="168729" y="13115925"/>
          <a:ext cx="192259" cy="209550"/>
        </a:xfrm>
        <a:prstGeom prst="ellipse">
          <a:avLst/>
        </a:prstGeom>
        <a:ln>
          <a:headEnd type="none" w="med" len="med"/>
          <a:tailEnd type="none" w="med" len="med"/>
        </a:ln>
        <a:extLst/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wrap="square" lIns="18288" tIns="0" rIns="0" bIns="0" rtlCol="0" anchor="t" upright="1"/>
        <a:lstStyle/>
        <a:p>
          <a:endParaRPr lang="es-ES"/>
        </a:p>
      </xdr:txBody>
    </xdr:sp>
    <xdr:clientData/>
  </xdr:twoCellAnchor>
  <xdr:twoCellAnchor>
    <xdr:from>
      <xdr:col>3</xdr:col>
      <xdr:colOff>104775</xdr:colOff>
      <xdr:row>1</xdr:row>
      <xdr:rowOff>11643</xdr:rowOff>
    </xdr:from>
    <xdr:to>
      <xdr:col>13</xdr:col>
      <xdr:colOff>53975</xdr:colOff>
      <xdr:row>2</xdr:row>
      <xdr:rowOff>96580</xdr:rowOff>
    </xdr:to>
    <xdr:sp macro="" textlink="">
      <xdr:nvSpPr>
        <xdr:cNvPr id="15" name="14 CuadroTexto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>
          <a:off x="3133725" y="259293"/>
          <a:ext cx="7769225" cy="28496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r"/>
          <a:r>
            <a:rPr lang="es-ES" sz="1600" b="1" i="1" u="sng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Estadísticas Pesqueras</a:t>
          </a:r>
          <a:r>
            <a:rPr lang="es-ES" sz="1600" b="1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:  </a:t>
          </a:r>
          <a:r>
            <a:rPr lang="es-ES" sz="1600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Producción comercializada en la lonja de Tarifa.</a:t>
          </a:r>
          <a:r>
            <a:rPr lang="es-ES" sz="1600" i="1" baseline="0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 Año 2018</a:t>
          </a:r>
          <a:endParaRPr lang="es-ES" sz="1600" i="1">
            <a:solidFill>
              <a:schemeClr val="tx2">
                <a:lumMod val="60000"/>
                <a:lumOff val="40000"/>
              </a:schemeClr>
            </a:solidFill>
            <a:latin typeface="Arial Narrow" pitchFamily="34" charset="0"/>
          </a:endParaRPr>
        </a:p>
      </xdr:txBody>
    </xdr:sp>
    <xdr:clientData/>
  </xdr:twoCellAnchor>
  <xdr:twoCellAnchor editAs="oneCell">
    <xdr:from>
      <xdr:col>0</xdr:col>
      <xdr:colOff>85725</xdr:colOff>
      <xdr:row>0</xdr:row>
      <xdr:rowOff>85725</xdr:rowOff>
    </xdr:from>
    <xdr:to>
      <xdr:col>3</xdr:col>
      <xdr:colOff>294032</xdr:colOff>
      <xdr:row>3</xdr:row>
      <xdr:rowOff>84257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5725" y="85725"/>
          <a:ext cx="3237257" cy="64623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219075</xdr:colOff>
      <xdr:row>6</xdr:row>
      <xdr:rowOff>104775</xdr:rowOff>
    </xdr:from>
    <xdr:to>
      <xdr:col>1</xdr:col>
      <xdr:colOff>180975</xdr:colOff>
      <xdr:row>8</xdr:row>
      <xdr:rowOff>9525</xdr:rowOff>
    </xdr:to>
    <xdr:sp macro="" textlink="">
      <xdr:nvSpPr>
        <xdr:cNvPr id="5" name="4 Elipse">
          <a:extLst>
            <a:ext uri="{FF2B5EF4-FFF2-40B4-BE49-F238E27FC236}">
              <a16:creationId xmlns:a16="http://schemas.microsoft.com/office/drawing/2014/main" xmlns="" id="{00000000-0008-0000-0100-000005000000}"/>
            </a:ext>
          </a:extLst>
        </xdr:cNvPr>
        <xdr:cNvSpPr/>
      </xdr:nvSpPr>
      <xdr:spPr bwMode="auto">
        <a:xfrm>
          <a:off x="219075" y="3209925"/>
          <a:ext cx="209550" cy="228600"/>
        </a:xfrm>
        <a:prstGeom prst="ellipse">
          <a:avLst/>
        </a:prstGeom>
        <a:ln>
          <a:headEnd type="none" w="med" len="med"/>
          <a:tailEnd type="none" w="med" len="med"/>
        </a:ln>
        <a:extLst/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wrap="square" lIns="18288" tIns="0" rIns="0" bIns="0" rtlCol="0" anchor="t" upright="1"/>
        <a:lstStyle/>
        <a:p>
          <a:endParaRPr lang="es-ES"/>
        </a:p>
      </xdr:txBody>
    </xdr:sp>
    <xdr:clientData/>
  </xdr:twoCellAnchor>
  <xdr:twoCellAnchor>
    <xdr:from>
      <xdr:col>3</xdr:col>
      <xdr:colOff>295276</xdr:colOff>
      <xdr:row>1</xdr:row>
      <xdr:rowOff>30693</xdr:rowOff>
    </xdr:from>
    <xdr:to>
      <xdr:col>16</xdr:col>
      <xdr:colOff>114301</xdr:colOff>
      <xdr:row>2</xdr:row>
      <xdr:rowOff>115630</xdr:rowOff>
    </xdr:to>
    <xdr:sp macro="" textlink="">
      <xdr:nvSpPr>
        <xdr:cNvPr id="6" name="5 CuadroTexto">
          <a:extLst>
            <a:ext uri="{FF2B5EF4-FFF2-40B4-BE49-F238E27FC236}">
              <a16:creationId xmlns:a16="http://schemas.microsoft.com/office/drawing/2014/main" xmlns="" id="{00000000-0008-0000-0100-000006000000}"/>
            </a:ext>
          </a:extLst>
        </xdr:cNvPr>
        <xdr:cNvSpPr txBox="1"/>
      </xdr:nvSpPr>
      <xdr:spPr>
        <a:xfrm>
          <a:off x="3429001" y="278343"/>
          <a:ext cx="7029450" cy="28496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r"/>
          <a:r>
            <a:rPr lang="es-ES" sz="1600" b="1" i="1" u="sng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Estadísticas Pesqueras</a:t>
          </a:r>
          <a:r>
            <a:rPr lang="es-ES" sz="1600" b="1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:  </a:t>
          </a:r>
          <a:r>
            <a:rPr lang="es-ES" sz="1600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Producción comercializada en la lonja de Tarifa.</a:t>
          </a:r>
          <a:r>
            <a:rPr lang="es-ES" sz="1600" i="1" baseline="0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 Año 2018</a:t>
          </a:r>
          <a:endParaRPr lang="es-ES" sz="1600" i="1">
            <a:solidFill>
              <a:schemeClr val="tx2">
                <a:lumMod val="60000"/>
                <a:lumOff val="40000"/>
              </a:schemeClr>
            </a:solidFill>
            <a:latin typeface="Arial Narrow" pitchFamily="34" charset="0"/>
          </a:endParaRPr>
        </a:p>
      </xdr:txBody>
    </xdr:sp>
    <xdr:clientData/>
  </xdr:twoCellAnchor>
  <xdr:twoCellAnchor editAs="oneCell">
    <xdr:from>
      <xdr:col>0</xdr:col>
      <xdr:colOff>76200</xdr:colOff>
      <xdr:row>0</xdr:row>
      <xdr:rowOff>57150</xdr:rowOff>
    </xdr:from>
    <xdr:to>
      <xdr:col>1</xdr:col>
      <xdr:colOff>3065807</xdr:colOff>
      <xdr:row>3</xdr:row>
      <xdr:rowOff>55682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6200" y="57150"/>
          <a:ext cx="3237257" cy="64623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219075</xdr:colOff>
      <xdr:row>6</xdr:row>
      <xdr:rowOff>104775</xdr:rowOff>
    </xdr:from>
    <xdr:to>
      <xdr:col>1</xdr:col>
      <xdr:colOff>180975</xdr:colOff>
      <xdr:row>8</xdr:row>
      <xdr:rowOff>9525</xdr:rowOff>
    </xdr:to>
    <xdr:sp macro="" textlink="">
      <xdr:nvSpPr>
        <xdr:cNvPr id="3" name="2 Elipse">
          <a:extLst>
            <a:ext uri="{FF2B5EF4-FFF2-40B4-BE49-F238E27FC236}">
              <a16:creationId xmlns:a16="http://schemas.microsoft.com/office/drawing/2014/main" xmlns="" id="{00000000-0008-0000-0200-000003000000}"/>
            </a:ext>
          </a:extLst>
        </xdr:cNvPr>
        <xdr:cNvSpPr/>
      </xdr:nvSpPr>
      <xdr:spPr bwMode="auto">
        <a:xfrm>
          <a:off x="219075" y="3209925"/>
          <a:ext cx="209550" cy="228600"/>
        </a:xfrm>
        <a:prstGeom prst="ellipse">
          <a:avLst/>
        </a:prstGeom>
        <a:ln>
          <a:headEnd type="none" w="med" len="med"/>
          <a:tailEnd type="none" w="med" len="med"/>
        </a:ln>
        <a:extLst/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wrap="square" lIns="18288" tIns="0" rIns="0" bIns="0" rtlCol="0" anchor="t" upright="1"/>
        <a:lstStyle/>
        <a:p>
          <a:endParaRPr lang="es-ES"/>
        </a:p>
      </xdr:txBody>
    </xdr:sp>
    <xdr:clientData/>
  </xdr:twoCellAnchor>
  <xdr:twoCellAnchor>
    <xdr:from>
      <xdr:col>0</xdr:col>
      <xdr:colOff>219075</xdr:colOff>
      <xdr:row>31</xdr:row>
      <xdr:rowOff>104775</xdr:rowOff>
    </xdr:from>
    <xdr:to>
      <xdr:col>1</xdr:col>
      <xdr:colOff>180975</xdr:colOff>
      <xdr:row>33</xdr:row>
      <xdr:rowOff>9525</xdr:rowOff>
    </xdr:to>
    <xdr:sp macro="" textlink="">
      <xdr:nvSpPr>
        <xdr:cNvPr id="7" name="6 Elipse">
          <a:extLst>
            <a:ext uri="{FF2B5EF4-FFF2-40B4-BE49-F238E27FC236}">
              <a16:creationId xmlns:a16="http://schemas.microsoft.com/office/drawing/2014/main" xmlns="" id="{00000000-0008-0000-0200-000007000000}"/>
            </a:ext>
          </a:extLst>
        </xdr:cNvPr>
        <xdr:cNvSpPr/>
      </xdr:nvSpPr>
      <xdr:spPr bwMode="auto">
        <a:xfrm>
          <a:off x="219075" y="3209925"/>
          <a:ext cx="228600" cy="228600"/>
        </a:xfrm>
        <a:prstGeom prst="ellipse">
          <a:avLst/>
        </a:prstGeom>
        <a:ln>
          <a:headEnd type="none" w="med" len="med"/>
          <a:tailEnd type="none" w="med" len="med"/>
        </a:ln>
        <a:extLst/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wrap="square" lIns="18288" tIns="0" rIns="0" bIns="0" rtlCol="0" anchor="t" upright="1"/>
        <a:lstStyle/>
        <a:p>
          <a:endParaRPr lang="es-ES"/>
        </a:p>
      </xdr:txBody>
    </xdr:sp>
    <xdr:clientData/>
  </xdr:twoCellAnchor>
  <xdr:twoCellAnchor>
    <xdr:from>
      <xdr:col>4</xdr:col>
      <xdr:colOff>66676</xdr:colOff>
      <xdr:row>1</xdr:row>
      <xdr:rowOff>49743</xdr:rowOff>
    </xdr:from>
    <xdr:to>
      <xdr:col>12</xdr:col>
      <xdr:colOff>895350</xdr:colOff>
      <xdr:row>2</xdr:row>
      <xdr:rowOff>134680</xdr:rowOff>
    </xdr:to>
    <xdr:sp macro="" textlink="">
      <xdr:nvSpPr>
        <xdr:cNvPr id="8" name="7 CuadroTexto">
          <a:extLst>
            <a:ext uri="{FF2B5EF4-FFF2-40B4-BE49-F238E27FC236}">
              <a16:creationId xmlns:a16="http://schemas.microsoft.com/office/drawing/2014/main" xmlns="" id="{00000000-0008-0000-0200-000008000000}"/>
            </a:ext>
          </a:extLst>
        </xdr:cNvPr>
        <xdr:cNvSpPr txBox="1"/>
      </xdr:nvSpPr>
      <xdr:spPr>
        <a:xfrm>
          <a:off x="4010026" y="297393"/>
          <a:ext cx="7886699" cy="28496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s-ES" sz="1600" b="1" i="1" u="sng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Estadísticas Pesqueras</a:t>
          </a:r>
          <a:r>
            <a:rPr lang="es-ES" sz="1600" b="1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:  </a:t>
          </a:r>
          <a:r>
            <a:rPr lang="es-ES" sz="1600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Producción comercializada en la Lonja de Tarifa.</a:t>
          </a:r>
          <a:r>
            <a:rPr lang="es-ES" sz="1600" i="1" baseline="0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 Año 2018</a:t>
          </a:r>
          <a:endParaRPr lang="es-ES" sz="1600" i="1">
            <a:solidFill>
              <a:schemeClr val="tx2">
                <a:lumMod val="60000"/>
                <a:lumOff val="40000"/>
              </a:schemeClr>
            </a:solidFill>
            <a:latin typeface="Arial Narrow" pitchFamily="34" charset="0"/>
          </a:endParaRPr>
        </a:p>
      </xdr:txBody>
    </xdr:sp>
    <xdr:clientData/>
  </xdr:twoCellAnchor>
  <xdr:twoCellAnchor editAs="oneCell">
    <xdr:from>
      <xdr:col>1</xdr:col>
      <xdr:colOff>0</xdr:colOff>
      <xdr:row>9</xdr:row>
      <xdr:rowOff>1904</xdr:rowOff>
    </xdr:from>
    <xdr:to>
      <xdr:col>14</xdr:col>
      <xdr:colOff>174107</xdr:colOff>
      <xdr:row>30</xdr:row>
      <xdr:rowOff>19049</xdr:rowOff>
    </xdr:to>
    <xdr:pic>
      <xdr:nvPicPr>
        <xdr:cNvPr id="5" name="4 Imagen">
          <a:extLst>
            <a:ext uri="{FF2B5EF4-FFF2-40B4-BE49-F238E27FC236}">
              <a16:creationId xmlns:a16="http://schemas.microsoft.com/office/drawing/2014/main" xmlns="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74320" y="1472564"/>
          <a:ext cx="12769967" cy="3545205"/>
        </a:xfrm>
        <a:prstGeom prst="rect">
          <a:avLst/>
        </a:prstGeom>
      </xdr:spPr>
    </xdr:pic>
    <xdr:clientData/>
  </xdr:twoCellAnchor>
  <xdr:twoCellAnchor editAs="oneCell">
    <xdr:from>
      <xdr:col>0</xdr:col>
      <xdr:colOff>85725</xdr:colOff>
      <xdr:row>0</xdr:row>
      <xdr:rowOff>76200</xdr:rowOff>
    </xdr:from>
    <xdr:to>
      <xdr:col>3</xdr:col>
      <xdr:colOff>349277</xdr:colOff>
      <xdr:row>3</xdr:row>
      <xdr:rowOff>74732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5725" y="76200"/>
          <a:ext cx="3237257" cy="646232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367664</xdr:colOff>
      <xdr:row>6</xdr:row>
      <xdr:rowOff>114300</xdr:rowOff>
    </xdr:from>
    <xdr:to>
      <xdr:col>1</xdr:col>
      <xdr:colOff>104160</xdr:colOff>
      <xdr:row>7</xdr:row>
      <xdr:rowOff>28575</xdr:rowOff>
    </xdr:to>
    <xdr:sp macro="" textlink="">
      <xdr:nvSpPr>
        <xdr:cNvPr id="2" name="1 Elipse">
          <a:extLst>
            <a:ext uri="{FF2B5EF4-FFF2-40B4-BE49-F238E27FC236}">
              <a16:creationId xmlns:a16="http://schemas.microsoft.com/office/drawing/2014/main" xmlns="" id="{50BAFF76-D098-4153-B4D4-2E8FA7A36661}"/>
            </a:ext>
          </a:extLst>
        </xdr:cNvPr>
        <xdr:cNvSpPr/>
      </xdr:nvSpPr>
      <xdr:spPr bwMode="auto">
        <a:xfrm>
          <a:off x="367664" y="1150620"/>
          <a:ext cx="186076" cy="165735"/>
        </a:xfrm>
        <a:prstGeom prst="ellipse">
          <a:avLst/>
        </a:prstGeom>
        <a:ln>
          <a:headEnd type="none" w="med" len="med"/>
          <a:tailEnd type="none" w="med" len="med"/>
        </a:ln>
        <a:extLst/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wrap="square" lIns="18288" tIns="0" rIns="0" bIns="0" rtlCol="0" anchor="t" upright="1"/>
        <a:lstStyle/>
        <a:p>
          <a:endParaRPr lang="es-ES"/>
        </a:p>
      </xdr:txBody>
    </xdr:sp>
    <xdr:clientData/>
  </xdr:twoCellAnchor>
  <xdr:twoCellAnchor>
    <xdr:from>
      <xdr:col>0</xdr:col>
      <xdr:colOff>367664</xdr:colOff>
      <xdr:row>15</xdr:row>
      <xdr:rowOff>114300</xdr:rowOff>
    </xdr:from>
    <xdr:to>
      <xdr:col>1</xdr:col>
      <xdr:colOff>104160</xdr:colOff>
      <xdr:row>16</xdr:row>
      <xdr:rowOff>28575</xdr:rowOff>
    </xdr:to>
    <xdr:sp macro="" textlink="">
      <xdr:nvSpPr>
        <xdr:cNvPr id="3" name="2 Elipse">
          <a:extLst>
            <a:ext uri="{FF2B5EF4-FFF2-40B4-BE49-F238E27FC236}">
              <a16:creationId xmlns:a16="http://schemas.microsoft.com/office/drawing/2014/main" xmlns="" id="{C7B54540-19E1-43C3-8882-918BECB14397}"/>
            </a:ext>
          </a:extLst>
        </xdr:cNvPr>
        <xdr:cNvSpPr/>
      </xdr:nvSpPr>
      <xdr:spPr bwMode="auto">
        <a:xfrm>
          <a:off x="367664" y="3307080"/>
          <a:ext cx="186076" cy="165735"/>
        </a:xfrm>
        <a:prstGeom prst="ellipse">
          <a:avLst/>
        </a:prstGeom>
        <a:ln>
          <a:headEnd type="none" w="med" len="med"/>
          <a:tailEnd type="none" w="med" len="med"/>
        </a:ln>
        <a:extLst/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wrap="square" lIns="18288" tIns="0" rIns="0" bIns="0" rtlCol="0" anchor="t" upright="1"/>
        <a:lstStyle/>
        <a:p>
          <a:endParaRPr lang="es-ES"/>
        </a:p>
      </xdr:txBody>
    </xdr:sp>
    <xdr:clientData/>
  </xdr:twoCellAnchor>
  <xdr:twoCellAnchor>
    <xdr:from>
      <xdr:col>0</xdr:col>
      <xdr:colOff>367664</xdr:colOff>
      <xdr:row>56</xdr:row>
      <xdr:rowOff>114300</xdr:rowOff>
    </xdr:from>
    <xdr:to>
      <xdr:col>1</xdr:col>
      <xdr:colOff>104160</xdr:colOff>
      <xdr:row>57</xdr:row>
      <xdr:rowOff>28575</xdr:rowOff>
    </xdr:to>
    <xdr:sp macro="" textlink="">
      <xdr:nvSpPr>
        <xdr:cNvPr id="4" name="3 Elipse">
          <a:extLst>
            <a:ext uri="{FF2B5EF4-FFF2-40B4-BE49-F238E27FC236}">
              <a16:creationId xmlns:a16="http://schemas.microsoft.com/office/drawing/2014/main" xmlns="" id="{C781E34F-519A-44F5-BA82-7C783B928359}"/>
            </a:ext>
          </a:extLst>
        </xdr:cNvPr>
        <xdr:cNvSpPr/>
      </xdr:nvSpPr>
      <xdr:spPr bwMode="auto">
        <a:xfrm>
          <a:off x="367664" y="11590020"/>
          <a:ext cx="186076" cy="165735"/>
        </a:xfrm>
        <a:prstGeom prst="ellipse">
          <a:avLst/>
        </a:prstGeom>
        <a:ln>
          <a:headEnd type="none" w="med" len="med"/>
          <a:tailEnd type="none" w="med" len="med"/>
        </a:ln>
        <a:extLst/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wrap="square" lIns="18288" tIns="0" rIns="0" bIns="0" rtlCol="0" anchor="t" upright="1"/>
        <a:lstStyle/>
        <a:p>
          <a:endParaRPr lang="es-ES"/>
        </a:p>
      </xdr:txBody>
    </xdr:sp>
    <xdr:clientData/>
  </xdr:twoCellAnchor>
  <xdr:twoCellAnchor>
    <xdr:from>
      <xdr:col>0</xdr:col>
      <xdr:colOff>367664</xdr:colOff>
      <xdr:row>26</xdr:row>
      <xdr:rowOff>114300</xdr:rowOff>
    </xdr:from>
    <xdr:to>
      <xdr:col>1</xdr:col>
      <xdr:colOff>104160</xdr:colOff>
      <xdr:row>27</xdr:row>
      <xdr:rowOff>28575</xdr:rowOff>
    </xdr:to>
    <xdr:sp macro="" textlink="">
      <xdr:nvSpPr>
        <xdr:cNvPr id="5" name="4 Elipse">
          <a:extLst>
            <a:ext uri="{FF2B5EF4-FFF2-40B4-BE49-F238E27FC236}">
              <a16:creationId xmlns:a16="http://schemas.microsoft.com/office/drawing/2014/main" xmlns="" id="{C89898BF-826C-4705-A87D-1F9811727ED1}"/>
            </a:ext>
          </a:extLst>
        </xdr:cNvPr>
        <xdr:cNvSpPr/>
      </xdr:nvSpPr>
      <xdr:spPr bwMode="auto">
        <a:xfrm>
          <a:off x="367664" y="5829300"/>
          <a:ext cx="186076" cy="165735"/>
        </a:xfrm>
        <a:prstGeom prst="ellipse">
          <a:avLst/>
        </a:prstGeom>
        <a:ln>
          <a:headEnd type="none" w="med" len="med"/>
          <a:tailEnd type="none" w="med" len="med"/>
        </a:ln>
        <a:extLst/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wrap="square" lIns="18288" tIns="0" rIns="0" bIns="0" rtlCol="0" anchor="t" upright="1"/>
        <a:lstStyle/>
        <a:p>
          <a:endParaRPr lang="es-ES"/>
        </a:p>
      </xdr:txBody>
    </xdr:sp>
    <xdr:clientData/>
  </xdr:twoCellAnchor>
  <xdr:twoCellAnchor>
    <xdr:from>
      <xdr:col>0</xdr:col>
      <xdr:colOff>367664</xdr:colOff>
      <xdr:row>41</xdr:row>
      <xdr:rowOff>114300</xdr:rowOff>
    </xdr:from>
    <xdr:to>
      <xdr:col>1</xdr:col>
      <xdr:colOff>104160</xdr:colOff>
      <xdr:row>42</xdr:row>
      <xdr:rowOff>28575</xdr:rowOff>
    </xdr:to>
    <xdr:sp macro="" textlink="">
      <xdr:nvSpPr>
        <xdr:cNvPr id="6" name="5 Elipse">
          <a:extLst>
            <a:ext uri="{FF2B5EF4-FFF2-40B4-BE49-F238E27FC236}">
              <a16:creationId xmlns:a16="http://schemas.microsoft.com/office/drawing/2014/main" xmlns="" id="{C7ACA668-D1DE-49C8-8424-D908621B39CE}"/>
            </a:ext>
          </a:extLst>
        </xdr:cNvPr>
        <xdr:cNvSpPr/>
      </xdr:nvSpPr>
      <xdr:spPr bwMode="auto">
        <a:xfrm>
          <a:off x="367664" y="8778240"/>
          <a:ext cx="186076" cy="165735"/>
        </a:xfrm>
        <a:prstGeom prst="ellipse">
          <a:avLst/>
        </a:prstGeom>
        <a:ln>
          <a:headEnd type="none" w="med" len="med"/>
          <a:tailEnd type="none" w="med" len="med"/>
        </a:ln>
        <a:extLst/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wrap="square" lIns="18288" tIns="0" rIns="0" bIns="0" rtlCol="0" anchor="t" upright="1"/>
        <a:lstStyle/>
        <a:p>
          <a:endParaRPr lang="es-ES"/>
        </a:p>
      </xdr:txBody>
    </xdr:sp>
    <xdr:clientData/>
  </xdr:twoCellAnchor>
  <xdr:twoCellAnchor>
    <xdr:from>
      <xdr:col>2</xdr:col>
      <xdr:colOff>640080</xdr:colOff>
      <xdr:row>1</xdr:row>
      <xdr:rowOff>66675</xdr:rowOff>
    </xdr:from>
    <xdr:to>
      <xdr:col>9</xdr:col>
      <xdr:colOff>506730</xdr:colOff>
      <xdr:row>2</xdr:row>
      <xdr:rowOff>151612</xdr:rowOff>
    </xdr:to>
    <xdr:sp macro="" textlink="">
      <xdr:nvSpPr>
        <xdr:cNvPr id="7" name="7 CuadroTexto">
          <a:extLst>
            <a:ext uri="{FF2B5EF4-FFF2-40B4-BE49-F238E27FC236}">
              <a16:creationId xmlns:a16="http://schemas.microsoft.com/office/drawing/2014/main" xmlns="" id="{152037DA-E8B0-44A6-827F-FEACFFF4F16F}"/>
            </a:ext>
          </a:extLst>
        </xdr:cNvPr>
        <xdr:cNvSpPr txBox="1"/>
      </xdr:nvSpPr>
      <xdr:spPr>
        <a:xfrm>
          <a:off x="3825240" y="318135"/>
          <a:ext cx="7692390" cy="28305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s-ES" sz="1600" b="1" i="1" u="sng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Estadísticas Pesqueras</a:t>
          </a:r>
          <a:r>
            <a:rPr lang="es-ES" sz="1600" b="1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:  </a:t>
          </a:r>
          <a:r>
            <a:rPr lang="es-ES" sz="1600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Producción comercializada en la lonja</a:t>
          </a:r>
          <a:r>
            <a:rPr lang="es-ES" sz="1600" i="1" baseline="0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 de Tarifa</a:t>
          </a:r>
          <a:r>
            <a:rPr lang="es-ES" sz="1600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.</a:t>
          </a:r>
          <a:r>
            <a:rPr lang="es-ES" sz="1600" i="1" baseline="0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 Año 2018</a:t>
          </a:r>
          <a:endParaRPr lang="es-ES" sz="1600" i="1">
            <a:solidFill>
              <a:schemeClr val="tx2">
                <a:lumMod val="60000"/>
                <a:lumOff val="40000"/>
              </a:schemeClr>
            </a:solidFill>
            <a:latin typeface="Arial Narrow" pitchFamily="34" charset="0"/>
          </a:endParaRPr>
        </a:p>
      </xdr:txBody>
    </xdr:sp>
    <xdr:clientData/>
  </xdr:twoCellAnchor>
  <xdr:twoCellAnchor editAs="oneCell">
    <xdr:from>
      <xdr:col>0</xdr:col>
      <xdr:colOff>76200</xdr:colOff>
      <xdr:row>0</xdr:row>
      <xdr:rowOff>76200</xdr:rowOff>
    </xdr:from>
    <xdr:to>
      <xdr:col>2</xdr:col>
      <xdr:colOff>185447</xdr:colOff>
      <xdr:row>3</xdr:row>
      <xdr:rowOff>128072</xdr:rowOff>
    </xdr:to>
    <xdr:pic>
      <xdr:nvPicPr>
        <xdr:cNvPr id="8" name="3 Imagen">
          <a:extLst>
            <a:ext uri="{FF2B5EF4-FFF2-40B4-BE49-F238E27FC236}">
              <a16:creationId xmlns:a16="http://schemas.microsoft.com/office/drawing/2014/main" xmlns="" id="{175F073A-6D40-453A-B7B0-DD211A93494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6200" y="76200"/>
          <a:ext cx="3324887" cy="64623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pageSetUpPr fitToPage="1"/>
  </sheetPr>
  <dimension ref="A1:U96"/>
  <sheetViews>
    <sheetView tabSelected="1" zoomScaleNormal="100" workbookViewId="0">
      <selection activeCell="B16" sqref="B16"/>
    </sheetView>
  </sheetViews>
  <sheetFormatPr baseColWidth="10" defaultColWidth="11.42578125" defaultRowHeight="20.100000000000001" customHeight="1" x14ac:dyDescent="0.25"/>
  <cols>
    <col min="1" max="1" width="3.42578125" style="1" customWidth="1"/>
    <col min="2" max="2" width="23.85546875" style="1" customWidth="1"/>
    <col min="3" max="3" width="18.140625" style="2" bestFit="1" customWidth="1"/>
    <col min="4" max="4" width="16.5703125" style="1" bestFit="1" customWidth="1"/>
    <col min="5" max="5" width="13.42578125" style="2" customWidth="1"/>
    <col min="6" max="6" width="10.28515625" style="1" customWidth="1"/>
    <col min="7" max="7" width="15" style="1" customWidth="1"/>
    <col min="8" max="8" width="7.7109375" style="1" customWidth="1"/>
    <col min="9" max="9" width="10.42578125" style="1" customWidth="1"/>
    <col min="10" max="10" width="11.28515625" style="1" bestFit="1" customWidth="1"/>
    <col min="11" max="11" width="10.7109375" style="1" customWidth="1"/>
    <col min="12" max="12" width="10.5703125" style="1" customWidth="1"/>
    <col min="13" max="13" width="11.28515625" style="1" bestFit="1" customWidth="1"/>
    <col min="14" max="14" width="10.140625" style="2" customWidth="1"/>
    <col min="15" max="15" width="17.28515625" style="1" customWidth="1"/>
    <col min="16" max="16" width="11.5703125" style="1" customWidth="1"/>
    <col min="17" max="17" width="6.85546875" style="1" customWidth="1"/>
    <col min="18" max="23" width="11.5703125" style="1" customWidth="1"/>
    <col min="24" max="16384" width="11.42578125" style="1"/>
  </cols>
  <sheetData>
    <row r="1" spans="1:17" s="18" customFormat="1" ht="20.100000000000001" customHeight="1" x14ac:dyDescent="0.25">
      <c r="A1" s="75"/>
      <c r="B1" s="75"/>
      <c r="C1" s="76"/>
      <c r="D1" s="75"/>
      <c r="E1" s="76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</row>
    <row r="2" spans="1:17" s="18" customFormat="1" ht="15.75" x14ac:dyDescent="0.25">
      <c r="A2" s="75"/>
      <c r="B2" s="75"/>
      <c r="C2" s="76"/>
      <c r="D2" s="75"/>
      <c r="E2" s="76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</row>
    <row r="3" spans="1:17" s="18" customFormat="1" ht="15.75" x14ac:dyDescent="0.25">
      <c r="A3" s="75"/>
      <c r="B3" s="75"/>
      <c r="C3" s="76"/>
      <c r="D3" s="75"/>
      <c r="E3" s="76"/>
      <c r="F3" s="75"/>
      <c r="G3" s="75"/>
      <c r="H3" s="75"/>
      <c r="I3" s="75"/>
      <c r="J3" s="75"/>
      <c r="K3" s="75"/>
      <c r="L3" s="75"/>
      <c r="M3" s="75"/>
      <c r="N3" s="75"/>
      <c r="O3" s="75"/>
      <c r="P3" s="75"/>
      <c r="Q3" s="75"/>
    </row>
    <row r="4" spans="1:17" s="18" customFormat="1" ht="15.75" x14ac:dyDescent="0.25">
      <c r="A4" s="75"/>
      <c r="B4" s="75"/>
      <c r="C4" s="76"/>
      <c r="D4" s="75"/>
      <c r="E4" s="76"/>
      <c r="F4" s="75"/>
      <c r="G4" s="75"/>
      <c r="H4" s="75"/>
      <c r="I4" s="75"/>
      <c r="J4" s="75"/>
      <c r="K4" s="75"/>
      <c r="L4" s="75"/>
      <c r="M4" s="75"/>
      <c r="N4" s="75"/>
      <c r="O4" s="75"/>
      <c r="P4" s="75"/>
      <c r="Q4" s="75"/>
    </row>
    <row r="5" spans="1:17" s="18" customFormat="1" ht="5.25" customHeight="1" x14ac:dyDescent="0.25">
      <c r="A5" s="81"/>
      <c r="B5" s="81"/>
      <c r="C5" s="82"/>
      <c r="D5" s="81"/>
      <c r="E5" s="82"/>
      <c r="F5" s="81"/>
      <c r="G5" s="81"/>
      <c r="H5" s="81"/>
      <c r="I5" s="81"/>
      <c r="J5" s="81"/>
      <c r="K5" s="81"/>
      <c r="L5" s="81"/>
      <c r="M5" s="81"/>
      <c r="N5" s="81"/>
      <c r="O5" s="81"/>
      <c r="P5" s="81"/>
      <c r="Q5" s="81"/>
    </row>
    <row r="6" spans="1:17" s="21" customFormat="1" ht="14.25" customHeight="1" x14ac:dyDescent="0.35">
      <c r="A6" s="132"/>
      <c r="B6" s="132"/>
      <c r="C6" s="132"/>
      <c r="D6" s="132"/>
      <c r="E6" s="132"/>
      <c r="F6" s="132"/>
      <c r="G6" s="132"/>
      <c r="H6" s="132"/>
      <c r="I6" s="132"/>
      <c r="J6" s="132"/>
      <c r="K6" s="132"/>
      <c r="L6" s="131"/>
      <c r="M6" s="131"/>
      <c r="N6" s="20"/>
    </row>
    <row r="7" spans="1:17" s="21" customFormat="1" ht="14.25" customHeight="1" x14ac:dyDescent="0.35">
      <c r="A7" s="74"/>
      <c r="B7" s="74"/>
      <c r="C7" s="74"/>
      <c r="D7" s="74"/>
      <c r="E7" s="74"/>
      <c r="F7" s="74"/>
      <c r="G7" s="74"/>
      <c r="H7" s="74"/>
      <c r="I7" s="74"/>
      <c r="J7" s="74"/>
      <c r="K7" s="74"/>
      <c r="L7" s="73"/>
      <c r="M7" s="73"/>
      <c r="N7" s="20"/>
    </row>
    <row r="8" spans="1:17" s="21" customFormat="1" ht="14.25" customHeight="1" x14ac:dyDescent="0.35">
      <c r="A8" s="74"/>
      <c r="B8" s="74"/>
      <c r="C8" s="74"/>
      <c r="D8" s="74"/>
      <c r="E8" s="74"/>
      <c r="F8" s="74"/>
      <c r="G8" s="74"/>
      <c r="H8" s="74"/>
      <c r="I8" s="74"/>
      <c r="J8" s="74"/>
      <c r="K8" s="74"/>
      <c r="L8" s="73"/>
      <c r="M8" s="73"/>
      <c r="N8" s="20"/>
    </row>
    <row r="9" spans="1:17" s="21" customFormat="1" ht="14.25" customHeight="1" x14ac:dyDescent="0.35">
      <c r="A9" s="74"/>
      <c r="B9" s="74"/>
      <c r="C9" s="74"/>
      <c r="D9" s="74"/>
      <c r="E9" s="74"/>
      <c r="F9" s="74"/>
      <c r="G9" s="74"/>
      <c r="H9" s="74"/>
      <c r="I9" s="74"/>
      <c r="J9" s="74"/>
      <c r="K9" s="74"/>
      <c r="L9" s="73"/>
      <c r="M9" s="73"/>
      <c r="N9" s="20"/>
    </row>
    <row r="10" spans="1:17" s="21" customFormat="1" ht="14.25" customHeight="1" x14ac:dyDescent="0.35">
      <c r="A10" s="74"/>
      <c r="B10" s="74"/>
      <c r="C10" s="74"/>
      <c r="D10" s="74"/>
      <c r="E10" s="74"/>
      <c r="F10" s="74"/>
      <c r="G10" s="74"/>
      <c r="H10" s="74"/>
      <c r="I10" s="74"/>
      <c r="J10" s="74"/>
      <c r="K10" s="74"/>
      <c r="L10" s="73"/>
      <c r="M10" s="73"/>
      <c r="N10" s="20"/>
    </row>
    <row r="11" spans="1:17" s="21" customFormat="1" ht="14.25" customHeight="1" x14ac:dyDescent="0.35">
      <c r="A11" s="74"/>
      <c r="B11" s="74"/>
      <c r="C11" s="74"/>
      <c r="D11" s="74"/>
      <c r="E11" s="74"/>
      <c r="F11" s="74"/>
      <c r="G11" s="74"/>
      <c r="H11" s="74"/>
      <c r="I11" s="74"/>
      <c r="J11" s="74"/>
      <c r="K11" s="74"/>
      <c r="L11" s="73"/>
      <c r="M11" s="73"/>
      <c r="N11" s="20"/>
    </row>
    <row r="12" spans="1:17" s="21" customFormat="1" ht="14.25" customHeight="1" x14ac:dyDescent="0.35">
      <c r="A12" s="74"/>
      <c r="B12" s="74"/>
      <c r="C12" s="74"/>
      <c r="D12" s="74"/>
      <c r="E12" s="74"/>
      <c r="F12" s="74"/>
      <c r="G12" s="74"/>
      <c r="H12" s="74"/>
      <c r="I12" s="74"/>
      <c r="J12" s="74"/>
      <c r="K12" s="74"/>
      <c r="L12" s="73"/>
      <c r="M12" s="73"/>
      <c r="N12" s="20"/>
    </row>
    <row r="13" spans="1:17" ht="20.100000000000001" customHeight="1" x14ac:dyDescent="0.25">
      <c r="B13" s="9" t="s">
        <v>92</v>
      </c>
    </row>
    <row r="14" spans="1:17" ht="3.75" customHeight="1" x14ac:dyDescent="0.25">
      <c r="B14" s="78"/>
      <c r="C14" s="79"/>
      <c r="D14" s="80"/>
      <c r="E14" s="79"/>
      <c r="F14" s="80"/>
      <c r="G14" s="80"/>
      <c r="H14" s="80"/>
      <c r="I14" s="80"/>
      <c r="J14" s="80"/>
      <c r="K14" s="80"/>
      <c r="L14" s="80"/>
      <c r="M14" s="80"/>
      <c r="N14" s="80"/>
      <c r="O14" s="80"/>
      <c r="P14" s="80"/>
      <c r="Q14" s="80"/>
    </row>
    <row r="15" spans="1:17" ht="19.5" customHeight="1" x14ac:dyDescent="0.25">
      <c r="B15" s="9"/>
    </row>
    <row r="16" spans="1:17" s="5" customFormat="1" ht="15.75" x14ac:dyDescent="0.25">
      <c r="B16" s="28" t="s">
        <v>54</v>
      </c>
      <c r="C16" s="29" t="s">
        <v>55</v>
      </c>
      <c r="D16" s="30" t="s">
        <v>56</v>
      </c>
      <c r="G16" s="4"/>
    </row>
    <row r="17" spans="2:7" ht="20.100000000000001" customHeight="1" x14ac:dyDescent="0.25">
      <c r="B17" s="6">
        <v>1985</v>
      </c>
      <c r="C17" s="15">
        <v>572.24199999999996</v>
      </c>
      <c r="D17" s="7">
        <v>1696.8720926039452</v>
      </c>
      <c r="E17" s="5"/>
      <c r="G17" s="9" t="s">
        <v>93</v>
      </c>
    </row>
    <row r="18" spans="2:7" ht="20.100000000000001" customHeight="1" x14ac:dyDescent="0.25">
      <c r="B18" s="6">
        <v>1986</v>
      </c>
      <c r="C18" s="15">
        <v>734.4</v>
      </c>
      <c r="D18" s="7">
        <v>2042.2391306960922</v>
      </c>
      <c r="E18" s="5"/>
    </row>
    <row r="19" spans="2:7" ht="20.100000000000001" customHeight="1" x14ac:dyDescent="0.25">
      <c r="B19" s="6">
        <v>1987</v>
      </c>
      <c r="C19" s="15">
        <v>562.90200000000004</v>
      </c>
      <c r="D19" s="7">
        <v>2606.0442465111246</v>
      </c>
      <c r="E19" s="5"/>
    </row>
    <row r="20" spans="2:7" ht="20.100000000000001" customHeight="1" x14ac:dyDescent="0.25">
      <c r="B20" s="6">
        <v>1988</v>
      </c>
      <c r="C20" s="15">
        <v>633.48099999999999</v>
      </c>
      <c r="D20" s="7">
        <v>3344.480785643023</v>
      </c>
      <c r="E20" s="5"/>
    </row>
    <row r="21" spans="2:7" ht="20.100000000000001" customHeight="1" x14ac:dyDescent="0.25">
      <c r="B21" s="6">
        <v>1989</v>
      </c>
      <c r="C21" s="15">
        <v>724.697</v>
      </c>
      <c r="D21" s="7">
        <v>4055.8576262425927</v>
      </c>
      <c r="E21" s="5"/>
    </row>
    <row r="22" spans="2:7" ht="20.100000000000001" customHeight="1" x14ac:dyDescent="0.25">
      <c r="B22" s="6">
        <v>1990</v>
      </c>
      <c r="C22" s="15">
        <v>851.73500000000001</v>
      </c>
      <c r="D22" s="7">
        <v>4619.84229442381</v>
      </c>
      <c r="E22" s="5"/>
    </row>
    <row r="23" spans="2:7" ht="20.100000000000001" customHeight="1" x14ac:dyDescent="0.25">
      <c r="B23" s="6">
        <v>1991</v>
      </c>
      <c r="C23" s="15">
        <v>733.41200000000003</v>
      </c>
      <c r="D23" s="7">
        <v>4502.5035820321418</v>
      </c>
      <c r="E23" s="5"/>
    </row>
    <row r="24" spans="2:7" ht="20.100000000000001" customHeight="1" x14ac:dyDescent="0.25">
      <c r="B24" s="6">
        <v>1992</v>
      </c>
      <c r="C24" s="15">
        <v>714.28599999999994</v>
      </c>
      <c r="D24" s="7">
        <v>5748.8450350390058</v>
      </c>
      <c r="E24" s="5"/>
    </row>
    <row r="25" spans="2:7" ht="20.100000000000001" customHeight="1" x14ac:dyDescent="0.25">
      <c r="B25" s="6">
        <v>1993</v>
      </c>
      <c r="C25" s="15">
        <v>997.702</v>
      </c>
      <c r="D25" s="7">
        <v>6768.6437440650052</v>
      </c>
      <c r="E25" s="5"/>
    </row>
    <row r="26" spans="2:7" ht="20.100000000000001" customHeight="1" x14ac:dyDescent="0.25">
      <c r="B26" s="6">
        <v>1994</v>
      </c>
      <c r="C26" s="15">
        <v>917.00300000000004</v>
      </c>
      <c r="D26" s="7">
        <v>6920.934375488323</v>
      </c>
      <c r="E26" s="5"/>
    </row>
    <row r="27" spans="2:7" ht="20.100000000000001" customHeight="1" x14ac:dyDescent="0.25">
      <c r="B27" s="6">
        <v>1995</v>
      </c>
      <c r="C27" s="15">
        <v>847.56600000000003</v>
      </c>
      <c r="D27" s="7">
        <v>5579.9705624271273</v>
      </c>
      <c r="E27" s="5"/>
    </row>
    <row r="28" spans="2:7" ht="20.100000000000001" customHeight="1" x14ac:dyDescent="0.25">
      <c r="B28" s="6">
        <v>1996</v>
      </c>
      <c r="C28" s="15">
        <v>876.65599999999995</v>
      </c>
      <c r="D28" s="7">
        <v>6559.5247436683376</v>
      </c>
      <c r="E28" s="5"/>
    </row>
    <row r="29" spans="2:7" ht="20.100000000000001" customHeight="1" x14ac:dyDescent="0.25">
      <c r="B29" s="6">
        <v>1997</v>
      </c>
      <c r="C29" s="15">
        <v>1031.556</v>
      </c>
      <c r="D29" s="7">
        <v>6071.5662555743875</v>
      </c>
      <c r="E29" s="5"/>
    </row>
    <row r="30" spans="2:7" ht="20.100000000000001" customHeight="1" x14ac:dyDescent="0.25">
      <c r="B30" s="6">
        <v>1998</v>
      </c>
      <c r="C30" s="15">
        <v>402.9135</v>
      </c>
      <c r="D30" s="7">
        <v>3599.6238355390478</v>
      </c>
      <c r="E30" s="5"/>
    </row>
    <row r="31" spans="2:7" ht="20.100000000000001" customHeight="1" x14ac:dyDescent="0.25">
      <c r="B31" s="6">
        <v>1999</v>
      </c>
      <c r="C31" s="15">
        <v>373.786</v>
      </c>
      <c r="D31" s="7">
        <v>3083.9793912949408</v>
      </c>
      <c r="E31" s="5"/>
    </row>
    <row r="32" spans="2:7" ht="20.100000000000001" customHeight="1" x14ac:dyDescent="0.25">
      <c r="B32" s="6">
        <v>2000</v>
      </c>
      <c r="C32" s="15">
        <v>874.08299999999997</v>
      </c>
      <c r="D32" s="7">
        <v>5572.4939778587141</v>
      </c>
      <c r="E32" s="5"/>
    </row>
    <row r="33" spans="2:14" ht="20.100000000000001" customHeight="1" x14ac:dyDescent="0.25">
      <c r="B33" s="6">
        <v>2001</v>
      </c>
      <c r="C33" s="15">
        <v>343.12809999999996</v>
      </c>
      <c r="D33" s="7">
        <v>3321.734604000002</v>
      </c>
      <c r="E33" s="5"/>
    </row>
    <row r="34" spans="2:14" ht="20.100000000000001" customHeight="1" x14ac:dyDescent="0.25">
      <c r="B34" s="6">
        <v>2002</v>
      </c>
      <c r="C34" s="15">
        <v>915.35715000000005</v>
      </c>
      <c r="D34" s="7">
        <v>4906.0507900000002</v>
      </c>
      <c r="E34" s="5"/>
    </row>
    <row r="35" spans="2:14" ht="20.100000000000001" customHeight="1" x14ac:dyDescent="0.25">
      <c r="B35" s="6">
        <v>2003</v>
      </c>
      <c r="C35" s="15">
        <v>842.48512000000005</v>
      </c>
      <c r="D35" s="7">
        <v>5467.3067249999995</v>
      </c>
      <c r="E35" s="5"/>
      <c r="G35" s="22"/>
      <c r="H35" s="22"/>
      <c r="I35" s="22"/>
      <c r="J35" s="23"/>
      <c r="K35" s="24"/>
      <c r="L35" s="24"/>
    </row>
    <row r="36" spans="2:14" ht="20.100000000000001" customHeight="1" x14ac:dyDescent="0.25">
      <c r="B36" s="6">
        <v>2004</v>
      </c>
      <c r="C36" s="15">
        <v>411.69658000000004</v>
      </c>
      <c r="D36" s="7">
        <v>3388.0982692999996</v>
      </c>
      <c r="E36" s="5"/>
      <c r="G36" s="22"/>
      <c r="H36" s="22"/>
      <c r="I36" s="22"/>
      <c r="J36" s="23"/>
      <c r="K36" s="24"/>
      <c r="L36" s="24"/>
      <c r="M36" s="2"/>
    </row>
    <row r="37" spans="2:14" ht="20.100000000000001" customHeight="1" x14ac:dyDescent="0.25">
      <c r="B37" s="6">
        <v>2005</v>
      </c>
      <c r="C37" s="15">
        <v>264.72050000000002</v>
      </c>
      <c r="D37" s="7">
        <v>2779.833106</v>
      </c>
      <c r="E37" s="5"/>
      <c r="G37" s="22"/>
      <c r="H37" s="22"/>
      <c r="I37" s="22"/>
      <c r="J37" s="23"/>
      <c r="K37" s="24"/>
      <c r="L37" s="24"/>
      <c r="M37" s="2"/>
    </row>
    <row r="38" spans="2:14" ht="20.100000000000001" customHeight="1" x14ac:dyDescent="0.25">
      <c r="B38" s="6">
        <v>2006</v>
      </c>
      <c r="C38" s="15">
        <v>284.84199999999998</v>
      </c>
      <c r="D38" s="7">
        <v>2901.7075199999999</v>
      </c>
      <c r="E38" s="5"/>
      <c r="G38" s="22"/>
      <c r="H38" s="22"/>
      <c r="I38" s="22"/>
      <c r="J38" s="23"/>
      <c r="K38" s="24"/>
      <c r="L38" s="24"/>
      <c r="M38" s="2"/>
    </row>
    <row r="39" spans="2:14" ht="20.100000000000001" customHeight="1" x14ac:dyDescent="0.25">
      <c r="B39" s="6">
        <v>2007</v>
      </c>
      <c r="C39" s="15">
        <v>690.88297999999998</v>
      </c>
      <c r="D39" s="7">
        <v>5816.3830429</v>
      </c>
      <c r="E39" s="5"/>
      <c r="G39" s="22"/>
      <c r="H39" s="22"/>
      <c r="I39" s="22"/>
      <c r="J39" s="23"/>
      <c r="K39" s="24"/>
      <c r="L39" s="24"/>
      <c r="M39" s="2"/>
    </row>
    <row r="40" spans="2:14" ht="20.100000000000001" customHeight="1" x14ac:dyDescent="0.25">
      <c r="B40" s="6">
        <v>2008</v>
      </c>
      <c r="C40" s="15">
        <v>726.15330000000006</v>
      </c>
      <c r="D40" s="7">
        <v>6309.3277642000003</v>
      </c>
      <c r="E40" s="5"/>
      <c r="G40" s="22"/>
      <c r="H40" s="22"/>
      <c r="I40" s="22"/>
      <c r="J40" s="23"/>
      <c r="K40" s="24"/>
      <c r="L40" s="24"/>
      <c r="M40" s="2"/>
    </row>
    <row r="41" spans="2:14" s="9" customFormat="1" ht="20.100000000000001" customHeight="1" x14ac:dyDescent="0.25">
      <c r="B41" s="6">
        <v>2009</v>
      </c>
      <c r="C41" s="15">
        <v>827.12086999999997</v>
      </c>
      <c r="D41" s="7">
        <v>6686.1358116000019</v>
      </c>
      <c r="E41" s="5"/>
      <c r="G41" s="22"/>
      <c r="H41" s="22"/>
      <c r="I41" s="22"/>
      <c r="J41" s="25"/>
      <c r="K41" s="24"/>
      <c r="L41" s="24"/>
      <c r="M41" s="2"/>
      <c r="N41" s="10"/>
    </row>
    <row r="42" spans="2:14" ht="20.100000000000001" customHeight="1" x14ac:dyDescent="0.25">
      <c r="B42" s="6">
        <v>2010</v>
      </c>
      <c r="C42" s="15">
        <v>475.57860999999997</v>
      </c>
      <c r="D42" s="7">
        <v>4380.2158239999999</v>
      </c>
      <c r="E42" s="5"/>
      <c r="G42" s="22"/>
      <c r="H42" s="22"/>
      <c r="I42" s="22"/>
      <c r="J42" s="23"/>
      <c r="K42" s="24"/>
      <c r="L42" s="24"/>
    </row>
    <row r="43" spans="2:14" ht="20.100000000000001" customHeight="1" x14ac:dyDescent="0.25">
      <c r="B43" s="6">
        <v>2011</v>
      </c>
      <c r="C43" s="15">
        <v>369.26597999999996</v>
      </c>
      <c r="D43" s="7">
        <v>3881.5323139999996</v>
      </c>
      <c r="E43" s="5"/>
      <c r="G43" s="22"/>
      <c r="H43" s="22"/>
      <c r="I43" s="22"/>
      <c r="J43" s="23"/>
      <c r="K43" s="24"/>
      <c r="L43" s="24"/>
    </row>
    <row r="44" spans="2:14" ht="20.100000000000001" customHeight="1" x14ac:dyDescent="0.25">
      <c r="B44" s="6">
        <v>2012</v>
      </c>
      <c r="C44" s="15">
        <v>333.03728000000001</v>
      </c>
      <c r="D44" s="7">
        <v>2790.8337855000013</v>
      </c>
      <c r="E44" s="5"/>
      <c r="G44" s="22"/>
      <c r="H44" s="22"/>
      <c r="I44" s="22"/>
      <c r="J44" s="23"/>
      <c r="K44" s="24"/>
      <c r="L44" s="24"/>
    </row>
    <row r="45" spans="2:14" ht="20.100000000000001" customHeight="1" x14ac:dyDescent="0.25">
      <c r="B45" s="6">
        <v>2013</v>
      </c>
      <c r="C45" s="15">
        <v>117.76783</v>
      </c>
      <c r="D45" s="7">
        <v>1145.4965295</v>
      </c>
      <c r="E45" s="5"/>
      <c r="G45" s="22"/>
      <c r="H45" s="22"/>
      <c r="I45" s="22"/>
      <c r="J45" s="23"/>
      <c r="K45" s="24"/>
      <c r="L45" s="24"/>
    </row>
    <row r="46" spans="2:14" ht="20.100000000000001" customHeight="1" x14ac:dyDescent="0.25">
      <c r="B46" s="6">
        <v>2014</v>
      </c>
      <c r="C46" s="15">
        <v>224.02751000000001</v>
      </c>
      <c r="D46" s="7">
        <v>2404.0291920000004</v>
      </c>
      <c r="E46" s="5"/>
      <c r="G46" s="22"/>
      <c r="H46" s="22"/>
      <c r="I46" s="22"/>
      <c r="J46" s="23"/>
      <c r="K46" s="24"/>
      <c r="L46" s="24"/>
    </row>
    <row r="47" spans="2:14" ht="20.100000000000001" customHeight="1" x14ac:dyDescent="0.25">
      <c r="B47" s="6">
        <v>2015</v>
      </c>
      <c r="C47" s="15">
        <v>285.85758000000004</v>
      </c>
      <c r="D47" s="7">
        <v>3235.5725090000001</v>
      </c>
      <c r="E47" s="5"/>
      <c r="G47" s="26"/>
      <c r="H47" s="26"/>
      <c r="I47" s="26"/>
      <c r="J47" s="23"/>
      <c r="K47" s="24"/>
      <c r="L47" s="24"/>
    </row>
    <row r="48" spans="2:14" ht="20.100000000000001" customHeight="1" x14ac:dyDescent="0.25">
      <c r="B48" s="6">
        <v>2016</v>
      </c>
      <c r="C48" s="15">
        <v>222.34803000000002</v>
      </c>
      <c r="D48" s="7">
        <v>2515.5222649999996</v>
      </c>
      <c r="E48" s="5"/>
      <c r="G48" s="26"/>
      <c r="H48" s="26"/>
      <c r="I48" s="26"/>
      <c r="J48" s="23"/>
      <c r="K48" s="24"/>
      <c r="L48" s="24"/>
    </row>
    <row r="49" spans="2:21" ht="20.100000000000001" customHeight="1" x14ac:dyDescent="0.25">
      <c r="B49" s="6">
        <v>2017</v>
      </c>
      <c r="C49" s="15">
        <v>210.53979000000001</v>
      </c>
      <c r="D49" s="7">
        <v>2236.0324679999999</v>
      </c>
      <c r="E49" s="5"/>
      <c r="G49" s="26"/>
      <c r="H49" s="26"/>
      <c r="I49" s="26"/>
      <c r="J49" s="23"/>
      <c r="K49" s="24"/>
      <c r="L49" s="24"/>
    </row>
    <row r="50" spans="2:21" ht="20.100000000000001" customHeight="1" x14ac:dyDescent="0.25">
      <c r="B50" s="6">
        <v>2018</v>
      </c>
      <c r="C50" s="15">
        <v>219.63879000000003</v>
      </c>
      <c r="D50" s="7">
        <v>2100.4159310000005</v>
      </c>
      <c r="E50" s="5"/>
      <c r="F50" s="85"/>
      <c r="G50" s="26"/>
      <c r="I50" s="26"/>
      <c r="J50" s="23"/>
      <c r="K50" s="24"/>
      <c r="L50" s="24"/>
    </row>
    <row r="51" spans="2:21" ht="20.100000000000001" customHeight="1" x14ac:dyDescent="0.25">
      <c r="B51" s="31" t="s">
        <v>94</v>
      </c>
      <c r="C51" s="33">
        <f>(C50-C49)/C49</f>
        <v>4.3217483972982106E-2</v>
      </c>
      <c r="D51" s="33">
        <f t="shared" ref="D51" si="0">(D50-D49)/D49</f>
        <v>-6.065052227139639E-2</v>
      </c>
      <c r="E51" s="5"/>
      <c r="F51" s="11"/>
      <c r="G51" s="27"/>
      <c r="H51" s="27"/>
      <c r="I51" s="27"/>
      <c r="J51" s="23"/>
      <c r="K51" s="23"/>
      <c r="L51" s="23"/>
    </row>
    <row r="52" spans="2:21" s="18" customFormat="1" ht="20.100000000000001" customHeight="1" x14ac:dyDescent="0.25">
      <c r="B52" s="86"/>
      <c r="C52" s="87"/>
      <c r="D52" s="87"/>
      <c r="E52" s="5"/>
      <c r="F52" s="34"/>
      <c r="G52" s="27"/>
      <c r="H52" s="27"/>
      <c r="I52" s="27"/>
      <c r="J52" s="23"/>
      <c r="K52" s="23"/>
      <c r="L52" s="23"/>
      <c r="N52" s="19"/>
      <c r="R52" s="1"/>
      <c r="S52" s="1"/>
      <c r="T52" s="1"/>
      <c r="U52" s="1"/>
    </row>
    <row r="53" spans="2:21" ht="20.100000000000001" customHeight="1" x14ac:dyDescent="0.25">
      <c r="B53" s="9" t="s">
        <v>95</v>
      </c>
    </row>
    <row r="54" spans="2:21" ht="3.75" customHeight="1" x14ac:dyDescent="0.25">
      <c r="B54" s="78"/>
      <c r="C54" s="78"/>
      <c r="D54" s="78"/>
      <c r="E54" s="78"/>
      <c r="F54" s="78"/>
      <c r="G54" s="78"/>
      <c r="H54" s="78"/>
      <c r="I54" s="78"/>
      <c r="J54" s="78"/>
      <c r="K54" s="78"/>
      <c r="L54" s="78"/>
      <c r="M54" s="78"/>
      <c r="N54" s="78"/>
      <c r="O54" s="78"/>
      <c r="P54" s="78"/>
      <c r="Q54" s="78"/>
    </row>
    <row r="55" spans="2:21" ht="20.100000000000001" customHeight="1" x14ac:dyDescent="0.25">
      <c r="B55" s="4"/>
      <c r="C55" s="12"/>
      <c r="D55" s="13"/>
      <c r="E55" s="12"/>
    </row>
    <row r="56" spans="2:21" ht="15.75" x14ac:dyDescent="0.25">
      <c r="B56" s="133" t="s">
        <v>57</v>
      </c>
      <c r="C56" s="128" t="s">
        <v>58</v>
      </c>
      <c r="D56" s="129"/>
      <c r="E56" s="130"/>
      <c r="F56" s="128" t="s">
        <v>59</v>
      </c>
      <c r="G56" s="129"/>
      <c r="H56" s="130"/>
      <c r="I56" s="128" t="s">
        <v>60</v>
      </c>
      <c r="J56" s="129"/>
      <c r="K56" s="130"/>
      <c r="L56" s="128" t="s">
        <v>74</v>
      </c>
      <c r="M56" s="129"/>
      <c r="N56" s="130"/>
    </row>
    <row r="57" spans="2:21" ht="15.75" x14ac:dyDescent="0.25">
      <c r="B57" s="134"/>
      <c r="C57" s="35" t="s">
        <v>55</v>
      </c>
      <c r="D57" s="36" t="s">
        <v>56</v>
      </c>
      <c r="E57" s="35" t="s">
        <v>73</v>
      </c>
      <c r="F57" s="35" t="s">
        <v>55</v>
      </c>
      <c r="G57" s="36" t="s">
        <v>56</v>
      </c>
      <c r="H57" s="35" t="s">
        <v>73</v>
      </c>
      <c r="I57" s="35" t="s">
        <v>55</v>
      </c>
      <c r="J57" s="36" t="s">
        <v>56</v>
      </c>
      <c r="K57" s="35" t="s">
        <v>73</v>
      </c>
      <c r="L57" s="35" t="s">
        <v>55</v>
      </c>
      <c r="M57" s="36" t="s">
        <v>56</v>
      </c>
      <c r="N57" s="35" t="s">
        <v>73</v>
      </c>
    </row>
    <row r="58" spans="2:21" ht="20.100000000000001" customHeight="1" x14ac:dyDescent="0.25">
      <c r="B58" s="14" t="s">
        <v>61</v>
      </c>
      <c r="C58" s="15">
        <v>13.13618</v>
      </c>
      <c r="D58" s="7">
        <v>108.71260599999999</v>
      </c>
      <c r="E58" s="8">
        <f>D58/C58</f>
        <v>8.2758158003316034</v>
      </c>
      <c r="F58" s="15">
        <v>0</v>
      </c>
      <c r="G58" s="7">
        <v>0</v>
      </c>
      <c r="H58" s="8">
        <v>0</v>
      </c>
      <c r="I58" s="96">
        <v>0</v>
      </c>
      <c r="J58" s="7">
        <v>0</v>
      </c>
      <c r="K58" s="8">
        <v>0</v>
      </c>
      <c r="L58" s="100">
        <v>13.13618</v>
      </c>
      <c r="M58" s="41">
        <v>108.71260599999999</v>
      </c>
      <c r="N58" s="41">
        <f>M58/L58</f>
        <v>8.2758158003316034</v>
      </c>
    </row>
    <row r="59" spans="2:21" ht="20.100000000000001" customHeight="1" x14ac:dyDescent="0.25">
      <c r="B59" s="15" t="s">
        <v>62</v>
      </c>
      <c r="C59" s="15">
        <v>14.837999999999999</v>
      </c>
      <c r="D59" s="7">
        <v>119.97669999999999</v>
      </c>
      <c r="E59" s="7">
        <f t="shared" ref="E59:E70" si="1">D59/C59</f>
        <v>8.0857730152311635</v>
      </c>
      <c r="F59" s="15">
        <v>0</v>
      </c>
      <c r="G59" s="7">
        <v>0</v>
      </c>
      <c r="H59" s="7">
        <v>0</v>
      </c>
      <c r="I59" s="96">
        <v>0</v>
      </c>
      <c r="J59" s="7">
        <v>0</v>
      </c>
      <c r="K59" s="7">
        <v>0</v>
      </c>
      <c r="L59" s="101">
        <v>14.837999999999999</v>
      </c>
      <c r="M59" s="42">
        <v>119.97669999999999</v>
      </c>
      <c r="N59" s="42">
        <f t="shared" ref="N59:N70" si="2">M59/L59</f>
        <v>8.0857730152311635</v>
      </c>
    </row>
    <row r="60" spans="2:21" ht="20.100000000000001" customHeight="1" x14ac:dyDescent="0.25">
      <c r="B60" s="39" t="s">
        <v>63</v>
      </c>
      <c r="C60" s="39">
        <v>6.0384200000000003</v>
      </c>
      <c r="D60" s="40">
        <v>48.961537999999997</v>
      </c>
      <c r="E60" s="40">
        <f t="shared" si="1"/>
        <v>8.1083359554320484</v>
      </c>
      <c r="F60" s="39">
        <v>0</v>
      </c>
      <c r="G60" s="40">
        <v>0</v>
      </c>
      <c r="H60" s="40">
        <v>0</v>
      </c>
      <c r="I60" s="97">
        <v>0</v>
      </c>
      <c r="J60" s="40">
        <v>0</v>
      </c>
      <c r="K60" s="40">
        <v>0</v>
      </c>
      <c r="L60" s="102">
        <v>6.0384200000000003</v>
      </c>
      <c r="M60" s="43">
        <v>48.961537999999997</v>
      </c>
      <c r="N60" s="43">
        <f t="shared" si="2"/>
        <v>8.1083359554320484</v>
      </c>
    </row>
    <row r="61" spans="2:21" ht="20.100000000000001" customHeight="1" x14ac:dyDescent="0.25">
      <c r="B61" s="15" t="s">
        <v>64</v>
      </c>
      <c r="C61" s="15">
        <v>13.793050000000001</v>
      </c>
      <c r="D61" s="7">
        <v>113.548384</v>
      </c>
      <c r="E61" s="7">
        <f t="shared" si="1"/>
        <v>8.2322897401227415</v>
      </c>
      <c r="F61" s="15">
        <v>0</v>
      </c>
      <c r="G61" s="7">
        <v>0</v>
      </c>
      <c r="H61" s="7">
        <v>0</v>
      </c>
      <c r="I61" s="96">
        <v>6.28E-3</v>
      </c>
      <c r="J61" s="7">
        <v>0.10688800000000001</v>
      </c>
      <c r="K61" s="7">
        <f t="shared" ref="K61:K70" si="3">J61/I61</f>
        <v>17.020382165605096</v>
      </c>
      <c r="L61" s="101">
        <v>13.799330000000001</v>
      </c>
      <c r="M61" s="42">
        <v>113.65527200000001</v>
      </c>
      <c r="N61" s="42">
        <f t="shared" si="2"/>
        <v>8.2362891531690305</v>
      </c>
    </row>
    <row r="62" spans="2:21" ht="20.100000000000001" customHeight="1" x14ac:dyDescent="0.25">
      <c r="B62" s="15" t="s">
        <v>65</v>
      </c>
      <c r="C62" s="15">
        <v>8.7340099999999996</v>
      </c>
      <c r="D62" s="7">
        <v>85.289229999999975</v>
      </c>
      <c r="E62" s="7">
        <f t="shared" si="1"/>
        <v>9.7651857508750251</v>
      </c>
      <c r="F62" s="15">
        <v>0</v>
      </c>
      <c r="G62" s="7">
        <v>0</v>
      </c>
      <c r="H62" s="7">
        <v>0</v>
      </c>
      <c r="I62" s="96">
        <v>2.8239999999999998E-2</v>
      </c>
      <c r="J62" s="7">
        <v>0.22003</v>
      </c>
      <c r="K62" s="7">
        <f t="shared" si="3"/>
        <v>7.7914305949008504</v>
      </c>
      <c r="L62" s="101">
        <v>8.7622499999999999</v>
      </c>
      <c r="M62" s="42">
        <v>85.509259999999983</v>
      </c>
      <c r="N62" s="42">
        <f t="shared" si="2"/>
        <v>9.7588245028388805</v>
      </c>
    </row>
    <row r="63" spans="2:21" ht="20.100000000000001" customHeight="1" x14ac:dyDescent="0.25">
      <c r="B63" s="39" t="s">
        <v>66</v>
      </c>
      <c r="C63" s="39">
        <v>16.593439999999998</v>
      </c>
      <c r="D63" s="40">
        <v>159.87969499999997</v>
      </c>
      <c r="E63" s="40">
        <f t="shared" si="1"/>
        <v>9.635114539239602</v>
      </c>
      <c r="F63" s="39">
        <v>0</v>
      </c>
      <c r="G63" s="40">
        <v>0</v>
      </c>
      <c r="H63" s="40">
        <v>0</v>
      </c>
      <c r="I63" s="97">
        <v>0</v>
      </c>
      <c r="J63" s="40">
        <v>0</v>
      </c>
      <c r="K63" s="40">
        <v>0</v>
      </c>
      <c r="L63" s="102">
        <v>16.593439999999998</v>
      </c>
      <c r="M63" s="43">
        <v>159.87969499999997</v>
      </c>
      <c r="N63" s="43">
        <f t="shared" si="2"/>
        <v>9.635114539239602</v>
      </c>
    </row>
    <row r="64" spans="2:21" ht="20.100000000000001" customHeight="1" x14ac:dyDescent="0.25">
      <c r="B64" s="14" t="s">
        <v>67</v>
      </c>
      <c r="C64" s="15">
        <v>63.690580000000004</v>
      </c>
      <c r="D64" s="7">
        <v>643.24129799999992</v>
      </c>
      <c r="E64" s="7">
        <f t="shared" si="1"/>
        <v>10.099473077494347</v>
      </c>
      <c r="F64" s="15">
        <v>0</v>
      </c>
      <c r="G64" s="7">
        <v>0</v>
      </c>
      <c r="H64" s="7">
        <v>0</v>
      </c>
      <c r="I64" s="96">
        <v>0</v>
      </c>
      <c r="J64" s="7">
        <v>0</v>
      </c>
      <c r="K64" s="7">
        <v>0</v>
      </c>
      <c r="L64" s="101">
        <v>63.690580000000004</v>
      </c>
      <c r="M64" s="42">
        <v>643.24129799999992</v>
      </c>
      <c r="N64" s="42">
        <f t="shared" si="2"/>
        <v>10.099473077494347</v>
      </c>
    </row>
    <row r="65" spans="2:17" ht="20.100000000000001" customHeight="1" x14ac:dyDescent="0.25">
      <c r="B65" s="15" t="s">
        <v>68</v>
      </c>
      <c r="C65" s="15">
        <v>21.146530000000002</v>
      </c>
      <c r="D65" s="7">
        <v>230.29595899999998</v>
      </c>
      <c r="E65" s="7">
        <f t="shared" si="1"/>
        <v>10.890484585414248</v>
      </c>
      <c r="F65" s="15">
        <v>0</v>
      </c>
      <c r="G65" s="7">
        <v>0</v>
      </c>
      <c r="H65" s="7">
        <v>0</v>
      </c>
      <c r="I65" s="96">
        <v>4.0239999999999998E-2</v>
      </c>
      <c r="J65" s="7">
        <v>0.200182</v>
      </c>
      <c r="K65" s="7">
        <f t="shared" si="3"/>
        <v>4.9747017892644134</v>
      </c>
      <c r="L65" s="101">
        <v>21.186770000000003</v>
      </c>
      <c r="M65" s="42">
        <v>230.49614099999997</v>
      </c>
      <c r="N65" s="42">
        <f t="shared" si="2"/>
        <v>10.879248748157456</v>
      </c>
    </row>
    <row r="66" spans="2:17" ht="20.100000000000001" customHeight="1" x14ac:dyDescent="0.25">
      <c r="B66" s="39" t="s">
        <v>69</v>
      </c>
      <c r="C66" s="39">
        <v>15.853669999999999</v>
      </c>
      <c r="D66" s="40">
        <v>133.822722</v>
      </c>
      <c r="E66" s="40">
        <f t="shared" si="1"/>
        <v>8.4411194379597916</v>
      </c>
      <c r="F66" s="39">
        <v>0</v>
      </c>
      <c r="G66" s="40">
        <v>0</v>
      </c>
      <c r="H66" s="40">
        <v>0</v>
      </c>
      <c r="I66" s="97">
        <v>0</v>
      </c>
      <c r="J66" s="40">
        <v>0</v>
      </c>
      <c r="K66" s="40">
        <v>0</v>
      </c>
      <c r="L66" s="102">
        <v>15.853669999999999</v>
      </c>
      <c r="M66" s="43">
        <v>133.822722</v>
      </c>
      <c r="N66" s="43">
        <f t="shared" si="2"/>
        <v>8.4411194379597916</v>
      </c>
    </row>
    <row r="67" spans="2:17" ht="20.100000000000001" customHeight="1" x14ac:dyDescent="0.25">
      <c r="B67" s="14" t="s">
        <v>70</v>
      </c>
      <c r="C67" s="15">
        <v>17.73319</v>
      </c>
      <c r="D67" s="7">
        <v>149.67934700000001</v>
      </c>
      <c r="E67" s="7">
        <f t="shared" si="1"/>
        <v>8.4406329036118155</v>
      </c>
      <c r="F67" s="15">
        <v>0</v>
      </c>
      <c r="G67" s="7">
        <v>0</v>
      </c>
      <c r="H67" s="7">
        <v>0</v>
      </c>
      <c r="I67" s="96">
        <v>0</v>
      </c>
      <c r="J67" s="7">
        <v>0</v>
      </c>
      <c r="K67" s="7">
        <v>0</v>
      </c>
      <c r="L67" s="101">
        <v>17.73319</v>
      </c>
      <c r="M67" s="42">
        <v>149.67934700000001</v>
      </c>
      <c r="N67" s="42">
        <f t="shared" si="2"/>
        <v>8.4406329036118155</v>
      </c>
    </row>
    <row r="68" spans="2:17" s="9" customFormat="1" ht="20.100000000000001" customHeight="1" x14ac:dyDescent="0.25">
      <c r="B68" s="15" t="s">
        <v>71</v>
      </c>
      <c r="C68" s="15">
        <v>15.29528</v>
      </c>
      <c r="D68" s="7">
        <v>152.245983</v>
      </c>
      <c r="E68" s="7">
        <f t="shared" si="1"/>
        <v>9.9537885543775602</v>
      </c>
      <c r="F68" s="15">
        <v>0</v>
      </c>
      <c r="G68" s="7">
        <v>0</v>
      </c>
      <c r="H68" s="7">
        <v>0</v>
      </c>
      <c r="I68" s="96">
        <v>0</v>
      </c>
      <c r="J68" s="7">
        <v>0</v>
      </c>
      <c r="K68" s="7">
        <v>0</v>
      </c>
      <c r="L68" s="101">
        <v>15.29528</v>
      </c>
      <c r="M68" s="42">
        <v>152.245983</v>
      </c>
      <c r="N68" s="42">
        <f t="shared" si="2"/>
        <v>9.9537885543775602</v>
      </c>
    </row>
    <row r="69" spans="2:17" ht="20.100000000000001" customHeight="1" x14ac:dyDescent="0.25">
      <c r="B69" s="15" t="s">
        <v>72</v>
      </c>
      <c r="C69" s="15">
        <v>12.69814</v>
      </c>
      <c r="D69" s="7">
        <v>154.18848300000002</v>
      </c>
      <c r="E69" s="7">
        <f t="shared" si="1"/>
        <v>12.142603798666578</v>
      </c>
      <c r="F69" s="15">
        <v>0</v>
      </c>
      <c r="G69" s="7">
        <v>0</v>
      </c>
      <c r="H69" s="7">
        <v>0</v>
      </c>
      <c r="I69" s="96">
        <v>1.354E-2</v>
      </c>
      <c r="J69" s="7">
        <v>4.6886000000000004E-2</v>
      </c>
      <c r="K69" s="7">
        <f t="shared" si="3"/>
        <v>3.4627769571639591</v>
      </c>
      <c r="L69" s="101">
        <v>12.711680000000003</v>
      </c>
      <c r="M69" s="42">
        <v>154.23536900000002</v>
      </c>
      <c r="N69" s="42">
        <f t="shared" si="2"/>
        <v>12.133358375918839</v>
      </c>
    </row>
    <row r="70" spans="2:17" ht="15.75" x14ac:dyDescent="0.25">
      <c r="B70" s="37" t="s">
        <v>96</v>
      </c>
      <c r="C70" s="37">
        <v>219.55049000000002</v>
      </c>
      <c r="D70" s="38">
        <v>2099.8419450000001</v>
      </c>
      <c r="E70" s="38">
        <f t="shared" si="1"/>
        <v>9.5642781075095744</v>
      </c>
      <c r="F70" s="37">
        <v>0</v>
      </c>
      <c r="G70" s="38">
        <v>0</v>
      </c>
      <c r="H70" s="38">
        <v>0</v>
      </c>
      <c r="I70" s="98">
        <v>8.829999999999999E-2</v>
      </c>
      <c r="J70" s="38">
        <v>0.573986</v>
      </c>
      <c r="K70" s="38">
        <f t="shared" si="3"/>
        <v>6.5004077010192534</v>
      </c>
      <c r="L70" s="37">
        <v>219.63879000000003</v>
      </c>
      <c r="M70" s="38">
        <v>2100.4159310000005</v>
      </c>
      <c r="N70" s="38">
        <f t="shared" si="2"/>
        <v>9.5630463589787578</v>
      </c>
    </row>
    <row r="71" spans="2:17" ht="20.100000000000001" customHeight="1" x14ac:dyDescent="0.25">
      <c r="B71" s="16"/>
      <c r="C71" s="3"/>
      <c r="D71" s="17"/>
      <c r="E71" s="17"/>
      <c r="F71" s="3"/>
      <c r="G71" s="17"/>
      <c r="H71" s="17"/>
      <c r="I71" s="17"/>
      <c r="J71" s="17"/>
      <c r="K71" s="17"/>
    </row>
    <row r="72" spans="2:17" ht="20.100000000000001" customHeight="1" x14ac:dyDescent="0.25">
      <c r="B72" s="9" t="s">
        <v>85</v>
      </c>
    </row>
    <row r="73" spans="2:17" ht="3.75" customHeight="1" x14ac:dyDescent="0.25">
      <c r="B73" s="78"/>
      <c r="C73" s="78"/>
      <c r="D73" s="78"/>
      <c r="E73" s="78"/>
      <c r="F73" s="78"/>
      <c r="G73" s="78"/>
      <c r="H73" s="78"/>
      <c r="I73" s="78"/>
      <c r="J73" s="78"/>
      <c r="K73" s="78"/>
      <c r="L73" s="78"/>
      <c r="M73" s="78"/>
      <c r="N73" s="78"/>
      <c r="O73" s="78"/>
      <c r="P73" s="78"/>
      <c r="Q73" s="78"/>
    </row>
    <row r="74" spans="2:17" ht="20.100000000000001" customHeight="1" x14ac:dyDescent="0.25">
      <c r="B74" s="4"/>
      <c r="C74" s="12"/>
      <c r="D74" s="13"/>
      <c r="E74" s="12"/>
    </row>
    <row r="75" spans="2:17" ht="20.100000000000001" customHeight="1" x14ac:dyDescent="0.25">
      <c r="B75" s="28" t="s">
        <v>0</v>
      </c>
      <c r="C75" s="28" t="s">
        <v>1</v>
      </c>
      <c r="E75" s="1"/>
    </row>
    <row r="76" spans="2:17" ht="20.100000000000001" customHeight="1" x14ac:dyDescent="0.25">
      <c r="B76" s="6">
        <v>2013</v>
      </c>
      <c r="C76" s="77">
        <v>90.178050439140776</v>
      </c>
      <c r="E76" s="1"/>
    </row>
    <row r="77" spans="2:17" ht="20.100000000000001" customHeight="1" x14ac:dyDescent="0.25">
      <c r="B77" s="6">
        <v>2014</v>
      </c>
      <c r="C77" s="77">
        <v>92.649309653699206</v>
      </c>
      <c r="E77" s="1"/>
    </row>
    <row r="78" spans="2:17" ht="20.100000000000001" customHeight="1" x14ac:dyDescent="0.25">
      <c r="B78" s="6">
        <v>2015</v>
      </c>
      <c r="C78" s="77">
        <v>91.923292493957234</v>
      </c>
      <c r="E78" s="1"/>
    </row>
    <row r="79" spans="2:17" ht="20.100000000000001" customHeight="1" x14ac:dyDescent="0.25">
      <c r="B79" s="6">
        <v>2016</v>
      </c>
      <c r="C79" s="77">
        <v>100</v>
      </c>
      <c r="E79" s="1"/>
    </row>
    <row r="80" spans="2:17" ht="20.100000000000001" customHeight="1" x14ac:dyDescent="0.25">
      <c r="B80" s="6">
        <v>2017</v>
      </c>
      <c r="C80" s="77">
        <v>104.64</v>
      </c>
      <c r="E80" s="1"/>
    </row>
    <row r="81" spans="2:5" ht="20.100000000000001" customHeight="1" x14ac:dyDescent="0.25">
      <c r="B81" s="84">
        <v>2018</v>
      </c>
      <c r="C81" s="92">
        <v>132.38999999999999</v>
      </c>
      <c r="E81" s="1"/>
    </row>
    <row r="82" spans="2:5" ht="20.100000000000001" customHeight="1" x14ac:dyDescent="0.25">
      <c r="E82" s="1"/>
    </row>
    <row r="83" spans="2:5" ht="20.100000000000001" customHeight="1" x14ac:dyDescent="0.25">
      <c r="B83" s="32" t="s">
        <v>84</v>
      </c>
    </row>
    <row r="84" spans="2:5" ht="20.100000000000001" customHeight="1" x14ac:dyDescent="0.25">
      <c r="B84" s="2"/>
    </row>
    <row r="85" spans="2:5" ht="9.9499999999999993" customHeight="1" x14ac:dyDescent="0.25">
      <c r="B85" s="93" t="s">
        <v>44</v>
      </c>
      <c r="C85" s="93" t="s">
        <v>15</v>
      </c>
      <c r="E85" s="1"/>
    </row>
    <row r="86" spans="2:5" ht="9.9499999999999993" customHeight="1" x14ac:dyDescent="0.25">
      <c r="B86" s="93" t="s">
        <v>36</v>
      </c>
      <c r="C86" s="93" t="s">
        <v>35</v>
      </c>
      <c r="E86" s="1"/>
    </row>
    <row r="87" spans="2:5" ht="9.9499999999999993" customHeight="1" x14ac:dyDescent="0.25">
      <c r="B87" s="93" t="s">
        <v>50</v>
      </c>
      <c r="C87" s="93" t="s">
        <v>30</v>
      </c>
      <c r="E87" s="1"/>
    </row>
    <row r="88" spans="2:5" ht="9.9499999999999993" customHeight="1" x14ac:dyDescent="0.25">
      <c r="B88" s="93" t="s">
        <v>48</v>
      </c>
      <c r="C88" s="93" t="s">
        <v>33</v>
      </c>
      <c r="E88" s="1"/>
    </row>
    <row r="89" spans="2:5" ht="9.9499999999999993" customHeight="1" x14ac:dyDescent="0.25">
      <c r="B89" s="93" t="s">
        <v>49</v>
      </c>
      <c r="C89" s="93" t="s">
        <v>3</v>
      </c>
    </row>
    <row r="90" spans="2:5" ht="9.9499999999999993" customHeight="1" x14ac:dyDescent="0.25">
      <c r="B90" s="93" t="s">
        <v>11</v>
      </c>
      <c r="C90" s="93" t="s">
        <v>10</v>
      </c>
    </row>
    <row r="91" spans="2:5" ht="9.9499999999999993" customHeight="1" x14ac:dyDescent="0.25">
      <c r="B91" s="93" t="s">
        <v>7</v>
      </c>
      <c r="C91" s="93" t="s">
        <v>6</v>
      </c>
    </row>
    <row r="92" spans="2:5" ht="9.9499999999999993" customHeight="1" x14ac:dyDescent="0.25">
      <c r="B92" s="93" t="s">
        <v>45</v>
      </c>
      <c r="C92" s="93" t="s">
        <v>24</v>
      </c>
    </row>
    <row r="93" spans="2:5" ht="9.9499999999999993" customHeight="1" x14ac:dyDescent="0.25">
      <c r="B93" s="93" t="s">
        <v>39</v>
      </c>
      <c r="C93" s="93" t="s">
        <v>38</v>
      </c>
    </row>
    <row r="94" spans="2:5" ht="9.9499999999999993" customHeight="1" x14ac:dyDescent="0.25">
      <c r="B94" s="93" t="s">
        <v>32</v>
      </c>
      <c r="C94" s="93" t="s">
        <v>31</v>
      </c>
    </row>
    <row r="95" spans="2:5" ht="20.100000000000001" customHeight="1" x14ac:dyDescent="0.25">
      <c r="B95" s="2"/>
    </row>
    <row r="96" spans="2:5" ht="20.100000000000001" customHeight="1" x14ac:dyDescent="0.25">
      <c r="B96" s="32" t="s">
        <v>122</v>
      </c>
    </row>
  </sheetData>
  <sheetProtection selectLockedCells="1" selectUnlockedCells="1"/>
  <mergeCells count="7">
    <mergeCell ref="L56:N56"/>
    <mergeCell ref="L6:M6"/>
    <mergeCell ref="A6:K6"/>
    <mergeCell ref="C56:E56"/>
    <mergeCell ref="F56:H56"/>
    <mergeCell ref="I56:K56"/>
    <mergeCell ref="B56:B57"/>
  </mergeCells>
  <phoneticPr fontId="0" type="noConversion"/>
  <pageMargins left="0.74791666666666667" right="0.74791666666666667" top="0.98402777777777772" bottom="0.98402777777777772" header="0.51180555555555551" footer="0.51180555555555551"/>
  <pageSetup paperSize="9" scale="27" firstPageNumber="0" orientation="landscape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1:BD55"/>
  <sheetViews>
    <sheetView topLeftCell="A28" workbookViewId="0">
      <selection activeCell="B55" sqref="B55"/>
    </sheetView>
  </sheetViews>
  <sheetFormatPr baseColWidth="10" defaultColWidth="11.42578125" defaultRowHeight="20.100000000000001" customHeight="1" x14ac:dyDescent="0.25"/>
  <cols>
    <col min="1" max="1" width="3.7109375" style="1" customWidth="1"/>
    <col min="2" max="2" width="50.5703125" style="1" customWidth="1"/>
    <col min="3" max="3" width="8" style="56" customWidth="1"/>
    <col min="4" max="4" width="12.42578125" style="2" customWidth="1"/>
    <col min="5" max="5" width="13.5703125" style="2" customWidth="1"/>
    <col min="6" max="6" width="12.140625" style="1" bestFit="1" customWidth="1"/>
    <col min="7" max="7" width="11.42578125" style="1"/>
    <col min="8" max="8" width="4.7109375" style="1" customWidth="1"/>
    <col min="9" max="9" width="3.7109375" style="1" customWidth="1"/>
    <col min="10" max="10" width="6" style="1" customWidth="1"/>
    <col min="11" max="11" width="9.42578125" style="1" customWidth="1"/>
    <col min="12" max="12" width="8" style="1" customWidth="1"/>
    <col min="13" max="13" width="4.42578125" style="1" customWidth="1"/>
    <col min="14" max="14" width="5.85546875" style="1" customWidth="1"/>
    <col min="15" max="15" width="7.85546875" style="1" customWidth="1"/>
    <col min="16" max="16" width="8.42578125" style="1" customWidth="1"/>
    <col min="17" max="17" width="11.5703125" style="1" customWidth="1"/>
    <col min="18" max="16384" width="11.42578125" style="1"/>
  </cols>
  <sheetData>
    <row r="1" spans="1:56" s="18" customFormat="1" ht="20.100000000000001" customHeight="1" x14ac:dyDescent="0.25">
      <c r="A1" s="75"/>
      <c r="B1" s="75"/>
      <c r="C1" s="76"/>
      <c r="D1" s="75"/>
      <c r="E1" s="76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</row>
    <row r="2" spans="1:56" s="18" customFormat="1" ht="15.75" x14ac:dyDescent="0.25">
      <c r="A2" s="75"/>
      <c r="B2" s="75"/>
      <c r="C2" s="76"/>
      <c r="D2" s="75"/>
      <c r="E2" s="76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</row>
    <row r="3" spans="1:56" s="18" customFormat="1" ht="15.75" x14ac:dyDescent="0.25">
      <c r="A3" s="75"/>
      <c r="B3" s="75"/>
      <c r="C3" s="76"/>
      <c r="D3" s="75"/>
      <c r="E3" s="76"/>
      <c r="F3" s="75"/>
      <c r="G3" s="75"/>
      <c r="H3" s="75"/>
      <c r="I3" s="75"/>
      <c r="J3" s="75"/>
      <c r="K3" s="75"/>
      <c r="L3" s="75"/>
      <c r="M3" s="75"/>
      <c r="N3" s="75"/>
      <c r="O3" s="75"/>
      <c r="P3" s="75"/>
      <c r="Q3" s="75"/>
    </row>
    <row r="4" spans="1:56" s="18" customFormat="1" ht="10.5" customHeight="1" x14ac:dyDescent="0.25">
      <c r="A4" s="75"/>
      <c r="B4" s="75"/>
      <c r="C4" s="76"/>
      <c r="D4" s="75"/>
      <c r="E4" s="76"/>
      <c r="F4" s="75"/>
      <c r="G4" s="75"/>
      <c r="H4" s="75"/>
      <c r="I4" s="75"/>
      <c r="J4" s="75"/>
      <c r="K4" s="75"/>
      <c r="L4" s="75"/>
      <c r="M4" s="75"/>
      <c r="N4" s="75"/>
      <c r="O4" s="75"/>
      <c r="P4" s="75"/>
      <c r="Q4" s="75"/>
    </row>
    <row r="5" spans="1:56" s="18" customFormat="1" ht="5.25" customHeight="1" x14ac:dyDescent="0.25">
      <c r="A5" s="81"/>
      <c r="B5" s="81"/>
      <c r="C5" s="82"/>
      <c r="D5" s="81"/>
      <c r="E5" s="82"/>
      <c r="F5" s="81"/>
      <c r="G5" s="81"/>
      <c r="H5" s="81"/>
      <c r="I5" s="81"/>
      <c r="J5" s="81"/>
      <c r="K5" s="81"/>
      <c r="L5" s="81"/>
      <c r="M5" s="81"/>
      <c r="N5" s="81"/>
      <c r="O5" s="81"/>
      <c r="P5" s="81"/>
      <c r="Q5" s="81"/>
    </row>
    <row r="6" spans="1:56" ht="15.75" x14ac:dyDescent="0.25"/>
    <row r="7" spans="1:56" ht="20.25" customHeight="1" x14ac:dyDescent="0.25">
      <c r="B7" s="9" t="s">
        <v>97</v>
      </c>
      <c r="C7" s="57"/>
      <c r="E7" s="1"/>
      <c r="M7" s="2"/>
    </row>
    <row r="8" spans="1:56" ht="5.25" customHeight="1" x14ac:dyDescent="0.25">
      <c r="B8" s="78"/>
      <c r="C8" s="78"/>
      <c r="D8" s="78"/>
      <c r="E8" s="78"/>
      <c r="F8" s="78"/>
      <c r="G8" s="78"/>
      <c r="H8" s="78"/>
      <c r="I8" s="78"/>
      <c r="J8" s="78"/>
      <c r="K8" s="78"/>
      <c r="L8" s="78"/>
      <c r="M8" s="78"/>
      <c r="N8" s="78"/>
      <c r="O8" s="78"/>
      <c r="P8" s="78"/>
      <c r="Q8" s="78"/>
    </row>
    <row r="9" spans="1:56" s="18" customFormat="1" ht="9.75" customHeight="1" x14ac:dyDescent="0.25">
      <c r="B9" s="19"/>
      <c r="C9" s="58"/>
      <c r="D9" s="19"/>
    </row>
    <row r="10" spans="1:56" s="18" customFormat="1" ht="9.75" customHeight="1" x14ac:dyDescent="0.25">
      <c r="B10" s="19"/>
      <c r="C10" s="58"/>
      <c r="D10" s="19"/>
    </row>
    <row r="11" spans="1:56" s="45" customFormat="1" ht="20.100000000000001" customHeight="1" x14ac:dyDescent="0.25">
      <c r="A11" s="44"/>
      <c r="B11" s="28" t="s">
        <v>76</v>
      </c>
      <c r="C11" s="29" t="s">
        <v>2</v>
      </c>
      <c r="D11" s="29" t="s">
        <v>77</v>
      </c>
      <c r="E11" s="30" t="s">
        <v>78</v>
      </c>
      <c r="F11" s="29" t="s">
        <v>75</v>
      </c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44"/>
      <c r="AD11" s="44"/>
      <c r="AE11" s="44"/>
      <c r="AF11" s="44"/>
      <c r="AG11" s="44"/>
      <c r="AH11" s="44"/>
      <c r="AI11" s="44"/>
      <c r="AJ11" s="44"/>
      <c r="AK11" s="44"/>
      <c r="AL11" s="44"/>
      <c r="AM11" s="44"/>
      <c r="AN11" s="44"/>
      <c r="AO11" s="44"/>
      <c r="AP11" s="44"/>
      <c r="AQ11" s="44"/>
      <c r="AR11" s="44"/>
      <c r="AS11" s="44"/>
      <c r="AT11" s="44"/>
      <c r="AU11" s="44"/>
      <c r="AV11" s="44"/>
      <c r="AW11" s="44"/>
      <c r="AX11" s="44"/>
      <c r="AY11" s="44"/>
      <c r="AZ11" s="44"/>
      <c r="BA11" s="44"/>
      <c r="BB11" s="44"/>
      <c r="BC11" s="44"/>
      <c r="BD11" s="44"/>
    </row>
    <row r="12" spans="1:56" s="50" customFormat="1" ht="20.100000000000001" customHeight="1" x14ac:dyDescent="0.25">
      <c r="A12" s="46"/>
      <c r="B12" s="47" t="s">
        <v>42</v>
      </c>
      <c r="C12" s="59" t="s">
        <v>14</v>
      </c>
      <c r="D12" s="48">
        <v>209.35</v>
      </c>
      <c r="E12" s="49">
        <v>118.741</v>
      </c>
      <c r="F12" s="49">
        <f t="shared" ref="F12:F48" si="0">E12/D12</f>
        <v>0.56718891807977079</v>
      </c>
      <c r="G12" s="46"/>
      <c r="H12" s="46"/>
      <c r="I12" s="46"/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  <c r="AG12" s="46"/>
      <c r="AH12" s="46"/>
      <c r="AI12" s="46"/>
      <c r="AJ12" s="46"/>
      <c r="AK12" s="46"/>
      <c r="AL12" s="46"/>
      <c r="AM12" s="46"/>
      <c r="AN12" s="46"/>
      <c r="AO12" s="46"/>
      <c r="AP12" s="46"/>
      <c r="AQ12" s="46"/>
      <c r="AR12" s="46"/>
      <c r="AS12" s="46"/>
      <c r="AT12" s="46"/>
      <c r="AU12" s="46"/>
      <c r="AV12" s="46"/>
      <c r="AW12" s="46"/>
      <c r="AX12" s="46"/>
      <c r="AY12" s="46"/>
      <c r="AZ12" s="46"/>
      <c r="BA12" s="46"/>
      <c r="BB12" s="46"/>
      <c r="BC12" s="46"/>
      <c r="BD12" s="46"/>
    </row>
    <row r="13" spans="1:56" s="50" customFormat="1" ht="20.100000000000001" customHeight="1" x14ac:dyDescent="0.25">
      <c r="A13" s="46"/>
      <c r="B13" s="47" t="s">
        <v>36</v>
      </c>
      <c r="C13" s="59" t="s">
        <v>35</v>
      </c>
      <c r="D13" s="48">
        <v>200749</v>
      </c>
      <c r="E13" s="49">
        <v>1835281.7</v>
      </c>
      <c r="F13" s="49">
        <f t="shared" si="0"/>
        <v>9.1421710693453022</v>
      </c>
      <c r="G13" s="46"/>
      <c r="H13" s="46"/>
      <c r="I13" s="46"/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  <c r="AG13" s="46"/>
      <c r="AH13" s="46"/>
      <c r="AI13" s="46"/>
      <c r="AJ13" s="46"/>
      <c r="AK13" s="46"/>
      <c r="AL13" s="46"/>
      <c r="AM13" s="46"/>
      <c r="AN13" s="46"/>
      <c r="AO13" s="46"/>
      <c r="AP13" s="46"/>
      <c r="AQ13" s="46"/>
      <c r="AR13" s="46"/>
      <c r="AS13" s="46"/>
      <c r="AT13" s="46"/>
      <c r="AU13" s="46"/>
      <c r="AV13" s="46"/>
      <c r="AW13" s="46"/>
      <c r="AX13" s="46"/>
      <c r="AY13" s="46"/>
      <c r="AZ13" s="46"/>
      <c r="BA13" s="46"/>
      <c r="BB13" s="46"/>
      <c r="BC13" s="46"/>
      <c r="BD13" s="46"/>
    </row>
    <row r="14" spans="1:56" s="50" customFormat="1" ht="20.100000000000001" customHeight="1" x14ac:dyDescent="0.25">
      <c r="A14" s="46"/>
      <c r="B14" s="47" t="s">
        <v>44</v>
      </c>
      <c r="C14" s="59" t="s">
        <v>15</v>
      </c>
      <c r="D14" s="48">
        <v>5645.8799999999992</v>
      </c>
      <c r="E14" s="49">
        <v>169185.20199999999</v>
      </c>
      <c r="F14" s="49">
        <f t="shared" si="0"/>
        <v>29.966134951504461</v>
      </c>
      <c r="G14" s="46"/>
      <c r="H14" s="46"/>
      <c r="I14" s="46"/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  <c r="AG14" s="46"/>
      <c r="AH14" s="46"/>
      <c r="AI14" s="46"/>
      <c r="AJ14" s="46"/>
      <c r="AK14" s="46"/>
      <c r="AL14" s="46"/>
      <c r="AM14" s="46"/>
      <c r="AN14" s="46"/>
      <c r="AO14" s="46"/>
      <c r="AP14" s="46"/>
      <c r="AQ14" s="46"/>
      <c r="AR14" s="46"/>
      <c r="AS14" s="46"/>
      <c r="AT14" s="46"/>
      <c r="AU14" s="46"/>
      <c r="AV14" s="46"/>
      <c r="AW14" s="46"/>
      <c r="AX14" s="46"/>
      <c r="AY14" s="46"/>
      <c r="AZ14" s="46"/>
      <c r="BA14" s="46"/>
      <c r="BB14" s="46"/>
      <c r="BC14" s="46"/>
      <c r="BD14" s="46"/>
    </row>
    <row r="15" spans="1:56" s="50" customFormat="1" ht="20.100000000000001" customHeight="1" x14ac:dyDescent="0.25">
      <c r="A15" s="46"/>
      <c r="B15" s="47" t="s">
        <v>41</v>
      </c>
      <c r="C15" s="59" t="s">
        <v>9</v>
      </c>
      <c r="D15" s="48">
        <v>77.38</v>
      </c>
      <c r="E15" s="49">
        <v>442.29399999999998</v>
      </c>
      <c r="F15" s="49">
        <f t="shared" si="0"/>
        <v>5.7158697337813393</v>
      </c>
      <c r="G15" s="46"/>
      <c r="H15" s="46"/>
      <c r="I15" s="46"/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46"/>
      <c r="AG15" s="46"/>
      <c r="AH15" s="46"/>
      <c r="AI15" s="46"/>
      <c r="AJ15" s="46"/>
      <c r="AK15" s="46"/>
      <c r="AL15" s="46"/>
      <c r="AM15" s="46"/>
      <c r="AN15" s="46"/>
      <c r="AO15" s="46"/>
      <c r="AP15" s="46"/>
      <c r="AQ15" s="46"/>
      <c r="AR15" s="46"/>
      <c r="AS15" s="46"/>
      <c r="AT15" s="46"/>
      <c r="AU15" s="46"/>
      <c r="AV15" s="46"/>
      <c r="AW15" s="46"/>
      <c r="AX15" s="46"/>
      <c r="AY15" s="46"/>
      <c r="AZ15" s="46"/>
      <c r="BA15" s="46"/>
      <c r="BB15" s="46"/>
      <c r="BC15" s="46"/>
      <c r="BD15" s="46"/>
    </row>
    <row r="16" spans="1:56" s="50" customFormat="1" ht="20.100000000000001" customHeight="1" x14ac:dyDescent="0.25">
      <c r="A16" s="46"/>
      <c r="B16" s="47" t="s">
        <v>7</v>
      </c>
      <c r="C16" s="59" t="s">
        <v>6</v>
      </c>
      <c r="D16" s="48">
        <v>408.28999999999996</v>
      </c>
      <c r="E16" s="49">
        <v>3181.7759999999998</v>
      </c>
      <c r="F16" s="49">
        <f t="shared" si="0"/>
        <v>7.7929314947708743</v>
      </c>
      <c r="G16" s="46"/>
      <c r="H16" s="46"/>
      <c r="I16" s="46"/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  <c r="Z16" s="46"/>
      <c r="AA16" s="46"/>
      <c r="AB16" s="46"/>
      <c r="AC16" s="46"/>
      <c r="AD16" s="46"/>
      <c r="AE16" s="46"/>
      <c r="AF16" s="46"/>
      <c r="AG16" s="46"/>
      <c r="AH16" s="46"/>
      <c r="AI16" s="46"/>
      <c r="AJ16" s="46"/>
      <c r="AK16" s="46"/>
      <c r="AL16" s="46"/>
      <c r="AM16" s="46"/>
      <c r="AN16" s="46"/>
      <c r="AO16" s="46"/>
      <c r="AP16" s="46"/>
      <c r="AQ16" s="46"/>
      <c r="AR16" s="46"/>
      <c r="AS16" s="46"/>
      <c r="AT16" s="46"/>
      <c r="AU16" s="46"/>
      <c r="AV16" s="46"/>
      <c r="AW16" s="46"/>
      <c r="AX16" s="46"/>
      <c r="AY16" s="46"/>
      <c r="AZ16" s="46"/>
      <c r="BA16" s="46"/>
      <c r="BB16" s="46"/>
      <c r="BC16" s="46"/>
      <c r="BD16" s="46"/>
    </row>
    <row r="17" spans="1:56" s="50" customFormat="1" ht="20.100000000000001" customHeight="1" x14ac:dyDescent="0.25">
      <c r="A17" s="46"/>
      <c r="B17" s="47" t="s">
        <v>43</v>
      </c>
      <c r="C17" s="59" t="s">
        <v>29</v>
      </c>
      <c r="D17" s="48">
        <v>1643.7000000000003</v>
      </c>
      <c r="E17" s="49">
        <v>6411.7979999999998</v>
      </c>
      <c r="F17" s="49">
        <f t="shared" si="0"/>
        <v>3.9008322686621639</v>
      </c>
      <c r="G17" s="46"/>
      <c r="H17" s="46"/>
      <c r="I17" s="46"/>
      <c r="J17" s="46"/>
      <c r="K17" s="46"/>
      <c r="L17" s="46"/>
      <c r="M17" s="46"/>
      <c r="N17" s="46"/>
      <c r="O17" s="46"/>
      <c r="P17" s="46"/>
      <c r="Q17" s="46"/>
      <c r="R17" s="46"/>
      <c r="S17" s="46"/>
      <c r="T17" s="46"/>
      <c r="U17" s="46"/>
      <c r="V17" s="46"/>
      <c r="W17" s="46"/>
      <c r="X17" s="46"/>
      <c r="Y17" s="46"/>
      <c r="Z17" s="46"/>
      <c r="AA17" s="46"/>
      <c r="AB17" s="46"/>
      <c r="AC17" s="46"/>
      <c r="AD17" s="46"/>
      <c r="AE17" s="46"/>
      <c r="AF17" s="46"/>
      <c r="AG17" s="46"/>
      <c r="AH17" s="46"/>
      <c r="AI17" s="46"/>
      <c r="AJ17" s="46"/>
      <c r="AK17" s="46"/>
      <c r="AL17" s="46"/>
      <c r="AM17" s="46"/>
      <c r="AN17" s="46"/>
      <c r="AO17" s="46"/>
      <c r="AP17" s="46"/>
      <c r="AQ17" s="46"/>
      <c r="AR17" s="46"/>
      <c r="AS17" s="46"/>
      <c r="AT17" s="46"/>
      <c r="AU17" s="46"/>
      <c r="AV17" s="46"/>
      <c r="AW17" s="46"/>
      <c r="AX17" s="46"/>
      <c r="AY17" s="46"/>
      <c r="AZ17" s="46"/>
      <c r="BA17" s="46"/>
      <c r="BB17" s="46"/>
      <c r="BC17" s="46"/>
      <c r="BD17" s="46"/>
    </row>
    <row r="18" spans="1:56" s="50" customFormat="1" ht="20.100000000000001" customHeight="1" x14ac:dyDescent="0.25">
      <c r="A18" s="46"/>
      <c r="B18" s="47" t="s">
        <v>13</v>
      </c>
      <c r="C18" s="59" t="s">
        <v>12</v>
      </c>
      <c r="D18" s="48">
        <v>57.429999999999993</v>
      </c>
      <c r="E18" s="49">
        <v>1110.604</v>
      </c>
      <c r="F18" s="49">
        <f t="shared" si="0"/>
        <v>19.338394567299325</v>
      </c>
      <c r="G18" s="46"/>
      <c r="H18" s="46"/>
      <c r="I18" s="46"/>
      <c r="J18" s="46"/>
      <c r="K18" s="46"/>
      <c r="L18" s="46"/>
      <c r="M18" s="46"/>
      <c r="N18" s="46"/>
      <c r="O18" s="46"/>
      <c r="P18" s="46"/>
      <c r="Q18" s="46"/>
      <c r="R18" s="46"/>
      <c r="S18" s="46"/>
      <c r="T18" s="46"/>
      <c r="U18" s="46"/>
      <c r="V18" s="46"/>
      <c r="W18" s="46"/>
      <c r="X18" s="46"/>
      <c r="Y18" s="46"/>
      <c r="Z18" s="46"/>
      <c r="AA18" s="46"/>
      <c r="AB18" s="46"/>
      <c r="AC18" s="46"/>
      <c r="AD18" s="46"/>
      <c r="AE18" s="46"/>
      <c r="AF18" s="46"/>
      <c r="AG18" s="46"/>
      <c r="AH18" s="46"/>
      <c r="AI18" s="46"/>
      <c r="AJ18" s="46"/>
      <c r="AK18" s="46"/>
      <c r="AL18" s="46"/>
      <c r="AM18" s="46"/>
      <c r="AN18" s="46"/>
      <c r="AO18" s="46"/>
      <c r="AP18" s="46"/>
      <c r="AQ18" s="46"/>
      <c r="AR18" s="46"/>
      <c r="AS18" s="46"/>
      <c r="AT18" s="46"/>
      <c r="AU18" s="46"/>
      <c r="AV18" s="46"/>
      <c r="AW18" s="46"/>
      <c r="AX18" s="46"/>
      <c r="AY18" s="46"/>
      <c r="AZ18" s="46"/>
      <c r="BA18" s="46"/>
      <c r="BB18" s="46"/>
      <c r="BC18" s="46"/>
      <c r="BD18" s="46"/>
    </row>
    <row r="19" spans="1:56" s="50" customFormat="1" ht="20.100000000000001" customHeight="1" x14ac:dyDescent="0.25">
      <c r="A19" s="46"/>
      <c r="B19" s="47" t="s">
        <v>26</v>
      </c>
      <c r="C19" s="59" t="s">
        <v>25</v>
      </c>
      <c r="D19" s="48">
        <v>33.5</v>
      </c>
      <c r="E19" s="49">
        <v>363.95</v>
      </c>
      <c r="F19" s="49">
        <f t="shared" si="0"/>
        <v>10.864179104477612</v>
      </c>
      <c r="G19" s="46"/>
      <c r="H19" s="46"/>
      <c r="I19" s="46"/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  <c r="AG19" s="46"/>
      <c r="AH19" s="46"/>
      <c r="AI19" s="46"/>
      <c r="AJ19" s="46"/>
      <c r="AK19" s="46"/>
      <c r="AL19" s="46"/>
      <c r="AM19" s="46"/>
      <c r="AN19" s="46"/>
      <c r="AO19" s="46"/>
      <c r="AP19" s="46"/>
      <c r="AQ19" s="46"/>
      <c r="AR19" s="46"/>
      <c r="AS19" s="46"/>
      <c r="AT19" s="46"/>
      <c r="AU19" s="46"/>
      <c r="AV19" s="46"/>
      <c r="AW19" s="46"/>
      <c r="AX19" s="46"/>
      <c r="AY19" s="46"/>
      <c r="AZ19" s="46"/>
      <c r="BA19" s="46"/>
      <c r="BB19" s="46"/>
      <c r="BC19" s="46"/>
      <c r="BD19" s="46"/>
    </row>
    <row r="20" spans="1:56" s="50" customFormat="1" ht="20.100000000000001" customHeight="1" x14ac:dyDescent="0.25">
      <c r="A20" s="46"/>
      <c r="B20" s="47" t="s">
        <v>86</v>
      </c>
      <c r="C20" s="59" t="s">
        <v>87</v>
      </c>
      <c r="D20" s="48">
        <v>56.97</v>
      </c>
      <c r="E20" s="49">
        <v>373.33500000000004</v>
      </c>
      <c r="F20" s="49">
        <f t="shared" si="0"/>
        <v>6.5531858873091107</v>
      </c>
      <c r="G20" s="46"/>
      <c r="H20" s="46"/>
      <c r="I20" s="46"/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  <c r="AA20" s="46"/>
      <c r="AB20" s="46"/>
      <c r="AC20" s="46"/>
      <c r="AD20" s="46"/>
      <c r="AE20" s="46"/>
      <c r="AF20" s="46"/>
      <c r="AG20" s="46"/>
      <c r="AH20" s="46"/>
      <c r="AI20" s="46"/>
      <c r="AJ20" s="46"/>
      <c r="AK20" s="46"/>
      <c r="AL20" s="46"/>
      <c r="AM20" s="46"/>
      <c r="AN20" s="46"/>
      <c r="AO20" s="46"/>
      <c r="AP20" s="46"/>
      <c r="AQ20" s="46"/>
      <c r="AR20" s="46"/>
      <c r="AS20" s="46"/>
      <c r="AT20" s="46"/>
      <c r="AU20" s="46"/>
      <c r="AV20" s="46"/>
      <c r="AW20" s="46"/>
      <c r="AX20" s="46"/>
      <c r="AY20" s="46"/>
      <c r="AZ20" s="46"/>
      <c r="BA20" s="46"/>
      <c r="BB20" s="46"/>
      <c r="BC20" s="46"/>
      <c r="BD20" s="46"/>
    </row>
    <row r="21" spans="1:56" s="50" customFormat="1" ht="20.100000000000001" customHeight="1" x14ac:dyDescent="0.25">
      <c r="A21" s="46"/>
      <c r="B21" s="47" t="s">
        <v>21</v>
      </c>
      <c r="C21" s="59" t="s">
        <v>20</v>
      </c>
      <c r="D21" s="48">
        <v>6.06</v>
      </c>
      <c r="E21" s="49">
        <v>60.6</v>
      </c>
      <c r="F21" s="49">
        <f t="shared" si="0"/>
        <v>10</v>
      </c>
      <c r="G21" s="46"/>
      <c r="H21" s="46"/>
      <c r="I21" s="46"/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  <c r="AA21" s="46"/>
      <c r="AB21" s="46"/>
      <c r="AC21" s="46"/>
      <c r="AD21" s="46"/>
      <c r="AE21" s="46"/>
      <c r="AF21" s="46"/>
      <c r="AG21" s="46"/>
      <c r="AH21" s="46"/>
      <c r="AI21" s="46"/>
      <c r="AJ21" s="46"/>
      <c r="AK21" s="46"/>
      <c r="AL21" s="46"/>
      <c r="AM21" s="46"/>
      <c r="AN21" s="46"/>
      <c r="AO21" s="46"/>
      <c r="AP21" s="46"/>
      <c r="AQ21" s="46"/>
      <c r="AR21" s="46"/>
      <c r="AS21" s="46"/>
      <c r="AT21" s="46"/>
      <c r="AU21" s="46"/>
      <c r="AV21" s="46"/>
      <c r="AW21" s="46"/>
      <c r="AX21" s="46"/>
      <c r="AY21" s="46"/>
      <c r="AZ21" s="46"/>
      <c r="BA21" s="46"/>
      <c r="BB21" s="46"/>
      <c r="BC21" s="46"/>
      <c r="BD21" s="46"/>
    </row>
    <row r="22" spans="1:56" s="50" customFormat="1" ht="20.100000000000001" customHeight="1" x14ac:dyDescent="0.25">
      <c r="A22" s="46"/>
      <c r="B22" s="47" t="s">
        <v>98</v>
      </c>
      <c r="C22" s="59" t="s">
        <v>99</v>
      </c>
      <c r="D22" s="48">
        <v>2.1</v>
      </c>
      <c r="E22" s="49">
        <v>49.98</v>
      </c>
      <c r="F22" s="49">
        <f t="shared" si="0"/>
        <v>23.799999999999997</v>
      </c>
      <c r="G22" s="46"/>
      <c r="H22" s="46"/>
      <c r="I22" s="46"/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  <c r="AG22" s="46"/>
      <c r="AH22" s="46"/>
      <c r="AI22" s="46"/>
      <c r="AJ22" s="46"/>
      <c r="AK22" s="46"/>
      <c r="AL22" s="46"/>
      <c r="AM22" s="46"/>
      <c r="AN22" s="46"/>
      <c r="AO22" s="46"/>
      <c r="AP22" s="46"/>
      <c r="AQ22" s="46"/>
      <c r="AR22" s="46"/>
      <c r="AS22" s="46"/>
      <c r="AT22" s="46"/>
      <c r="AU22" s="46"/>
      <c r="AV22" s="46"/>
      <c r="AW22" s="46"/>
      <c r="AX22" s="46"/>
      <c r="AY22" s="46"/>
      <c r="AZ22" s="46"/>
      <c r="BA22" s="46"/>
      <c r="BB22" s="46"/>
      <c r="BC22" s="46"/>
      <c r="BD22" s="46"/>
    </row>
    <row r="23" spans="1:56" s="50" customFormat="1" ht="20.100000000000001" customHeight="1" x14ac:dyDescent="0.25">
      <c r="A23" s="46"/>
      <c r="B23" s="47" t="s">
        <v>100</v>
      </c>
      <c r="C23" s="59" t="s">
        <v>101</v>
      </c>
      <c r="D23" s="48">
        <v>18.760000000000002</v>
      </c>
      <c r="E23" s="49">
        <v>2.8140000000000001</v>
      </c>
      <c r="F23" s="49">
        <f t="shared" si="0"/>
        <v>0.15</v>
      </c>
      <c r="G23" s="46"/>
      <c r="H23" s="46"/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  <c r="AG23" s="46"/>
      <c r="AH23" s="46"/>
      <c r="AI23" s="46"/>
      <c r="AJ23" s="46"/>
      <c r="AK23" s="46"/>
      <c r="AL23" s="46"/>
      <c r="AM23" s="46"/>
      <c r="AN23" s="46"/>
      <c r="AO23" s="46"/>
      <c r="AP23" s="46"/>
      <c r="AQ23" s="46"/>
      <c r="AR23" s="46"/>
      <c r="AS23" s="46"/>
      <c r="AT23" s="46"/>
      <c r="AU23" s="46"/>
      <c r="AV23" s="46"/>
      <c r="AW23" s="46"/>
      <c r="AX23" s="46"/>
      <c r="AY23" s="46"/>
      <c r="AZ23" s="46"/>
      <c r="BA23" s="46"/>
      <c r="BB23" s="46"/>
      <c r="BC23" s="46"/>
      <c r="BD23" s="46"/>
    </row>
    <row r="24" spans="1:56" s="50" customFormat="1" ht="20.100000000000001" customHeight="1" x14ac:dyDescent="0.25">
      <c r="A24" s="46"/>
      <c r="B24" s="47" t="s">
        <v>102</v>
      </c>
      <c r="C24" s="59" t="s">
        <v>103</v>
      </c>
      <c r="D24" s="48">
        <v>23.599999999999998</v>
      </c>
      <c r="E24" s="49">
        <v>413.37</v>
      </c>
      <c r="F24" s="49">
        <f t="shared" si="0"/>
        <v>17.515677966101698</v>
      </c>
      <c r="G24" s="46"/>
      <c r="H24" s="46"/>
      <c r="I24" s="46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  <c r="AH24" s="46"/>
      <c r="AI24" s="46"/>
      <c r="AJ24" s="46"/>
      <c r="AK24" s="46"/>
      <c r="AL24" s="46"/>
      <c r="AM24" s="46"/>
      <c r="AN24" s="46"/>
      <c r="AO24" s="46"/>
      <c r="AP24" s="46"/>
      <c r="AQ24" s="46"/>
      <c r="AR24" s="46"/>
      <c r="AS24" s="46"/>
      <c r="AT24" s="46"/>
      <c r="AU24" s="46"/>
      <c r="AV24" s="46"/>
      <c r="AW24" s="46"/>
      <c r="AX24" s="46"/>
      <c r="AY24" s="46"/>
      <c r="AZ24" s="46"/>
      <c r="BA24" s="46"/>
      <c r="BB24" s="46"/>
      <c r="BC24" s="46"/>
      <c r="BD24" s="46"/>
    </row>
    <row r="25" spans="1:56" s="50" customFormat="1" ht="20.100000000000001" customHeight="1" x14ac:dyDescent="0.25">
      <c r="A25" s="46"/>
      <c r="B25" s="47" t="s">
        <v>52</v>
      </c>
      <c r="C25" s="59" t="s">
        <v>8</v>
      </c>
      <c r="D25" s="48">
        <v>15.3</v>
      </c>
      <c r="E25" s="49">
        <v>242.82</v>
      </c>
      <c r="F25" s="49">
        <f t="shared" si="0"/>
        <v>15.870588235294116</v>
      </c>
      <c r="G25" s="46"/>
      <c r="H25" s="46"/>
      <c r="I25" s="46"/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  <c r="AA25" s="46"/>
      <c r="AB25" s="46"/>
      <c r="AC25" s="46"/>
      <c r="AD25" s="46"/>
      <c r="AE25" s="46"/>
      <c r="AF25" s="46"/>
      <c r="AG25" s="46"/>
      <c r="AH25" s="46"/>
      <c r="AI25" s="46"/>
      <c r="AJ25" s="46"/>
      <c r="AK25" s="46"/>
      <c r="AL25" s="46"/>
      <c r="AM25" s="46"/>
      <c r="AN25" s="46"/>
      <c r="AO25" s="46"/>
      <c r="AP25" s="46"/>
      <c r="AQ25" s="46"/>
      <c r="AR25" s="46"/>
      <c r="AS25" s="46"/>
      <c r="AT25" s="46"/>
      <c r="AU25" s="46"/>
      <c r="AV25" s="46"/>
      <c r="AW25" s="46"/>
      <c r="AX25" s="46"/>
      <c r="AY25" s="46"/>
      <c r="AZ25" s="46"/>
      <c r="BA25" s="46"/>
      <c r="BB25" s="46"/>
      <c r="BC25" s="46"/>
      <c r="BD25" s="46"/>
    </row>
    <row r="26" spans="1:56" s="50" customFormat="1" ht="20.100000000000001" customHeight="1" x14ac:dyDescent="0.25">
      <c r="A26" s="46"/>
      <c r="B26" s="47" t="s">
        <v>104</v>
      </c>
      <c r="C26" s="59" t="s">
        <v>105</v>
      </c>
      <c r="D26" s="48">
        <v>26.44</v>
      </c>
      <c r="E26" s="49">
        <v>84.298999999999992</v>
      </c>
      <c r="F26" s="49">
        <f t="shared" si="0"/>
        <v>3.188313161875945</v>
      </c>
      <c r="G26" s="46"/>
      <c r="H26" s="46"/>
      <c r="I26" s="46"/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  <c r="AA26" s="46"/>
      <c r="AB26" s="46"/>
      <c r="AC26" s="46"/>
      <c r="AD26" s="46"/>
      <c r="AE26" s="46"/>
      <c r="AF26" s="46"/>
      <c r="AG26" s="46"/>
      <c r="AH26" s="46"/>
      <c r="AI26" s="46"/>
      <c r="AJ26" s="46"/>
      <c r="AK26" s="46"/>
      <c r="AL26" s="46"/>
      <c r="AM26" s="46"/>
      <c r="AN26" s="46"/>
      <c r="AO26" s="46"/>
      <c r="AP26" s="46"/>
      <c r="AQ26" s="46"/>
      <c r="AR26" s="46"/>
      <c r="AS26" s="46"/>
      <c r="AT26" s="46"/>
      <c r="AU26" s="46"/>
      <c r="AV26" s="46"/>
      <c r="AW26" s="46"/>
      <c r="AX26" s="46"/>
      <c r="AY26" s="46"/>
      <c r="AZ26" s="46"/>
      <c r="BA26" s="46"/>
      <c r="BB26" s="46"/>
      <c r="BC26" s="46"/>
      <c r="BD26" s="46"/>
    </row>
    <row r="27" spans="1:56" s="50" customFormat="1" ht="20.100000000000001" customHeight="1" x14ac:dyDescent="0.25">
      <c r="A27" s="46"/>
      <c r="B27" s="47" t="s">
        <v>23</v>
      </c>
      <c r="C27" s="59" t="s">
        <v>22</v>
      </c>
      <c r="D27" s="48">
        <v>114.19000000000001</v>
      </c>
      <c r="E27" s="49">
        <v>2141.482</v>
      </c>
      <c r="F27" s="49">
        <f t="shared" si="0"/>
        <v>18.753673701725191</v>
      </c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46"/>
      <c r="AB27" s="46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46"/>
      <c r="BC27" s="46"/>
      <c r="BD27" s="46"/>
    </row>
    <row r="28" spans="1:56" s="50" customFormat="1" ht="20.100000000000001" customHeight="1" x14ac:dyDescent="0.25">
      <c r="A28" s="46"/>
      <c r="B28" s="47" t="s">
        <v>50</v>
      </c>
      <c r="C28" s="59" t="s">
        <v>30</v>
      </c>
      <c r="D28" s="48">
        <v>3268.95</v>
      </c>
      <c r="E28" s="49">
        <v>8699.7649999999994</v>
      </c>
      <c r="F28" s="49">
        <f t="shared" si="0"/>
        <v>2.6613331497881583</v>
      </c>
      <c r="G28" s="46"/>
      <c r="H28" s="46"/>
      <c r="I28" s="46"/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  <c r="AA28" s="46"/>
      <c r="AB28" s="46"/>
      <c r="AC28" s="46"/>
      <c r="AD28" s="46"/>
      <c r="AE28" s="46"/>
      <c r="AF28" s="46"/>
      <c r="AG28" s="46"/>
      <c r="AH28" s="46"/>
      <c r="AI28" s="46"/>
      <c r="AJ28" s="46"/>
      <c r="AK28" s="46"/>
      <c r="AL28" s="46"/>
      <c r="AM28" s="46"/>
      <c r="AN28" s="46"/>
      <c r="AO28" s="46"/>
      <c r="AP28" s="46"/>
      <c r="AQ28" s="46"/>
      <c r="AR28" s="46"/>
      <c r="AS28" s="46"/>
      <c r="AT28" s="46"/>
      <c r="AU28" s="46"/>
      <c r="AV28" s="46"/>
      <c r="AW28" s="46"/>
      <c r="AX28" s="46"/>
      <c r="AY28" s="46"/>
      <c r="AZ28" s="46"/>
      <c r="BA28" s="46"/>
      <c r="BB28" s="46"/>
      <c r="BC28" s="46"/>
      <c r="BD28" s="46"/>
    </row>
    <row r="29" spans="1:56" s="50" customFormat="1" ht="20.100000000000001" customHeight="1" x14ac:dyDescent="0.25">
      <c r="A29" s="46"/>
      <c r="B29" s="47" t="s">
        <v>40</v>
      </c>
      <c r="C29" s="59" t="s">
        <v>34</v>
      </c>
      <c r="D29" s="48">
        <v>8.56</v>
      </c>
      <c r="E29" s="49">
        <v>28.248000000000001</v>
      </c>
      <c r="F29" s="49">
        <f t="shared" si="0"/>
        <v>3.3</v>
      </c>
      <c r="G29" s="46"/>
      <c r="H29" s="46"/>
      <c r="I29" s="46"/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6"/>
      <c r="AL29" s="46"/>
      <c r="AM29" s="46"/>
      <c r="AN29" s="46"/>
      <c r="AO29" s="46"/>
      <c r="AP29" s="46"/>
      <c r="AQ29" s="46"/>
      <c r="AR29" s="46"/>
      <c r="AS29" s="46"/>
      <c r="AT29" s="46"/>
      <c r="AU29" s="46"/>
      <c r="AV29" s="46"/>
      <c r="AW29" s="46"/>
      <c r="AX29" s="46"/>
      <c r="AY29" s="46"/>
      <c r="AZ29" s="46"/>
      <c r="BA29" s="46"/>
      <c r="BB29" s="46"/>
      <c r="BC29" s="46"/>
      <c r="BD29" s="46"/>
    </row>
    <row r="30" spans="1:56" s="50" customFormat="1" ht="20.100000000000001" customHeight="1" x14ac:dyDescent="0.25">
      <c r="A30" s="46"/>
      <c r="B30" s="47" t="s">
        <v>46</v>
      </c>
      <c r="C30" s="59" t="s">
        <v>37</v>
      </c>
      <c r="D30" s="48">
        <v>18.159999999999997</v>
      </c>
      <c r="E30" s="49">
        <v>306.58100000000002</v>
      </c>
      <c r="F30" s="49">
        <f t="shared" si="0"/>
        <v>16.88221365638767</v>
      </c>
      <c r="G30" s="46"/>
      <c r="H30" s="46"/>
      <c r="I30" s="46"/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6"/>
      <c r="AL30" s="46"/>
      <c r="AM30" s="46"/>
      <c r="AN30" s="46"/>
      <c r="AO30" s="46"/>
      <c r="AP30" s="46"/>
      <c r="AQ30" s="46"/>
      <c r="AR30" s="46"/>
      <c r="AS30" s="46"/>
      <c r="AT30" s="46"/>
      <c r="AU30" s="46"/>
      <c r="AV30" s="46"/>
      <c r="AW30" s="46"/>
      <c r="AX30" s="46"/>
      <c r="AY30" s="46"/>
      <c r="AZ30" s="46"/>
      <c r="BA30" s="46"/>
      <c r="BB30" s="46"/>
      <c r="BC30" s="46"/>
      <c r="BD30" s="46"/>
    </row>
    <row r="31" spans="1:56" s="50" customFormat="1" ht="20.100000000000001" customHeight="1" x14ac:dyDescent="0.25">
      <c r="A31" s="46"/>
      <c r="B31" s="47" t="s">
        <v>106</v>
      </c>
      <c r="C31" s="59" t="s">
        <v>107</v>
      </c>
      <c r="D31" s="48">
        <v>5.5</v>
      </c>
      <c r="E31" s="49">
        <v>121.166</v>
      </c>
      <c r="F31" s="49">
        <f t="shared" si="0"/>
        <v>22.030181818181816</v>
      </c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6"/>
      <c r="AL31" s="46"/>
      <c r="AM31" s="46"/>
      <c r="AN31" s="46"/>
      <c r="AO31" s="46"/>
      <c r="AP31" s="46"/>
      <c r="AQ31" s="46"/>
      <c r="AR31" s="46"/>
      <c r="AS31" s="46"/>
      <c r="AT31" s="46"/>
      <c r="AU31" s="46"/>
      <c r="AV31" s="46"/>
      <c r="AW31" s="46"/>
      <c r="AX31" s="46"/>
      <c r="AY31" s="46"/>
      <c r="AZ31" s="46"/>
      <c r="BA31" s="46"/>
      <c r="BB31" s="46"/>
      <c r="BC31" s="46"/>
      <c r="BD31" s="46"/>
    </row>
    <row r="32" spans="1:56" s="50" customFormat="1" ht="20.100000000000001" customHeight="1" x14ac:dyDescent="0.25">
      <c r="A32" s="46"/>
      <c r="B32" s="47" t="s">
        <v>108</v>
      </c>
      <c r="C32" s="59" t="s">
        <v>109</v>
      </c>
      <c r="D32" s="48">
        <v>283.50000000000006</v>
      </c>
      <c r="E32" s="49">
        <v>509.03499999999997</v>
      </c>
      <c r="F32" s="49">
        <f t="shared" si="0"/>
        <v>1.7955379188712517</v>
      </c>
      <c r="G32" s="46"/>
      <c r="H32" s="46"/>
      <c r="I32" s="46"/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6"/>
      <c r="AL32" s="46"/>
      <c r="AM32" s="46"/>
      <c r="AN32" s="46"/>
      <c r="AO32" s="46"/>
      <c r="AP32" s="46"/>
      <c r="AQ32" s="46"/>
      <c r="AR32" s="46"/>
      <c r="AS32" s="46"/>
      <c r="AT32" s="46"/>
      <c r="AU32" s="46"/>
      <c r="AV32" s="46"/>
      <c r="AW32" s="46"/>
      <c r="AX32" s="46"/>
      <c r="AY32" s="46"/>
      <c r="AZ32" s="46"/>
      <c r="BA32" s="46"/>
      <c r="BB32" s="46"/>
      <c r="BC32" s="46"/>
      <c r="BD32" s="46"/>
    </row>
    <row r="33" spans="1:56" s="50" customFormat="1" ht="20.100000000000001" customHeight="1" x14ac:dyDescent="0.25">
      <c r="A33" s="46"/>
      <c r="B33" s="47" t="s">
        <v>88</v>
      </c>
      <c r="C33" s="59" t="s">
        <v>89</v>
      </c>
      <c r="D33" s="48">
        <v>455.96000000000004</v>
      </c>
      <c r="E33" s="49">
        <v>1651.6260000000002</v>
      </c>
      <c r="F33" s="49">
        <f t="shared" si="0"/>
        <v>3.6223045881217653</v>
      </c>
      <c r="G33" s="46"/>
      <c r="H33" s="46"/>
      <c r="I33" s="46"/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6"/>
      <c r="AL33" s="46"/>
      <c r="AM33" s="46"/>
      <c r="AN33" s="46"/>
      <c r="AO33" s="46"/>
      <c r="AP33" s="46"/>
      <c r="AQ33" s="46"/>
      <c r="AR33" s="46"/>
      <c r="AS33" s="46"/>
      <c r="AT33" s="46"/>
      <c r="AU33" s="46"/>
      <c r="AV33" s="46"/>
      <c r="AW33" s="46"/>
      <c r="AX33" s="46"/>
      <c r="AY33" s="46"/>
      <c r="AZ33" s="46"/>
      <c r="BA33" s="46"/>
      <c r="BB33" s="46"/>
      <c r="BC33" s="46"/>
      <c r="BD33" s="46"/>
    </row>
    <row r="34" spans="1:56" s="50" customFormat="1" ht="20.100000000000001" customHeight="1" x14ac:dyDescent="0.25">
      <c r="A34" s="46"/>
      <c r="B34" s="47" t="s">
        <v>110</v>
      </c>
      <c r="C34" s="59" t="s">
        <v>111</v>
      </c>
      <c r="D34" s="48">
        <v>5.96</v>
      </c>
      <c r="E34" s="49">
        <v>62.58</v>
      </c>
      <c r="F34" s="49">
        <f t="shared" si="0"/>
        <v>10.5</v>
      </c>
      <c r="G34" s="46"/>
      <c r="H34" s="46"/>
      <c r="I34" s="46"/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  <c r="AA34" s="46"/>
      <c r="AB34" s="46"/>
      <c r="AC34" s="46"/>
      <c r="AD34" s="46"/>
      <c r="AE34" s="46"/>
      <c r="AF34" s="46"/>
      <c r="AG34" s="46"/>
      <c r="AH34" s="46"/>
      <c r="AI34" s="46"/>
      <c r="AJ34" s="46"/>
      <c r="AK34" s="46"/>
      <c r="AL34" s="46"/>
      <c r="AM34" s="46"/>
      <c r="AN34" s="46"/>
      <c r="AO34" s="46"/>
      <c r="AP34" s="46"/>
      <c r="AQ34" s="46"/>
      <c r="AR34" s="46"/>
      <c r="AS34" s="46"/>
      <c r="AT34" s="46"/>
      <c r="AU34" s="46"/>
      <c r="AV34" s="46"/>
      <c r="AW34" s="46"/>
      <c r="AX34" s="46"/>
      <c r="AY34" s="46"/>
      <c r="AZ34" s="46"/>
      <c r="BA34" s="46"/>
      <c r="BB34" s="46"/>
      <c r="BC34" s="46"/>
      <c r="BD34" s="46"/>
    </row>
    <row r="35" spans="1:56" s="50" customFormat="1" ht="20.100000000000001" customHeight="1" x14ac:dyDescent="0.25">
      <c r="A35" s="46"/>
      <c r="B35" s="47" t="s">
        <v>11</v>
      </c>
      <c r="C35" s="59" t="s">
        <v>10</v>
      </c>
      <c r="D35" s="48">
        <v>439.24</v>
      </c>
      <c r="E35" s="49">
        <v>8218.6110000000008</v>
      </c>
      <c r="F35" s="49">
        <f t="shared" si="0"/>
        <v>18.710980329660323</v>
      </c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  <c r="AA35" s="46"/>
      <c r="AB35" s="46"/>
      <c r="AC35" s="46"/>
      <c r="AD35" s="46"/>
      <c r="AE35" s="46"/>
      <c r="AF35" s="46"/>
      <c r="AG35" s="46"/>
      <c r="AH35" s="46"/>
      <c r="AI35" s="46"/>
      <c r="AJ35" s="46"/>
      <c r="AK35" s="46"/>
      <c r="AL35" s="46"/>
      <c r="AM35" s="46"/>
      <c r="AN35" s="46"/>
      <c r="AO35" s="46"/>
      <c r="AP35" s="46"/>
      <c r="AQ35" s="46"/>
      <c r="AR35" s="46"/>
      <c r="AS35" s="46"/>
      <c r="AT35" s="46"/>
      <c r="AU35" s="46"/>
      <c r="AV35" s="46"/>
      <c r="AW35" s="46"/>
      <c r="AX35" s="46"/>
      <c r="AY35" s="46"/>
      <c r="AZ35" s="46"/>
      <c r="BA35" s="46"/>
      <c r="BB35" s="46"/>
      <c r="BC35" s="46"/>
      <c r="BD35" s="46"/>
    </row>
    <row r="36" spans="1:56" s="50" customFormat="1" ht="20.100000000000001" customHeight="1" x14ac:dyDescent="0.25">
      <c r="A36" s="46"/>
      <c r="B36" s="47" t="s">
        <v>90</v>
      </c>
      <c r="C36" s="59" t="s">
        <v>91</v>
      </c>
      <c r="D36" s="48">
        <v>3.95</v>
      </c>
      <c r="E36" s="49">
        <v>22.63</v>
      </c>
      <c r="F36" s="49">
        <f t="shared" si="0"/>
        <v>5.7291139240506324</v>
      </c>
      <c r="G36" s="46"/>
      <c r="H36" s="46"/>
      <c r="I36" s="46"/>
      <c r="J36" s="46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  <c r="Z36" s="46"/>
      <c r="AA36" s="46"/>
      <c r="AB36" s="46"/>
      <c r="AC36" s="46"/>
      <c r="AD36" s="46"/>
      <c r="AE36" s="46"/>
      <c r="AF36" s="46"/>
      <c r="AG36" s="46"/>
      <c r="AH36" s="46"/>
      <c r="AI36" s="46"/>
      <c r="AJ36" s="46"/>
      <c r="AK36" s="46"/>
      <c r="AL36" s="46"/>
      <c r="AM36" s="46"/>
      <c r="AN36" s="46"/>
      <c r="AO36" s="46"/>
      <c r="AP36" s="46"/>
      <c r="AQ36" s="46"/>
      <c r="AR36" s="46"/>
      <c r="AS36" s="46"/>
      <c r="AT36" s="46"/>
      <c r="AU36" s="46"/>
      <c r="AV36" s="46"/>
      <c r="AW36" s="46"/>
      <c r="AX36" s="46"/>
      <c r="AY36" s="46"/>
      <c r="AZ36" s="46"/>
      <c r="BA36" s="46"/>
      <c r="BB36" s="46"/>
      <c r="BC36" s="46"/>
      <c r="BD36" s="46"/>
    </row>
    <row r="37" spans="1:56" s="50" customFormat="1" ht="20.100000000000001" customHeight="1" x14ac:dyDescent="0.25">
      <c r="A37" s="46"/>
      <c r="B37" s="47" t="s">
        <v>49</v>
      </c>
      <c r="C37" s="59" t="s">
        <v>3</v>
      </c>
      <c r="D37" s="48">
        <v>243.35</v>
      </c>
      <c r="E37" s="49">
        <v>1524.9120000000003</v>
      </c>
      <c r="F37" s="49">
        <f t="shared" si="0"/>
        <v>6.2663324429833587</v>
      </c>
      <c r="G37" s="46"/>
      <c r="H37" s="46"/>
      <c r="I37" s="46"/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  <c r="AG37" s="46"/>
      <c r="AH37" s="46"/>
      <c r="AI37" s="46"/>
      <c r="AJ37" s="46"/>
      <c r="AK37" s="46"/>
      <c r="AL37" s="46"/>
      <c r="AM37" s="46"/>
      <c r="AN37" s="46"/>
      <c r="AO37" s="46"/>
      <c r="AP37" s="46"/>
      <c r="AQ37" s="46"/>
      <c r="AR37" s="46"/>
      <c r="AS37" s="46"/>
      <c r="AT37" s="46"/>
      <c r="AU37" s="46"/>
      <c r="AV37" s="46"/>
      <c r="AW37" s="46"/>
      <c r="AX37" s="46"/>
      <c r="AY37" s="46"/>
      <c r="AZ37" s="46"/>
      <c r="BA37" s="46"/>
      <c r="BB37" s="46"/>
      <c r="BC37" s="46"/>
      <c r="BD37" s="46"/>
    </row>
    <row r="38" spans="1:56" s="50" customFormat="1" ht="20.100000000000001" customHeight="1" x14ac:dyDescent="0.25">
      <c r="A38" s="46"/>
      <c r="B38" s="47" t="s">
        <v>39</v>
      </c>
      <c r="C38" s="59" t="s">
        <v>38</v>
      </c>
      <c r="D38" s="48">
        <v>3880.08</v>
      </c>
      <c r="E38" s="49">
        <v>40567.495999999999</v>
      </c>
      <c r="F38" s="49">
        <f t="shared" si="0"/>
        <v>10.455324632481805</v>
      </c>
      <c r="G38" s="46"/>
      <c r="H38" s="46"/>
      <c r="I38" s="46"/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  <c r="Z38" s="46"/>
      <c r="AA38" s="46"/>
      <c r="AB38" s="46"/>
      <c r="AC38" s="46"/>
      <c r="AD38" s="46"/>
      <c r="AE38" s="46"/>
      <c r="AF38" s="46"/>
      <c r="AG38" s="46"/>
      <c r="AH38" s="46"/>
      <c r="AI38" s="46"/>
      <c r="AJ38" s="46"/>
      <c r="AK38" s="46"/>
      <c r="AL38" s="46"/>
      <c r="AM38" s="46"/>
      <c r="AN38" s="46"/>
      <c r="AO38" s="46"/>
      <c r="AP38" s="46"/>
      <c r="AQ38" s="46"/>
      <c r="AR38" s="46"/>
      <c r="AS38" s="46"/>
      <c r="AT38" s="46"/>
      <c r="AU38" s="46"/>
      <c r="AV38" s="46"/>
      <c r="AW38" s="46"/>
      <c r="AX38" s="46"/>
      <c r="AY38" s="46"/>
      <c r="AZ38" s="46"/>
      <c r="BA38" s="46"/>
      <c r="BB38" s="46"/>
      <c r="BC38" s="46"/>
      <c r="BD38" s="46"/>
    </row>
    <row r="39" spans="1:56" s="50" customFormat="1" ht="20.100000000000001" customHeight="1" x14ac:dyDescent="0.25">
      <c r="A39" s="46"/>
      <c r="B39" s="47" t="s">
        <v>112</v>
      </c>
      <c r="C39" s="59" t="s">
        <v>113</v>
      </c>
      <c r="D39" s="48">
        <v>40.4</v>
      </c>
      <c r="E39" s="49">
        <v>46.177999999999997</v>
      </c>
      <c r="F39" s="49">
        <f t="shared" si="0"/>
        <v>1.143019801980198</v>
      </c>
      <c r="G39" s="46"/>
      <c r="H39" s="46"/>
      <c r="I39" s="46"/>
      <c r="J39" s="46"/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  <c r="Z39" s="46"/>
      <c r="AA39" s="46"/>
      <c r="AB39" s="46"/>
      <c r="AC39" s="46"/>
      <c r="AD39" s="46"/>
      <c r="AE39" s="46"/>
      <c r="AF39" s="46"/>
      <c r="AG39" s="46"/>
      <c r="AH39" s="46"/>
      <c r="AI39" s="46"/>
      <c r="AJ39" s="46"/>
      <c r="AK39" s="46"/>
      <c r="AL39" s="46"/>
      <c r="AM39" s="46"/>
      <c r="AN39" s="46"/>
      <c r="AO39" s="46"/>
      <c r="AP39" s="46"/>
      <c r="AQ39" s="46"/>
      <c r="AR39" s="46"/>
      <c r="AS39" s="46"/>
      <c r="AT39" s="46"/>
      <c r="AU39" s="46"/>
      <c r="AV39" s="46"/>
      <c r="AW39" s="46"/>
      <c r="AX39" s="46"/>
      <c r="AY39" s="46"/>
      <c r="AZ39" s="46"/>
      <c r="BA39" s="46"/>
      <c r="BB39" s="46"/>
      <c r="BC39" s="46"/>
      <c r="BD39" s="46"/>
    </row>
    <row r="40" spans="1:56" s="50" customFormat="1" ht="20.100000000000001" customHeight="1" x14ac:dyDescent="0.25">
      <c r="A40" s="46"/>
      <c r="B40" s="47" t="s">
        <v>82</v>
      </c>
      <c r="C40" s="59" t="s">
        <v>83</v>
      </c>
      <c r="D40" s="48">
        <v>27.72</v>
      </c>
      <c r="E40" s="49">
        <v>112.88800000000001</v>
      </c>
      <c r="F40" s="49">
        <f t="shared" si="0"/>
        <v>4.0724386724386727</v>
      </c>
      <c r="G40" s="46"/>
      <c r="H40" s="46"/>
      <c r="I40" s="46"/>
      <c r="J40" s="46"/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  <c r="Z40" s="46"/>
      <c r="AA40" s="46"/>
      <c r="AB40" s="46"/>
      <c r="AC40" s="46"/>
      <c r="AD40" s="46"/>
      <c r="AE40" s="46"/>
      <c r="AF40" s="46"/>
      <c r="AG40" s="46"/>
      <c r="AH40" s="46"/>
      <c r="AI40" s="46"/>
      <c r="AJ40" s="46"/>
      <c r="AK40" s="46"/>
      <c r="AL40" s="46"/>
      <c r="AM40" s="46"/>
      <c r="AN40" s="46"/>
      <c r="AO40" s="46"/>
      <c r="AP40" s="46"/>
      <c r="AQ40" s="46"/>
      <c r="AR40" s="46"/>
      <c r="AS40" s="46"/>
      <c r="AT40" s="46"/>
      <c r="AU40" s="46"/>
      <c r="AV40" s="46"/>
      <c r="AW40" s="46"/>
      <c r="AX40" s="46"/>
      <c r="AY40" s="46"/>
      <c r="AZ40" s="46"/>
      <c r="BA40" s="46"/>
      <c r="BB40" s="46"/>
      <c r="BC40" s="46"/>
      <c r="BD40" s="46"/>
    </row>
    <row r="41" spans="1:56" s="50" customFormat="1" ht="20.100000000000001" customHeight="1" x14ac:dyDescent="0.25">
      <c r="A41" s="46"/>
      <c r="B41" s="47" t="s">
        <v>48</v>
      </c>
      <c r="C41" s="59" t="s">
        <v>33</v>
      </c>
      <c r="D41" s="48">
        <v>161.6</v>
      </c>
      <c r="E41" s="49">
        <v>375.02799999999991</v>
      </c>
      <c r="F41" s="49">
        <f t="shared" si="0"/>
        <v>2.3207178217821776</v>
      </c>
      <c r="G41" s="46"/>
      <c r="H41" s="46"/>
      <c r="I41" s="46"/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  <c r="AA41" s="46"/>
      <c r="AB41" s="46"/>
      <c r="AC41" s="46"/>
      <c r="AD41" s="46"/>
      <c r="AE41" s="46"/>
      <c r="AF41" s="46"/>
      <c r="AG41" s="46"/>
      <c r="AH41" s="46"/>
      <c r="AI41" s="46"/>
      <c r="AJ41" s="46"/>
      <c r="AK41" s="46"/>
      <c r="AL41" s="46"/>
      <c r="AM41" s="46"/>
      <c r="AN41" s="46"/>
      <c r="AO41" s="46"/>
      <c r="AP41" s="46"/>
      <c r="AQ41" s="46"/>
      <c r="AR41" s="46"/>
      <c r="AS41" s="46"/>
      <c r="AT41" s="46"/>
      <c r="AU41" s="46"/>
      <c r="AV41" s="46"/>
      <c r="AW41" s="46"/>
      <c r="AX41" s="46"/>
      <c r="AY41" s="46"/>
      <c r="AZ41" s="46"/>
      <c r="BA41" s="46"/>
      <c r="BB41" s="46"/>
      <c r="BC41" s="46"/>
      <c r="BD41" s="46"/>
    </row>
    <row r="42" spans="1:56" s="50" customFormat="1" ht="20.100000000000001" customHeight="1" x14ac:dyDescent="0.25">
      <c r="A42" s="46"/>
      <c r="B42" s="47" t="s">
        <v>32</v>
      </c>
      <c r="C42" s="59" t="s">
        <v>31</v>
      </c>
      <c r="D42" s="48">
        <v>869.19</v>
      </c>
      <c r="E42" s="49">
        <v>12826.829999999998</v>
      </c>
      <c r="F42" s="49">
        <f t="shared" si="0"/>
        <v>14.757222241397161</v>
      </c>
      <c r="G42" s="46"/>
      <c r="H42" s="46"/>
      <c r="I42" s="46"/>
      <c r="J42" s="46"/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  <c r="Z42" s="46"/>
      <c r="AA42" s="46"/>
      <c r="AB42" s="46"/>
      <c r="AC42" s="46"/>
      <c r="AD42" s="46"/>
      <c r="AE42" s="46"/>
      <c r="AF42" s="46"/>
      <c r="AG42" s="46"/>
      <c r="AH42" s="46"/>
      <c r="AI42" s="46"/>
      <c r="AJ42" s="46"/>
      <c r="AK42" s="46"/>
      <c r="AL42" s="46"/>
      <c r="AM42" s="46"/>
      <c r="AN42" s="46"/>
      <c r="AO42" s="46"/>
      <c r="AP42" s="46"/>
      <c r="AQ42" s="46"/>
      <c r="AR42" s="46"/>
      <c r="AS42" s="46"/>
      <c r="AT42" s="46"/>
      <c r="AU42" s="46"/>
      <c r="AV42" s="46"/>
      <c r="AW42" s="46"/>
      <c r="AX42" s="46"/>
      <c r="AY42" s="46"/>
      <c r="AZ42" s="46"/>
      <c r="BA42" s="46"/>
      <c r="BB42" s="46"/>
      <c r="BC42" s="46"/>
      <c r="BD42" s="46"/>
    </row>
    <row r="43" spans="1:56" s="50" customFormat="1" ht="20.100000000000001" customHeight="1" x14ac:dyDescent="0.25">
      <c r="A43" s="46"/>
      <c r="B43" s="47" t="s">
        <v>28</v>
      </c>
      <c r="C43" s="59" t="s">
        <v>27</v>
      </c>
      <c r="D43" s="48">
        <v>139.41999999999999</v>
      </c>
      <c r="E43" s="49">
        <v>1367.789</v>
      </c>
      <c r="F43" s="49">
        <f t="shared" si="0"/>
        <v>9.8105651986802478</v>
      </c>
      <c r="G43" s="46"/>
      <c r="H43" s="46"/>
      <c r="I43" s="46"/>
      <c r="J43" s="4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  <c r="Z43" s="46"/>
      <c r="AA43" s="46"/>
      <c r="AB43" s="46"/>
      <c r="AC43" s="46"/>
      <c r="AD43" s="46"/>
      <c r="AE43" s="46"/>
      <c r="AF43" s="46"/>
      <c r="AG43" s="46"/>
      <c r="AH43" s="46"/>
      <c r="AI43" s="46"/>
      <c r="AJ43" s="46"/>
      <c r="AK43" s="46"/>
      <c r="AL43" s="46"/>
      <c r="AM43" s="46"/>
      <c r="AN43" s="46"/>
      <c r="AO43" s="46"/>
      <c r="AP43" s="46"/>
      <c r="AQ43" s="46"/>
      <c r="AR43" s="46"/>
      <c r="AS43" s="46"/>
      <c r="AT43" s="46"/>
      <c r="AU43" s="46"/>
      <c r="AV43" s="46"/>
      <c r="AW43" s="46"/>
      <c r="AX43" s="46"/>
      <c r="AY43" s="46"/>
      <c r="AZ43" s="46"/>
      <c r="BA43" s="46"/>
      <c r="BB43" s="46"/>
      <c r="BC43" s="46"/>
      <c r="BD43" s="46"/>
    </row>
    <row r="44" spans="1:56" s="50" customFormat="1" ht="20.100000000000001" customHeight="1" x14ac:dyDescent="0.25">
      <c r="A44" s="46"/>
      <c r="B44" s="47" t="s">
        <v>19</v>
      </c>
      <c r="C44" s="59" t="s">
        <v>18</v>
      </c>
      <c r="D44" s="48">
        <v>168.85000000000002</v>
      </c>
      <c r="E44" s="49">
        <v>837.63900000000001</v>
      </c>
      <c r="F44" s="49">
        <f t="shared" si="0"/>
        <v>4.9608469055374584</v>
      </c>
      <c r="G44" s="46"/>
      <c r="H44" s="46"/>
      <c r="I44" s="46"/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  <c r="AA44" s="46"/>
      <c r="AB44" s="46"/>
      <c r="AC44" s="46"/>
      <c r="AD44" s="46"/>
      <c r="AE44" s="46"/>
      <c r="AF44" s="46"/>
      <c r="AG44" s="46"/>
      <c r="AH44" s="46"/>
      <c r="AI44" s="46"/>
      <c r="AJ44" s="46"/>
      <c r="AK44" s="46"/>
      <c r="AL44" s="46"/>
      <c r="AM44" s="46"/>
      <c r="AN44" s="46"/>
      <c r="AO44" s="46"/>
      <c r="AP44" s="46"/>
      <c r="AQ44" s="46"/>
      <c r="AR44" s="46"/>
      <c r="AS44" s="46"/>
      <c r="AT44" s="46"/>
      <c r="AU44" s="46"/>
      <c r="AV44" s="46"/>
      <c r="AW44" s="46"/>
      <c r="AX44" s="46"/>
      <c r="AY44" s="46"/>
      <c r="AZ44" s="46"/>
      <c r="BA44" s="46"/>
      <c r="BB44" s="46"/>
      <c r="BC44" s="46"/>
      <c r="BD44" s="46"/>
    </row>
    <row r="45" spans="1:56" s="50" customFormat="1" ht="20.100000000000001" customHeight="1" x14ac:dyDescent="0.25">
      <c r="A45" s="46"/>
      <c r="B45" s="47" t="s">
        <v>51</v>
      </c>
      <c r="C45" s="59" t="s">
        <v>5</v>
      </c>
      <c r="D45" s="48">
        <v>163.48000000000002</v>
      </c>
      <c r="E45" s="49">
        <v>2577.915</v>
      </c>
      <c r="F45" s="49">
        <f t="shared" si="0"/>
        <v>15.76899314900905</v>
      </c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6"/>
      <c r="AC45" s="46"/>
      <c r="AD45" s="46"/>
      <c r="AE45" s="46"/>
      <c r="AF45" s="46"/>
      <c r="AG45" s="46"/>
      <c r="AH45" s="46"/>
      <c r="AI45" s="46"/>
      <c r="AJ45" s="46"/>
      <c r="AK45" s="46"/>
      <c r="AL45" s="46"/>
      <c r="AM45" s="46"/>
      <c r="AN45" s="46"/>
      <c r="AO45" s="46"/>
      <c r="AP45" s="46"/>
      <c r="AQ45" s="46"/>
      <c r="AR45" s="46"/>
      <c r="AS45" s="46"/>
      <c r="AT45" s="46"/>
      <c r="AU45" s="46"/>
      <c r="AV45" s="46"/>
      <c r="AW45" s="46"/>
      <c r="AX45" s="46"/>
      <c r="AY45" s="46"/>
      <c r="AZ45" s="46"/>
      <c r="BA45" s="46"/>
      <c r="BB45" s="46"/>
      <c r="BC45" s="46"/>
      <c r="BD45" s="46"/>
    </row>
    <row r="46" spans="1:56" s="50" customFormat="1" ht="20.100000000000001" customHeight="1" x14ac:dyDescent="0.25">
      <c r="A46" s="46"/>
      <c r="B46" s="47" t="s">
        <v>114</v>
      </c>
      <c r="C46" s="59" t="s">
        <v>115</v>
      </c>
      <c r="D46" s="48">
        <v>113.91</v>
      </c>
      <c r="E46" s="49">
        <v>377.54500000000002</v>
      </c>
      <c r="F46" s="49">
        <f t="shared" si="0"/>
        <v>3.314414888947415</v>
      </c>
      <c r="G46" s="46"/>
      <c r="H46" s="46"/>
      <c r="I46" s="46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6"/>
      <c r="AC46" s="46"/>
      <c r="AD46" s="46"/>
      <c r="AE46" s="46"/>
      <c r="AF46" s="46"/>
      <c r="AG46" s="46"/>
      <c r="AH46" s="46"/>
      <c r="AI46" s="46"/>
      <c r="AJ46" s="46"/>
      <c r="AK46" s="46"/>
      <c r="AL46" s="46"/>
      <c r="AM46" s="46"/>
      <c r="AN46" s="46"/>
      <c r="AO46" s="46"/>
      <c r="AP46" s="46"/>
      <c r="AQ46" s="46"/>
      <c r="AR46" s="46"/>
      <c r="AS46" s="46"/>
      <c r="AT46" s="46"/>
      <c r="AU46" s="46"/>
      <c r="AV46" s="46"/>
      <c r="AW46" s="46"/>
      <c r="AX46" s="46"/>
      <c r="AY46" s="46"/>
      <c r="AZ46" s="46"/>
      <c r="BA46" s="46"/>
      <c r="BB46" s="46"/>
      <c r="BC46" s="46"/>
      <c r="BD46" s="46"/>
    </row>
    <row r="47" spans="1:56" s="50" customFormat="1" ht="20.100000000000001" customHeight="1" x14ac:dyDescent="0.25">
      <c r="A47" s="46"/>
      <c r="B47" s="47" t="s">
        <v>47</v>
      </c>
      <c r="C47" s="59" t="s">
        <v>4</v>
      </c>
      <c r="D47" s="48">
        <v>164.76</v>
      </c>
      <c r="E47" s="49">
        <v>142.71799999999999</v>
      </c>
      <c r="F47" s="49">
        <f t="shared" si="0"/>
        <v>0.86621752852634137</v>
      </c>
      <c r="G47" s="46"/>
      <c r="H47" s="46"/>
      <c r="I47" s="46"/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  <c r="AH47" s="46"/>
      <c r="AI47" s="46"/>
      <c r="AJ47" s="46"/>
      <c r="AK47" s="46"/>
      <c r="AL47" s="46"/>
      <c r="AM47" s="46"/>
      <c r="AN47" s="46"/>
      <c r="AO47" s="46"/>
      <c r="AP47" s="46"/>
      <c r="AQ47" s="46"/>
      <c r="AR47" s="46"/>
      <c r="AS47" s="46"/>
      <c r="AT47" s="46"/>
      <c r="AU47" s="46"/>
      <c r="AV47" s="46"/>
      <c r="AW47" s="46"/>
      <c r="AX47" s="46"/>
      <c r="AY47" s="46"/>
      <c r="AZ47" s="46"/>
      <c r="BA47" s="46"/>
      <c r="BB47" s="46"/>
      <c r="BC47" s="46"/>
      <c r="BD47" s="46"/>
    </row>
    <row r="48" spans="1:56" ht="20.100000000000001" customHeight="1" x14ac:dyDescent="0.25">
      <c r="B48" s="51" t="s">
        <v>53</v>
      </c>
      <c r="C48" s="60"/>
      <c r="D48" s="54">
        <v>219550.49000000008</v>
      </c>
      <c r="E48" s="55">
        <v>2099841.9450000003</v>
      </c>
      <c r="F48" s="55">
        <f t="shared" si="0"/>
        <v>9.5642781075095744</v>
      </c>
    </row>
    <row r="49" spans="2:6" ht="20.100000000000001" customHeight="1" x14ac:dyDescent="0.25">
      <c r="B49" s="47" t="s">
        <v>116</v>
      </c>
      <c r="C49" s="59" t="s">
        <v>117</v>
      </c>
      <c r="D49" s="48">
        <v>3.5</v>
      </c>
      <c r="E49" s="49">
        <v>92.75</v>
      </c>
      <c r="F49" s="49">
        <f t="shared" ref="F49:F50" si="1">E49/D49</f>
        <v>26.5</v>
      </c>
    </row>
    <row r="50" spans="2:6" ht="20.100000000000001" customHeight="1" x14ac:dyDescent="0.25">
      <c r="B50" s="47" t="s">
        <v>118</v>
      </c>
      <c r="C50" s="59" t="s">
        <v>119</v>
      </c>
      <c r="D50" s="48">
        <v>78.799999999999983</v>
      </c>
      <c r="E50" s="49">
        <v>269.15599999999995</v>
      </c>
      <c r="F50" s="49">
        <f t="shared" si="1"/>
        <v>3.4156852791878172</v>
      </c>
    </row>
    <row r="51" spans="2:6" ht="20.100000000000001" customHeight="1" x14ac:dyDescent="0.25">
      <c r="B51" s="47" t="s">
        <v>17</v>
      </c>
      <c r="C51" s="59" t="s">
        <v>16</v>
      </c>
      <c r="D51" s="48">
        <v>6</v>
      </c>
      <c r="E51" s="49">
        <v>212.08</v>
      </c>
      <c r="F51" s="49">
        <f>E51/D51</f>
        <v>35.346666666666671</v>
      </c>
    </row>
    <row r="52" spans="2:6" ht="20.100000000000001" customHeight="1" x14ac:dyDescent="0.25">
      <c r="B52" s="51" t="s">
        <v>79</v>
      </c>
      <c r="C52" s="61"/>
      <c r="D52" s="54">
        <v>88.299999999999983</v>
      </c>
      <c r="E52" s="55">
        <v>573.98599999999999</v>
      </c>
      <c r="F52" s="55">
        <v>32.472153051928331</v>
      </c>
    </row>
    <row r="53" spans="2:6" ht="20.100000000000001" customHeight="1" x14ac:dyDescent="0.25">
      <c r="B53" s="63" t="s">
        <v>1</v>
      </c>
      <c r="C53" s="62"/>
      <c r="D53" s="52">
        <v>219638.79000000007</v>
      </c>
      <c r="E53" s="53">
        <v>2100415.9309999999</v>
      </c>
      <c r="F53" s="53">
        <f>E53/D53</f>
        <v>9.5630463589787542</v>
      </c>
    </row>
    <row r="55" spans="2:6" ht="20.100000000000001" customHeight="1" x14ac:dyDescent="0.25">
      <c r="B55" s="32" t="s">
        <v>122</v>
      </c>
    </row>
  </sheetData>
  <sheetProtection selectLockedCells="1" selectUnlockedCells="1"/>
  <sortState ref="B12:F47">
    <sortCondition ref="B12:B47"/>
  </sortState>
  <phoneticPr fontId="0" type="noConversion"/>
  <pageMargins left="0.74791666666666667" right="0.74791666666666667" top="0.98402777777777772" bottom="0.98402777777777772" header="0.51180555555555551" footer="0.51180555555555551"/>
  <pageSetup paperSize="9" scale="85" firstPageNumber="0"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0"/>
  <sheetViews>
    <sheetView topLeftCell="A16" zoomScaleNormal="100" workbookViewId="0">
      <selection activeCell="D49" sqref="D49:E49"/>
    </sheetView>
  </sheetViews>
  <sheetFormatPr baseColWidth="10" defaultColWidth="11.42578125" defaultRowHeight="12.75" x14ac:dyDescent="0.2"/>
  <cols>
    <col min="1" max="1" width="4" style="69" customWidth="1"/>
    <col min="2" max="2" width="32.85546875" style="69" customWidth="1"/>
    <col min="3" max="3" width="7.7109375" style="69" customWidth="1"/>
    <col min="4" max="4" width="12.140625" style="69" customWidth="1"/>
    <col min="5" max="5" width="15.42578125" style="69" customWidth="1"/>
    <col min="6" max="6" width="14.140625" style="69" customWidth="1"/>
    <col min="7" max="7" width="13.42578125" style="69" customWidth="1"/>
    <col min="8" max="8" width="12.5703125" style="69" bestFit="1" customWidth="1"/>
    <col min="9" max="9" width="13.7109375" style="69" bestFit="1" customWidth="1"/>
    <col min="10" max="10" width="11.42578125" style="69"/>
    <col min="11" max="11" width="13.7109375" style="69" bestFit="1" customWidth="1"/>
    <col min="12" max="12" width="11.42578125" style="69"/>
    <col min="13" max="13" width="13.7109375" style="69" bestFit="1" customWidth="1"/>
    <col min="14" max="16384" width="11.42578125" style="69"/>
  </cols>
  <sheetData>
    <row r="1" spans="1:17" s="18" customFormat="1" ht="20.100000000000001" customHeight="1" x14ac:dyDescent="0.25">
      <c r="A1" s="75"/>
      <c r="B1" s="75"/>
      <c r="C1" s="76"/>
      <c r="D1" s="75"/>
      <c r="E1" s="76"/>
      <c r="F1" s="75"/>
      <c r="G1" s="75"/>
      <c r="H1" s="75"/>
      <c r="I1" s="75"/>
      <c r="J1" s="75"/>
      <c r="K1" s="75"/>
      <c r="L1" s="75"/>
      <c r="M1" s="75"/>
      <c r="N1" s="75"/>
    </row>
    <row r="2" spans="1:17" s="18" customFormat="1" ht="15.75" x14ac:dyDescent="0.25">
      <c r="A2" s="75"/>
      <c r="B2" s="75"/>
      <c r="C2" s="76"/>
      <c r="D2" s="75"/>
      <c r="E2" s="76"/>
      <c r="F2" s="75"/>
      <c r="G2" s="75"/>
      <c r="H2" s="75"/>
      <c r="I2" s="75"/>
      <c r="J2" s="75"/>
      <c r="K2" s="75"/>
      <c r="L2" s="75"/>
      <c r="M2" s="75"/>
      <c r="N2" s="75"/>
    </row>
    <row r="3" spans="1:17" s="18" customFormat="1" ht="15.75" x14ac:dyDescent="0.25">
      <c r="A3" s="75"/>
      <c r="B3" s="75"/>
      <c r="C3" s="76"/>
      <c r="D3" s="75"/>
      <c r="E3" s="76"/>
      <c r="F3" s="75"/>
      <c r="G3" s="75"/>
      <c r="H3" s="75"/>
      <c r="I3" s="75"/>
      <c r="J3" s="75"/>
      <c r="K3" s="75"/>
      <c r="L3" s="75"/>
      <c r="M3" s="75"/>
      <c r="N3" s="75"/>
    </row>
    <row r="4" spans="1:17" s="18" customFormat="1" ht="10.5" customHeight="1" x14ac:dyDescent="0.25">
      <c r="A4" s="75"/>
      <c r="B4" s="75"/>
      <c r="C4" s="76"/>
      <c r="D4" s="75"/>
      <c r="E4" s="76"/>
      <c r="F4" s="75"/>
      <c r="G4" s="75"/>
      <c r="H4" s="75"/>
      <c r="I4" s="75"/>
      <c r="J4" s="75"/>
      <c r="K4" s="75"/>
      <c r="L4" s="75"/>
      <c r="M4" s="75"/>
      <c r="N4" s="75"/>
    </row>
    <row r="5" spans="1:17" s="18" customFormat="1" ht="5.25" customHeight="1" x14ac:dyDescent="0.25">
      <c r="A5" s="81"/>
      <c r="B5" s="81"/>
      <c r="C5" s="82"/>
      <c r="D5" s="81"/>
      <c r="E5" s="82"/>
      <c r="F5" s="81"/>
      <c r="G5" s="81"/>
      <c r="H5" s="81"/>
      <c r="I5" s="81"/>
      <c r="J5" s="81"/>
      <c r="K5" s="81"/>
      <c r="L5" s="81"/>
      <c r="M5" s="81"/>
      <c r="N5" s="81"/>
    </row>
    <row r="6" spans="1:17" s="1" customFormat="1" ht="15.75" x14ac:dyDescent="0.25">
      <c r="C6" s="56"/>
      <c r="D6" s="2"/>
      <c r="E6" s="2"/>
      <c r="N6" s="18"/>
    </row>
    <row r="7" spans="1:17" s="1" customFormat="1" ht="20.25" customHeight="1" x14ac:dyDescent="0.25">
      <c r="B7" s="9" t="s">
        <v>120</v>
      </c>
      <c r="C7" s="57"/>
      <c r="D7" s="2"/>
      <c r="M7" s="2"/>
      <c r="N7" s="18"/>
    </row>
    <row r="8" spans="1:17" s="1" customFormat="1" ht="5.25" customHeight="1" x14ac:dyDescent="0.25">
      <c r="B8" s="78"/>
      <c r="C8" s="78"/>
      <c r="D8" s="78"/>
      <c r="E8" s="78"/>
      <c r="F8" s="78"/>
      <c r="G8" s="78"/>
      <c r="H8" s="78"/>
      <c r="I8" s="78"/>
      <c r="J8" s="78"/>
      <c r="K8" s="78"/>
      <c r="L8" s="78"/>
      <c r="M8" s="78"/>
      <c r="N8" s="78"/>
      <c r="O8" s="83"/>
      <c r="P8" s="83"/>
      <c r="Q8" s="83"/>
    </row>
    <row r="9" spans="1:17" s="18" customFormat="1" ht="9.75" customHeight="1" x14ac:dyDescent="0.25">
      <c r="B9" s="19"/>
      <c r="C9" s="58"/>
      <c r="D9" s="19"/>
    </row>
    <row r="10" spans="1:17" x14ac:dyDescent="0.2">
      <c r="H10" s="70"/>
    </row>
    <row r="32" spans="2:14" s="1" customFormat="1" ht="20.25" customHeight="1" x14ac:dyDescent="0.25">
      <c r="B32" s="9" t="s">
        <v>121</v>
      </c>
      <c r="C32" s="57"/>
      <c r="D32" s="2"/>
      <c r="M32" s="2"/>
      <c r="N32" s="69"/>
    </row>
    <row r="33" spans="2:14" s="1" customFormat="1" ht="5.25" customHeight="1" x14ac:dyDescent="0.25">
      <c r="B33" s="78"/>
      <c r="C33" s="78"/>
      <c r="D33" s="78"/>
      <c r="E33" s="78"/>
      <c r="F33" s="78"/>
      <c r="G33" s="78"/>
      <c r="H33" s="78"/>
      <c r="I33" s="78"/>
      <c r="J33" s="78"/>
      <c r="K33" s="78"/>
      <c r="L33" s="78"/>
      <c r="M33" s="78"/>
      <c r="N33" s="69"/>
    </row>
    <row r="35" spans="2:14" x14ac:dyDescent="0.2">
      <c r="D35" s="99"/>
      <c r="E35" s="99"/>
      <c r="F35" s="99"/>
      <c r="G35" s="99"/>
      <c r="H35" s="99"/>
      <c r="I35" s="99"/>
      <c r="J35" s="99"/>
      <c r="K35" s="99"/>
      <c r="L35" s="99"/>
      <c r="M35" s="99"/>
    </row>
    <row r="36" spans="2:14" ht="15.75" x14ac:dyDescent="0.2">
      <c r="B36" s="141" t="s">
        <v>76</v>
      </c>
      <c r="C36" s="142" t="s">
        <v>2</v>
      </c>
      <c r="D36" s="137">
        <v>2018</v>
      </c>
      <c r="E36" s="138"/>
      <c r="F36" s="139">
        <v>2017</v>
      </c>
      <c r="G36" s="140"/>
      <c r="H36" s="137">
        <v>2016</v>
      </c>
      <c r="I36" s="138"/>
      <c r="J36" s="139">
        <v>2015</v>
      </c>
      <c r="K36" s="140"/>
      <c r="L36" s="137">
        <v>2014</v>
      </c>
      <c r="M36" s="138"/>
    </row>
    <row r="37" spans="2:14" ht="15.75" x14ac:dyDescent="0.25">
      <c r="B37" s="141"/>
      <c r="C37" s="143"/>
      <c r="D37" s="29" t="s">
        <v>77</v>
      </c>
      <c r="E37" s="30" t="s">
        <v>78</v>
      </c>
      <c r="F37" s="35" t="s">
        <v>77</v>
      </c>
      <c r="G37" s="36" t="s">
        <v>78</v>
      </c>
      <c r="H37" s="29" t="s">
        <v>77</v>
      </c>
      <c r="I37" s="30" t="s">
        <v>78</v>
      </c>
      <c r="J37" s="35" t="s">
        <v>77</v>
      </c>
      <c r="K37" s="36" t="s">
        <v>78</v>
      </c>
      <c r="L37" s="29" t="s">
        <v>77</v>
      </c>
      <c r="M37" s="30" t="s">
        <v>78</v>
      </c>
    </row>
    <row r="38" spans="2:14" ht="15.75" x14ac:dyDescent="0.25">
      <c r="B38" s="64" t="s">
        <v>44</v>
      </c>
      <c r="C38" s="64" t="s">
        <v>15</v>
      </c>
      <c r="D38" s="65">
        <v>5645.8799999999992</v>
      </c>
      <c r="E38" s="94">
        <v>169185.20199999999</v>
      </c>
      <c r="F38" s="65">
        <v>39582.130000000005</v>
      </c>
      <c r="G38" s="94">
        <v>855325.90800000017</v>
      </c>
      <c r="H38" s="65">
        <v>80985.8</v>
      </c>
      <c r="I38" s="94">
        <v>1651102.987</v>
      </c>
      <c r="J38" s="65">
        <v>139607.53</v>
      </c>
      <c r="K38" s="94">
        <v>2583566.3164999997</v>
      </c>
      <c r="L38" s="65">
        <v>108257.71</v>
      </c>
      <c r="M38" s="7">
        <v>1929504.8539999998</v>
      </c>
    </row>
    <row r="39" spans="2:14" s="71" customFormat="1" ht="15.75" x14ac:dyDescent="0.25">
      <c r="B39" s="66" t="s">
        <v>36</v>
      </c>
      <c r="C39" s="66" t="s">
        <v>35</v>
      </c>
      <c r="D39" s="65">
        <v>200749</v>
      </c>
      <c r="E39" s="94">
        <v>1835281.7</v>
      </c>
      <c r="F39" s="65">
        <v>139132</v>
      </c>
      <c r="G39" s="94">
        <v>1284825</v>
      </c>
      <c r="H39" s="65">
        <v>73034.399999999994</v>
      </c>
      <c r="I39" s="94">
        <v>678086.76</v>
      </c>
      <c r="J39" s="65">
        <v>50692.7</v>
      </c>
      <c r="K39" s="94">
        <v>455712.28</v>
      </c>
      <c r="L39" s="65">
        <v>24640</v>
      </c>
      <c r="M39" s="7">
        <v>241952.8</v>
      </c>
    </row>
    <row r="40" spans="2:14" s="71" customFormat="1" ht="15.75" x14ac:dyDescent="0.25">
      <c r="B40" s="66" t="s">
        <v>50</v>
      </c>
      <c r="C40" s="66" t="s">
        <v>30</v>
      </c>
      <c r="D40" s="65">
        <v>3268.95</v>
      </c>
      <c r="E40" s="94">
        <v>8699.7649999999994</v>
      </c>
      <c r="F40" s="65">
        <v>22578.11</v>
      </c>
      <c r="G40" s="94">
        <v>48191.784</v>
      </c>
      <c r="H40" s="65">
        <v>53153.09</v>
      </c>
      <c r="I40" s="94">
        <v>92100.56</v>
      </c>
      <c r="J40" s="65">
        <v>67654.899999999994</v>
      </c>
      <c r="K40" s="94">
        <v>83150.017500000016</v>
      </c>
      <c r="L40" s="65">
        <v>59551.95</v>
      </c>
      <c r="M40" s="7">
        <v>92671.082500000004</v>
      </c>
    </row>
    <row r="41" spans="2:14" s="71" customFormat="1" ht="15.75" x14ac:dyDescent="0.25">
      <c r="B41" s="66" t="s">
        <v>48</v>
      </c>
      <c r="C41" s="66" t="s">
        <v>33</v>
      </c>
      <c r="D41" s="65">
        <v>161.6</v>
      </c>
      <c r="E41" s="94">
        <v>375.02799999999991</v>
      </c>
      <c r="F41" s="65">
        <v>2540.2600000000002</v>
      </c>
      <c r="G41" s="94">
        <v>5158.6980000000003</v>
      </c>
      <c r="H41" s="65">
        <v>7184.25</v>
      </c>
      <c r="I41" s="94">
        <v>15114.447</v>
      </c>
      <c r="J41" s="65">
        <v>18535.45</v>
      </c>
      <c r="K41" s="94">
        <v>35320.745000000003</v>
      </c>
      <c r="L41" s="65">
        <v>18774.650000000001</v>
      </c>
      <c r="M41" s="7">
        <v>27700.284999999996</v>
      </c>
    </row>
    <row r="42" spans="2:14" s="71" customFormat="1" ht="15.75" x14ac:dyDescent="0.25">
      <c r="B42" s="66" t="s">
        <v>49</v>
      </c>
      <c r="C42" s="66" t="s">
        <v>3</v>
      </c>
      <c r="D42" s="65">
        <v>243.35</v>
      </c>
      <c r="E42" s="94">
        <v>1524.9120000000003</v>
      </c>
      <c r="F42" s="65">
        <v>986.11000000000013</v>
      </c>
      <c r="G42" s="94">
        <v>7088.5049999999992</v>
      </c>
      <c r="H42" s="65">
        <v>2940.8999999999996</v>
      </c>
      <c r="I42" s="94">
        <v>18261.226000000002</v>
      </c>
      <c r="J42" s="65">
        <v>3235.2500000000005</v>
      </c>
      <c r="K42" s="94">
        <v>18844.609999999997</v>
      </c>
      <c r="L42" s="65">
        <v>3259.4500000000003</v>
      </c>
      <c r="M42" s="7">
        <v>19514.109999999997</v>
      </c>
    </row>
    <row r="43" spans="2:14" s="71" customFormat="1" ht="15.75" x14ac:dyDescent="0.25">
      <c r="B43" s="66" t="s">
        <v>11</v>
      </c>
      <c r="C43" s="66" t="s">
        <v>10</v>
      </c>
      <c r="D43" s="65">
        <v>439.24</v>
      </c>
      <c r="E43" s="94">
        <v>8218.6110000000008</v>
      </c>
      <c r="F43" s="65">
        <v>754.56999999999994</v>
      </c>
      <c r="G43" s="94">
        <v>12230.917000000001</v>
      </c>
      <c r="H43" s="65">
        <v>2389.21</v>
      </c>
      <c r="I43" s="94">
        <v>37557.328999999998</v>
      </c>
      <c r="J43" s="65">
        <v>1500.1000000000001</v>
      </c>
      <c r="K43" s="94">
        <v>25298.145</v>
      </c>
      <c r="L43" s="65">
        <v>3229.25</v>
      </c>
      <c r="M43" s="7">
        <v>50351.080000000009</v>
      </c>
    </row>
    <row r="44" spans="2:14" s="71" customFormat="1" ht="15.75" x14ac:dyDescent="0.25">
      <c r="B44" s="66" t="s">
        <v>7</v>
      </c>
      <c r="C44" s="66" t="s">
        <v>6</v>
      </c>
      <c r="D44" s="65">
        <v>408.28999999999996</v>
      </c>
      <c r="E44" s="94">
        <v>3181.7759999999998</v>
      </c>
      <c r="F44" s="65">
        <v>259.71000000000004</v>
      </c>
      <c r="G44" s="94">
        <v>2091.1589999999997</v>
      </c>
      <c r="H44" s="65">
        <v>489.46999999999997</v>
      </c>
      <c r="I44" s="94">
        <v>3434.9230000000002</v>
      </c>
      <c r="J44" s="65">
        <v>455.00000000000006</v>
      </c>
      <c r="K44" s="94">
        <v>3128.1700000000005</v>
      </c>
      <c r="L44" s="65">
        <v>694</v>
      </c>
      <c r="M44" s="7">
        <v>5089.5050000000001</v>
      </c>
    </row>
    <row r="45" spans="2:14" s="71" customFormat="1" ht="15.75" x14ac:dyDescent="0.25">
      <c r="B45" s="66" t="s">
        <v>45</v>
      </c>
      <c r="C45" s="66" t="s">
        <v>24</v>
      </c>
      <c r="D45" s="65">
        <v>0</v>
      </c>
      <c r="E45" s="94">
        <v>0</v>
      </c>
      <c r="F45" s="65">
        <v>0</v>
      </c>
      <c r="G45" s="94">
        <v>0</v>
      </c>
      <c r="H45" s="65">
        <v>461</v>
      </c>
      <c r="I45" s="94">
        <v>4066.1</v>
      </c>
      <c r="J45" s="65">
        <v>369</v>
      </c>
      <c r="K45" s="94">
        <v>2836.9</v>
      </c>
      <c r="L45" s="65">
        <v>262</v>
      </c>
      <c r="M45" s="7">
        <v>2253.1999999999998</v>
      </c>
    </row>
    <row r="46" spans="2:14" ht="15.75" x14ac:dyDescent="0.25">
      <c r="B46" s="66" t="s">
        <v>39</v>
      </c>
      <c r="C46" s="66" t="s">
        <v>38</v>
      </c>
      <c r="D46" s="65">
        <v>3880.08</v>
      </c>
      <c r="E46" s="94">
        <v>40567.495999999999</v>
      </c>
      <c r="F46" s="65">
        <v>205.61999999999998</v>
      </c>
      <c r="G46" s="94">
        <v>1262.319</v>
      </c>
      <c r="H46" s="65">
        <v>460.95</v>
      </c>
      <c r="I46" s="94">
        <v>3473.2249999999995</v>
      </c>
      <c r="J46" s="65">
        <v>1578.45</v>
      </c>
      <c r="K46" s="94">
        <v>9030.31</v>
      </c>
      <c r="L46" s="65">
        <v>920.6</v>
      </c>
      <c r="M46" s="7">
        <v>5916.94</v>
      </c>
    </row>
    <row r="47" spans="2:14" ht="15.75" x14ac:dyDescent="0.25">
      <c r="B47" s="67" t="s">
        <v>32</v>
      </c>
      <c r="C47" s="67" t="s">
        <v>31</v>
      </c>
      <c r="D47" s="68">
        <v>869.19</v>
      </c>
      <c r="E47" s="95">
        <v>12826.829999999998</v>
      </c>
      <c r="F47" s="65">
        <v>854.16</v>
      </c>
      <c r="G47" s="94">
        <v>10853.300999999999</v>
      </c>
      <c r="H47" s="65">
        <v>347.97</v>
      </c>
      <c r="I47" s="94">
        <v>4140.6810000000005</v>
      </c>
      <c r="J47" s="65">
        <v>564.5</v>
      </c>
      <c r="K47" s="94">
        <v>5787.3</v>
      </c>
      <c r="L47" s="65">
        <v>378.35000000000008</v>
      </c>
      <c r="M47" s="7">
        <v>4075.8999999999996</v>
      </c>
    </row>
    <row r="48" spans="2:14" ht="15.75" x14ac:dyDescent="0.25">
      <c r="B48" s="144" t="s">
        <v>80</v>
      </c>
      <c r="C48" s="145"/>
      <c r="D48" s="72">
        <v>0.98191025364872908</v>
      </c>
      <c r="E48" s="72">
        <v>0.99021402823286819</v>
      </c>
      <c r="F48" s="72">
        <v>0.98267728869683035</v>
      </c>
      <c r="G48" s="72">
        <v>0.99597283262704361</v>
      </c>
      <c r="H48" s="72">
        <v>0.99594783907012796</v>
      </c>
      <c r="I48" s="72">
        <v>0.99674658932108484</v>
      </c>
      <c r="J48" s="72">
        <v>0.99417647067466208</v>
      </c>
      <c r="K48" s="72">
        <v>0.9960137765529522</v>
      </c>
      <c r="L48" s="72">
        <v>0.98187923438509861</v>
      </c>
      <c r="M48" s="88">
        <v>0.98960102665009542</v>
      </c>
    </row>
    <row r="49" spans="2:13" ht="15.75" x14ac:dyDescent="0.25">
      <c r="B49" s="135" t="s">
        <v>81</v>
      </c>
      <c r="C49" s="136"/>
      <c r="D49" s="52">
        <v>219638.79000000007</v>
      </c>
      <c r="E49" s="53">
        <v>2100415.9309999999</v>
      </c>
      <c r="F49" s="52">
        <v>210539.79</v>
      </c>
      <c r="G49" s="53">
        <v>2236032.4679999999</v>
      </c>
      <c r="H49" s="52">
        <v>222348.03000000003</v>
      </c>
      <c r="I49" s="53">
        <v>2515522.2649999997</v>
      </c>
      <c r="J49" s="52">
        <v>285857.58000000007</v>
      </c>
      <c r="K49" s="53">
        <v>3235572.5089999987</v>
      </c>
      <c r="L49" s="52">
        <v>224027.51000000004</v>
      </c>
      <c r="M49" s="53">
        <v>2404029.1920000003</v>
      </c>
    </row>
    <row r="51" spans="2:13" ht="15.75" x14ac:dyDescent="0.25">
      <c r="B51" s="32" t="s">
        <v>122</v>
      </c>
    </row>
    <row r="52" spans="2:13" x14ac:dyDescent="0.2">
      <c r="D52" s="89"/>
      <c r="E52" s="89"/>
    </row>
    <row r="53" spans="2:13" x14ac:dyDescent="0.2">
      <c r="H53" s="91"/>
      <c r="K53" s="89"/>
      <c r="M53" s="89"/>
    </row>
    <row r="54" spans="2:13" x14ac:dyDescent="0.2">
      <c r="J54" s="90"/>
      <c r="K54" s="90"/>
      <c r="L54" s="90"/>
      <c r="M54" s="90"/>
    </row>
    <row r="57" spans="2:13" x14ac:dyDescent="0.2">
      <c r="G57" s="91"/>
      <c r="I57" s="91"/>
      <c r="K57" s="91"/>
      <c r="M57" s="91"/>
    </row>
    <row r="59" spans="2:13" x14ac:dyDescent="0.2">
      <c r="E59" s="91"/>
      <c r="F59" s="91"/>
    </row>
    <row r="68" spans="4:5" x14ac:dyDescent="0.2">
      <c r="D68" s="89"/>
      <c r="E68" s="89"/>
    </row>
    <row r="70" spans="4:5" x14ac:dyDescent="0.2">
      <c r="D70" s="89"/>
      <c r="E70" s="89"/>
    </row>
  </sheetData>
  <mergeCells count="9">
    <mergeCell ref="B49:C49"/>
    <mergeCell ref="D36:E36"/>
    <mergeCell ref="F36:G36"/>
    <mergeCell ref="L36:M36"/>
    <mergeCell ref="B36:B37"/>
    <mergeCell ref="C36:C37"/>
    <mergeCell ref="B48:C48"/>
    <mergeCell ref="H36:I36"/>
    <mergeCell ref="J36:K36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7"/>
  <sheetViews>
    <sheetView workbookViewId="0">
      <selection activeCell="H16" sqref="H16"/>
    </sheetView>
  </sheetViews>
  <sheetFormatPr baseColWidth="10" defaultColWidth="11.42578125" defaultRowHeight="12.75" x14ac:dyDescent="0.2"/>
  <cols>
    <col min="1" max="1" width="6.5703125" style="104" customWidth="1"/>
    <col min="2" max="2" width="39.85546875" style="104" customWidth="1"/>
    <col min="3" max="3" width="17" style="104" bestFit="1" customWidth="1"/>
    <col min="4" max="4" width="14.28515625" style="104" customWidth="1"/>
    <col min="5" max="5" width="17.28515625" style="104" customWidth="1"/>
    <col min="6" max="6" width="13.42578125" style="104" customWidth="1"/>
    <col min="7" max="7" width="20.7109375" style="104" customWidth="1"/>
    <col min="8" max="8" width="11.42578125" style="104"/>
    <col min="9" max="9" width="19.85546875" style="104" customWidth="1"/>
    <col min="10" max="256" width="11.42578125" style="104"/>
    <col min="257" max="257" width="6.5703125" style="104" customWidth="1"/>
    <col min="258" max="258" width="39.85546875" style="104" customWidth="1"/>
    <col min="259" max="259" width="17" style="104" bestFit="1" customWidth="1"/>
    <col min="260" max="260" width="14.28515625" style="104" customWidth="1"/>
    <col min="261" max="261" width="17.28515625" style="104" customWidth="1"/>
    <col min="262" max="262" width="13.42578125" style="104" customWidth="1"/>
    <col min="263" max="263" width="20.7109375" style="104" customWidth="1"/>
    <col min="264" max="264" width="11.42578125" style="104"/>
    <col min="265" max="265" width="19.85546875" style="104" customWidth="1"/>
    <col min="266" max="512" width="11.42578125" style="104"/>
    <col min="513" max="513" width="6.5703125" style="104" customWidth="1"/>
    <col min="514" max="514" width="39.85546875" style="104" customWidth="1"/>
    <col min="515" max="515" width="17" style="104" bestFit="1" customWidth="1"/>
    <col min="516" max="516" width="14.28515625" style="104" customWidth="1"/>
    <col min="517" max="517" width="17.28515625" style="104" customWidth="1"/>
    <col min="518" max="518" width="13.42578125" style="104" customWidth="1"/>
    <col min="519" max="519" width="20.7109375" style="104" customWidth="1"/>
    <col min="520" max="520" width="11.42578125" style="104"/>
    <col min="521" max="521" width="19.85546875" style="104" customWidth="1"/>
    <col min="522" max="768" width="11.42578125" style="104"/>
    <col min="769" max="769" width="6.5703125" style="104" customWidth="1"/>
    <col min="770" max="770" width="39.85546875" style="104" customWidth="1"/>
    <col min="771" max="771" width="17" style="104" bestFit="1" customWidth="1"/>
    <col min="772" max="772" width="14.28515625" style="104" customWidth="1"/>
    <col min="773" max="773" width="17.28515625" style="104" customWidth="1"/>
    <col min="774" max="774" width="13.42578125" style="104" customWidth="1"/>
    <col min="775" max="775" width="20.7109375" style="104" customWidth="1"/>
    <col min="776" max="776" width="11.42578125" style="104"/>
    <col min="777" max="777" width="19.85546875" style="104" customWidth="1"/>
    <col min="778" max="1024" width="11.42578125" style="104"/>
    <col min="1025" max="1025" width="6.5703125" style="104" customWidth="1"/>
    <col min="1026" max="1026" width="39.85546875" style="104" customWidth="1"/>
    <col min="1027" max="1027" width="17" style="104" bestFit="1" customWidth="1"/>
    <col min="1028" max="1028" width="14.28515625" style="104" customWidth="1"/>
    <col min="1029" max="1029" width="17.28515625" style="104" customWidth="1"/>
    <col min="1030" max="1030" width="13.42578125" style="104" customWidth="1"/>
    <col min="1031" max="1031" width="20.7109375" style="104" customWidth="1"/>
    <col min="1032" max="1032" width="11.42578125" style="104"/>
    <col min="1033" max="1033" width="19.85546875" style="104" customWidth="1"/>
    <col min="1034" max="1280" width="11.42578125" style="104"/>
    <col min="1281" max="1281" width="6.5703125" style="104" customWidth="1"/>
    <col min="1282" max="1282" width="39.85546875" style="104" customWidth="1"/>
    <col min="1283" max="1283" width="17" style="104" bestFit="1" customWidth="1"/>
    <col min="1284" max="1284" width="14.28515625" style="104" customWidth="1"/>
    <col min="1285" max="1285" width="17.28515625" style="104" customWidth="1"/>
    <col min="1286" max="1286" width="13.42578125" style="104" customWidth="1"/>
    <col min="1287" max="1287" width="20.7109375" style="104" customWidth="1"/>
    <col min="1288" max="1288" width="11.42578125" style="104"/>
    <col min="1289" max="1289" width="19.85546875" style="104" customWidth="1"/>
    <col min="1290" max="1536" width="11.42578125" style="104"/>
    <col min="1537" max="1537" width="6.5703125" style="104" customWidth="1"/>
    <col min="1538" max="1538" width="39.85546875" style="104" customWidth="1"/>
    <col min="1539" max="1539" width="17" style="104" bestFit="1" customWidth="1"/>
    <col min="1540" max="1540" width="14.28515625" style="104" customWidth="1"/>
    <col min="1541" max="1541" width="17.28515625" style="104" customWidth="1"/>
    <col min="1542" max="1542" width="13.42578125" style="104" customWidth="1"/>
    <col min="1543" max="1543" width="20.7109375" style="104" customWidth="1"/>
    <col min="1544" max="1544" width="11.42578125" style="104"/>
    <col min="1545" max="1545" width="19.85546875" style="104" customWidth="1"/>
    <col min="1546" max="1792" width="11.42578125" style="104"/>
    <col min="1793" max="1793" width="6.5703125" style="104" customWidth="1"/>
    <col min="1794" max="1794" width="39.85546875" style="104" customWidth="1"/>
    <col min="1795" max="1795" width="17" style="104" bestFit="1" customWidth="1"/>
    <col min="1796" max="1796" width="14.28515625" style="104" customWidth="1"/>
    <col min="1797" max="1797" width="17.28515625" style="104" customWidth="1"/>
    <col min="1798" max="1798" width="13.42578125" style="104" customWidth="1"/>
    <col min="1799" max="1799" width="20.7109375" style="104" customWidth="1"/>
    <col min="1800" max="1800" width="11.42578125" style="104"/>
    <col min="1801" max="1801" width="19.85546875" style="104" customWidth="1"/>
    <col min="1802" max="2048" width="11.42578125" style="104"/>
    <col min="2049" max="2049" width="6.5703125" style="104" customWidth="1"/>
    <col min="2050" max="2050" width="39.85546875" style="104" customWidth="1"/>
    <col min="2051" max="2051" width="17" style="104" bestFit="1" customWidth="1"/>
    <col min="2052" max="2052" width="14.28515625" style="104" customWidth="1"/>
    <col min="2053" max="2053" width="17.28515625" style="104" customWidth="1"/>
    <col min="2054" max="2054" width="13.42578125" style="104" customWidth="1"/>
    <col min="2055" max="2055" width="20.7109375" style="104" customWidth="1"/>
    <col min="2056" max="2056" width="11.42578125" style="104"/>
    <col min="2057" max="2057" width="19.85546875" style="104" customWidth="1"/>
    <col min="2058" max="2304" width="11.42578125" style="104"/>
    <col min="2305" max="2305" width="6.5703125" style="104" customWidth="1"/>
    <col min="2306" max="2306" width="39.85546875" style="104" customWidth="1"/>
    <col min="2307" max="2307" width="17" style="104" bestFit="1" customWidth="1"/>
    <col min="2308" max="2308" width="14.28515625" style="104" customWidth="1"/>
    <col min="2309" max="2309" width="17.28515625" style="104" customWidth="1"/>
    <col min="2310" max="2310" width="13.42578125" style="104" customWidth="1"/>
    <col min="2311" max="2311" width="20.7109375" style="104" customWidth="1"/>
    <col min="2312" max="2312" width="11.42578125" style="104"/>
    <col min="2313" max="2313" width="19.85546875" style="104" customWidth="1"/>
    <col min="2314" max="2560" width="11.42578125" style="104"/>
    <col min="2561" max="2561" width="6.5703125" style="104" customWidth="1"/>
    <col min="2562" max="2562" width="39.85546875" style="104" customWidth="1"/>
    <col min="2563" max="2563" width="17" style="104" bestFit="1" customWidth="1"/>
    <col min="2564" max="2564" width="14.28515625" style="104" customWidth="1"/>
    <col min="2565" max="2565" width="17.28515625" style="104" customWidth="1"/>
    <col min="2566" max="2566" width="13.42578125" style="104" customWidth="1"/>
    <col min="2567" max="2567" width="20.7109375" style="104" customWidth="1"/>
    <col min="2568" max="2568" width="11.42578125" style="104"/>
    <col min="2569" max="2569" width="19.85546875" style="104" customWidth="1"/>
    <col min="2570" max="2816" width="11.42578125" style="104"/>
    <col min="2817" max="2817" width="6.5703125" style="104" customWidth="1"/>
    <col min="2818" max="2818" width="39.85546875" style="104" customWidth="1"/>
    <col min="2819" max="2819" width="17" style="104" bestFit="1" customWidth="1"/>
    <col min="2820" max="2820" width="14.28515625" style="104" customWidth="1"/>
    <col min="2821" max="2821" width="17.28515625" style="104" customWidth="1"/>
    <col min="2822" max="2822" width="13.42578125" style="104" customWidth="1"/>
    <col min="2823" max="2823" width="20.7109375" style="104" customWidth="1"/>
    <col min="2824" max="2824" width="11.42578125" style="104"/>
    <col min="2825" max="2825" width="19.85546875" style="104" customWidth="1"/>
    <col min="2826" max="3072" width="11.42578125" style="104"/>
    <col min="3073" max="3073" width="6.5703125" style="104" customWidth="1"/>
    <col min="3074" max="3074" width="39.85546875" style="104" customWidth="1"/>
    <col min="3075" max="3075" width="17" style="104" bestFit="1" customWidth="1"/>
    <col min="3076" max="3076" width="14.28515625" style="104" customWidth="1"/>
    <col min="3077" max="3077" width="17.28515625" style="104" customWidth="1"/>
    <col min="3078" max="3078" width="13.42578125" style="104" customWidth="1"/>
    <col min="3079" max="3079" width="20.7109375" style="104" customWidth="1"/>
    <col min="3080" max="3080" width="11.42578125" style="104"/>
    <col min="3081" max="3081" width="19.85546875" style="104" customWidth="1"/>
    <col min="3082" max="3328" width="11.42578125" style="104"/>
    <col min="3329" max="3329" width="6.5703125" style="104" customWidth="1"/>
    <col min="3330" max="3330" width="39.85546875" style="104" customWidth="1"/>
    <col min="3331" max="3331" width="17" style="104" bestFit="1" customWidth="1"/>
    <col min="3332" max="3332" width="14.28515625" style="104" customWidth="1"/>
    <col min="3333" max="3333" width="17.28515625" style="104" customWidth="1"/>
    <col min="3334" max="3334" width="13.42578125" style="104" customWidth="1"/>
    <col min="3335" max="3335" width="20.7109375" style="104" customWidth="1"/>
    <col min="3336" max="3336" width="11.42578125" style="104"/>
    <col min="3337" max="3337" width="19.85546875" style="104" customWidth="1"/>
    <col min="3338" max="3584" width="11.42578125" style="104"/>
    <col min="3585" max="3585" width="6.5703125" style="104" customWidth="1"/>
    <col min="3586" max="3586" width="39.85546875" style="104" customWidth="1"/>
    <col min="3587" max="3587" width="17" style="104" bestFit="1" customWidth="1"/>
    <col min="3588" max="3588" width="14.28515625" style="104" customWidth="1"/>
    <col min="3589" max="3589" width="17.28515625" style="104" customWidth="1"/>
    <col min="3590" max="3590" width="13.42578125" style="104" customWidth="1"/>
    <col min="3591" max="3591" width="20.7109375" style="104" customWidth="1"/>
    <col min="3592" max="3592" width="11.42578125" style="104"/>
    <col min="3593" max="3593" width="19.85546875" style="104" customWidth="1"/>
    <col min="3594" max="3840" width="11.42578125" style="104"/>
    <col min="3841" max="3841" width="6.5703125" style="104" customWidth="1"/>
    <col min="3842" max="3842" width="39.85546875" style="104" customWidth="1"/>
    <col min="3843" max="3843" width="17" style="104" bestFit="1" customWidth="1"/>
    <col min="3844" max="3844" width="14.28515625" style="104" customWidth="1"/>
    <col min="3845" max="3845" width="17.28515625" style="104" customWidth="1"/>
    <col min="3846" max="3846" width="13.42578125" style="104" customWidth="1"/>
    <col min="3847" max="3847" width="20.7109375" style="104" customWidth="1"/>
    <col min="3848" max="3848" width="11.42578125" style="104"/>
    <col min="3849" max="3849" width="19.85546875" style="104" customWidth="1"/>
    <col min="3850" max="4096" width="11.42578125" style="104"/>
    <col min="4097" max="4097" width="6.5703125" style="104" customWidth="1"/>
    <col min="4098" max="4098" width="39.85546875" style="104" customWidth="1"/>
    <col min="4099" max="4099" width="17" style="104" bestFit="1" customWidth="1"/>
    <col min="4100" max="4100" width="14.28515625" style="104" customWidth="1"/>
    <col min="4101" max="4101" width="17.28515625" style="104" customWidth="1"/>
    <col min="4102" max="4102" width="13.42578125" style="104" customWidth="1"/>
    <col min="4103" max="4103" width="20.7109375" style="104" customWidth="1"/>
    <col min="4104" max="4104" width="11.42578125" style="104"/>
    <col min="4105" max="4105" width="19.85546875" style="104" customWidth="1"/>
    <col min="4106" max="4352" width="11.42578125" style="104"/>
    <col min="4353" max="4353" width="6.5703125" style="104" customWidth="1"/>
    <col min="4354" max="4354" width="39.85546875" style="104" customWidth="1"/>
    <col min="4355" max="4355" width="17" style="104" bestFit="1" customWidth="1"/>
    <col min="4356" max="4356" width="14.28515625" style="104" customWidth="1"/>
    <col min="4357" max="4357" width="17.28515625" style="104" customWidth="1"/>
    <col min="4358" max="4358" width="13.42578125" style="104" customWidth="1"/>
    <col min="4359" max="4359" width="20.7109375" style="104" customWidth="1"/>
    <col min="4360" max="4360" width="11.42578125" style="104"/>
    <col min="4361" max="4361" width="19.85546875" style="104" customWidth="1"/>
    <col min="4362" max="4608" width="11.42578125" style="104"/>
    <col min="4609" max="4609" width="6.5703125" style="104" customWidth="1"/>
    <col min="4610" max="4610" width="39.85546875" style="104" customWidth="1"/>
    <col min="4611" max="4611" width="17" style="104" bestFit="1" customWidth="1"/>
    <col min="4612" max="4612" width="14.28515625" style="104" customWidth="1"/>
    <col min="4613" max="4613" width="17.28515625" style="104" customWidth="1"/>
    <col min="4614" max="4614" width="13.42578125" style="104" customWidth="1"/>
    <col min="4615" max="4615" width="20.7109375" style="104" customWidth="1"/>
    <col min="4616" max="4616" width="11.42578125" style="104"/>
    <col min="4617" max="4617" width="19.85546875" style="104" customWidth="1"/>
    <col min="4618" max="4864" width="11.42578125" style="104"/>
    <col min="4865" max="4865" width="6.5703125" style="104" customWidth="1"/>
    <col min="4866" max="4866" width="39.85546875" style="104" customWidth="1"/>
    <col min="4867" max="4867" width="17" style="104" bestFit="1" customWidth="1"/>
    <col min="4868" max="4868" width="14.28515625" style="104" customWidth="1"/>
    <col min="4869" max="4869" width="17.28515625" style="104" customWidth="1"/>
    <col min="4870" max="4870" width="13.42578125" style="104" customWidth="1"/>
    <col min="4871" max="4871" width="20.7109375" style="104" customWidth="1"/>
    <col min="4872" max="4872" width="11.42578125" style="104"/>
    <col min="4873" max="4873" width="19.85546875" style="104" customWidth="1"/>
    <col min="4874" max="5120" width="11.42578125" style="104"/>
    <col min="5121" max="5121" width="6.5703125" style="104" customWidth="1"/>
    <col min="5122" max="5122" width="39.85546875" style="104" customWidth="1"/>
    <col min="5123" max="5123" width="17" style="104" bestFit="1" customWidth="1"/>
    <col min="5124" max="5124" width="14.28515625" style="104" customWidth="1"/>
    <col min="5125" max="5125" width="17.28515625" style="104" customWidth="1"/>
    <col min="5126" max="5126" width="13.42578125" style="104" customWidth="1"/>
    <col min="5127" max="5127" width="20.7109375" style="104" customWidth="1"/>
    <col min="5128" max="5128" width="11.42578125" style="104"/>
    <col min="5129" max="5129" width="19.85546875" style="104" customWidth="1"/>
    <col min="5130" max="5376" width="11.42578125" style="104"/>
    <col min="5377" max="5377" width="6.5703125" style="104" customWidth="1"/>
    <col min="5378" max="5378" width="39.85546875" style="104" customWidth="1"/>
    <col min="5379" max="5379" width="17" style="104" bestFit="1" customWidth="1"/>
    <col min="5380" max="5380" width="14.28515625" style="104" customWidth="1"/>
    <col min="5381" max="5381" width="17.28515625" style="104" customWidth="1"/>
    <col min="5382" max="5382" width="13.42578125" style="104" customWidth="1"/>
    <col min="5383" max="5383" width="20.7109375" style="104" customWidth="1"/>
    <col min="5384" max="5384" width="11.42578125" style="104"/>
    <col min="5385" max="5385" width="19.85546875" style="104" customWidth="1"/>
    <col min="5386" max="5632" width="11.42578125" style="104"/>
    <col min="5633" max="5633" width="6.5703125" style="104" customWidth="1"/>
    <col min="5634" max="5634" width="39.85546875" style="104" customWidth="1"/>
    <col min="5635" max="5635" width="17" style="104" bestFit="1" customWidth="1"/>
    <col min="5636" max="5636" width="14.28515625" style="104" customWidth="1"/>
    <col min="5637" max="5637" width="17.28515625" style="104" customWidth="1"/>
    <col min="5638" max="5638" width="13.42578125" style="104" customWidth="1"/>
    <col min="5639" max="5639" width="20.7109375" style="104" customWidth="1"/>
    <col min="5640" max="5640" width="11.42578125" style="104"/>
    <col min="5641" max="5641" width="19.85546875" style="104" customWidth="1"/>
    <col min="5642" max="5888" width="11.42578125" style="104"/>
    <col min="5889" max="5889" width="6.5703125" style="104" customWidth="1"/>
    <col min="5890" max="5890" width="39.85546875" style="104" customWidth="1"/>
    <col min="5891" max="5891" width="17" style="104" bestFit="1" customWidth="1"/>
    <col min="5892" max="5892" width="14.28515625" style="104" customWidth="1"/>
    <col min="5893" max="5893" width="17.28515625" style="104" customWidth="1"/>
    <col min="5894" max="5894" width="13.42578125" style="104" customWidth="1"/>
    <col min="5895" max="5895" width="20.7109375" style="104" customWidth="1"/>
    <col min="5896" max="5896" width="11.42578125" style="104"/>
    <col min="5897" max="5897" width="19.85546875" style="104" customWidth="1"/>
    <col min="5898" max="6144" width="11.42578125" style="104"/>
    <col min="6145" max="6145" width="6.5703125" style="104" customWidth="1"/>
    <col min="6146" max="6146" width="39.85546875" style="104" customWidth="1"/>
    <col min="6147" max="6147" width="17" style="104" bestFit="1" customWidth="1"/>
    <col min="6148" max="6148" width="14.28515625" style="104" customWidth="1"/>
    <col min="6149" max="6149" width="17.28515625" style="104" customWidth="1"/>
    <col min="6150" max="6150" width="13.42578125" style="104" customWidth="1"/>
    <col min="6151" max="6151" width="20.7109375" style="104" customWidth="1"/>
    <col min="6152" max="6152" width="11.42578125" style="104"/>
    <col min="6153" max="6153" width="19.85546875" style="104" customWidth="1"/>
    <col min="6154" max="6400" width="11.42578125" style="104"/>
    <col min="6401" max="6401" width="6.5703125" style="104" customWidth="1"/>
    <col min="6402" max="6402" width="39.85546875" style="104" customWidth="1"/>
    <col min="6403" max="6403" width="17" style="104" bestFit="1" customWidth="1"/>
    <col min="6404" max="6404" width="14.28515625" style="104" customWidth="1"/>
    <col min="6405" max="6405" width="17.28515625" style="104" customWidth="1"/>
    <col min="6406" max="6406" width="13.42578125" style="104" customWidth="1"/>
    <col min="6407" max="6407" width="20.7109375" style="104" customWidth="1"/>
    <col min="6408" max="6408" width="11.42578125" style="104"/>
    <col min="6409" max="6409" width="19.85546875" style="104" customWidth="1"/>
    <col min="6410" max="6656" width="11.42578125" style="104"/>
    <col min="6657" max="6657" width="6.5703125" style="104" customWidth="1"/>
    <col min="6658" max="6658" width="39.85546875" style="104" customWidth="1"/>
    <col min="6659" max="6659" width="17" style="104" bestFit="1" customWidth="1"/>
    <col min="6660" max="6660" width="14.28515625" style="104" customWidth="1"/>
    <col min="6661" max="6661" width="17.28515625" style="104" customWidth="1"/>
    <col min="6662" max="6662" width="13.42578125" style="104" customWidth="1"/>
    <col min="6663" max="6663" width="20.7109375" style="104" customWidth="1"/>
    <col min="6664" max="6664" width="11.42578125" style="104"/>
    <col min="6665" max="6665" width="19.85546875" style="104" customWidth="1"/>
    <col min="6666" max="6912" width="11.42578125" style="104"/>
    <col min="6913" max="6913" width="6.5703125" style="104" customWidth="1"/>
    <col min="6914" max="6914" width="39.85546875" style="104" customWidth="1"/>
    <col min="6915" max="6915" width="17" style="104" bestFit="1" customWidth="1"/>
    <col min="6916" max="6916" width="14.28515625" style="104" customWidth="1"/>
    <col min="6917" max="6917" width="17.28515625" style="104" customWidth="1"/>
    <col min="6918" max="6918" width="13.42578125" style="104" customWidth="1"/>
    <col min="6919" max="6919" width="20.7109375" style="104" customWidth="1"/>
    <col min="6920" max="6920" width="11.42578125" style="104"/>
    <col min="6921" max="6921" width="19.85546875" style="104" customWidth="1"/>
    <col min="6922" max="7168" width="11.42578125" style="104"/>
    <col min="7169" max="7169" width="6.5703125" style="104" customWidth="1"/>
    <col min="7170" max="7170" width="39.85546875" style="104" customWidth="1"/>
    <col min="7171" max="7171" width="17" style="104" bestFit="1" customWidth="1"/>
    <col min="7172" max="7172" width="14.28515625" style="104" customWidth="1"/>
    <col min="7173" max="7173" width="17.28515625" style="104" customWidth="1"/>
    <col min="7174" max="7174" width="13.42578125" style="104" customWidth="1"/>
    <col min="7175" max="7175" width="20.7109375" style="104" customWidth="1"/>
    <col min="7176" max="7176" width="11.42578125" style="104"/>
    <col min="7177" max="7177" width="19.85546875" style="104" customWidth="1"/>
    <col min="7178" max="7424" width="11.42578125" style="104"/>
    <col min="7425" max="7425" width="6.5703125" style="104" customWidth="1"/>
    <col min="7426" max="7426" width="39.85546875" style="104" customWidth="1"/>
    <col min="7427" max="7427" width="17" style="104" bestFit="1" customWidth="1"/>
    <col min="7428" max="7428" width="14.28515625" style="104" customWidth="1"/>
    <col min="7429" max="7429" width="17.28515625" style="104" customWidth="1"/>
    <col min="7430" max="7430" width="13.42578125" style="104" customWidth="1"/>
    <col min="7431" max="7431" width="20.7109375" style="104" customWidth="1"/>
    <col min="7432" max="7432" width="11.42578125" style="104"/>
    <col min="7433" max="7433" width="19.85546875" style="104" customWidth="1"/>
    <col min="7434" max="7680" width="11.42578125" style="104"/>
    <col min="7681" max="7681" width="6.5703125" style="104" customWidth="1"/>
    <col min="7682" max="7682" width="39.85546875" style="104" customWidth="1"/>
    <col min="7683" max="7683" width="17" style="104" bestFit="1" customWidth="1"/>
    <col min="7684" max="7684" width="14.28515625" style="104" customWidth="1"/>
    <col min="7685" max="7685" width="17.28515625" style="104" customWidth="1"/>
    <col min="7686" max="7686" width="13.42578125" style="104" customWidth="1"/>
    <col min="7687" max="7687" width="20.7109375" style="104" customWidth="1"/>
    <col min="7688" max="7688" width="11.42578125" style="104"/>
    <col min="7689" max="7689" width="19.85546875" style="104" customWidth="1"/>
    <col min="7690" max="7936" width="11.42578125" style="104"/>
    <col min="7937" max="7937" width="6.5703125" style="104" customWidth="1"/>
    <col min="7938" max="7938" width="39.85546875" style="104" customWidth="1"/>
    <col min="7939" max="7939" width="17" style="104" bestFit="1" customWidth="1"/>
    <col min="7940" max="7940" width="14.28515625" style="104" customWidth="1"/>
    <col min="7941" max="7941" width="17.28515625" style="104" customWidth="1"/>
    <col min="7942" max="7942" width="13.42578125" style="104" customWidth="1"/>
    <col min="7943" max="7943" width="20.7109375" style="104" customWidth="1"/>
    <col min="7944" max="7944" width="11.42578125" style="104"/>
    <col min="7945" max="7945" width="19.85546875" style="104" customWidth="1"/>
    <col min="7946" max="8192" width="11.42578125" style="104"/>
    <col min="8193" max="8193" width="6.5703125" style="104" customWidth="1"/>
    <col min="8194" max="8194" width="39.85546875" style="104" customWidth="1"/>
    <col min="8195" max="8195" width="17" style="104" bestFit="1" customWidth="1"/>
    <col min="8196" max="8196" width="14.28515625" style="104" customWidth="1"/>
    <col min="8197" max="8197" width="17.28515625" style="104" customWidth="1"/>
    <col min="8198" max="8198" width="13.42578125" style="104" customWidth="1"/>
    <col min="8199" max="8199" width="20.7109375" style="104" customWidth="1"/>
    <col min="8200" max="8200" width="11.42578125" style="104"/>
    <col min="8201" max="8201" width="19.85546875" style="104" customWidth="1"/>
    <col min="8202" max="8448" width="11.42578125" style="104"/>
    <col min="8449" max="8449" width="6.5703125" style="104" customWidth="1"/>
    <col min="8450" max="8450" width="39.85546875" style="104" customWidth="1"/>
    <col min="8451" max="8451" width="17" style="104" bestFit="1" customWidth="1"/>
    <col min="8452" max="8452" width="14.28515625" style="104" customWidth="1"/>
    <col min="8453" max="8453" width="17.28515625" style="104" customWidth="1"/>
    <col min="8454" max="8454" width="13.42578125" style="104" customWidth="1"/>
    <col min="8455" max="8455" width="20.7109375" style="104" customWidth="1"/>
    <col min="8456" max="8456" width="11.42578125" style="104"/>
    <col min="8457" max="8457" width="19.85546875" style="104" customWidth="1"/>
    <col min="8458" max="8704" width="11.42578125" style="104"/>
    <col min="8705" max="8705" width="6.5703125" style="104" customWidth="1"/>
    <col min="8706" max="8706" width="39.85546875" style="104" customWidth="1"/>
    <col min="8707" max="8707" width="17" style="104" bestFit="1" customWidth="1"/>
    <col min="8708" max="8708" width="14.28515625" style="104" customWidth="1"/>
    <col min="8709" max="8709" width="17.28515625" style="104" customWidth="1"/>
    <col min="8710" max="8710" width="13.42578125" style="104" customWidth="1"/>
    <col min="8711" max="8711" width="20.7109375" style="104" customWidth="1"/>
    <col min="8712" max="8712" width="11.42578125" style="104"/>
    <col min="8713" max="8713" width="19.85546875" style="104" customWidth="1"/>
    <col min="8714" max="8960" width="11.42578125" style="104"/>
    <col min="8961" max="8961" width="6.5703125" style="104" customWidth="1"/>
    <col min="8962" max="8962" width="39.85546875" style="104" customWidth="1"/>
    <col min="8963" max="8963" width="17" style="104" bestFit="1" customWidth="1"/>
    <col min="8964" max="8964" width="14.28515625" style="104" customWidth="1"/>
    <col min="8965" max="8965" width="17.28515625" style="104" customWidth="1"/>
    <col min="8966" max="8966" width="13.42578125" style="104" customWidth="1"/>
    <col min="8967" max="8967" width="20.7109375" style="104" customWidth="1"/>
    <col min="8968" max="8968" width="11.42578125" style="104"/>
    <col min="8969" max="8969" width="19.85546875" style="104" customWidth="1"/>
    <col min="8970" max="9216" width="11.42578125" style="104"/>
    <col min="9217" max="9217" width="6.5703125" style="104" customWidth="1"/>
    <col min="9218" max="9218" width="39.85546875" style="104" customWidth="1"/>
    <col min="9219" max="9219" width="17" style="104" bestFit="1" customWidth="1"/>
    <col min="9220" max="9220" width="14.28515625" style="104" customWidth="1"/>
    <col min="9221" max="9221" width="17.28515625" style="104" customWidth="1"/>
    <col min="9222" max="9222" width="13.42578125" style="104" customWidth="1"/>
    <col min="9223" max="9223" width="20.7109375" style="104" customWidth="1"/>
    <col min="9224" max="9224" width="11.42578125" style="104"/>
    <col min="9225" max="9225" width="19.85546875" style="104" customWidth="1"/>
    <col min="9226" max="9472" width="11.42578125" style="104"/>
    <col min="9473" max="9473" width="6.5703125" style="104" customWidth="1"/>
    <col min="9474" max="9474" width="39.85546875" style="104" customWidth="1"/>
    <col min="9475" max="9475" width="17" style="104" bestFit="1" customWidth="1"/>
    <col min="9476" max="9476" width="14.28515625" style="104" customWidth="1"/>
    <col min="9477" max="9477" width="17.28515625" style="104" customWidth="1"/>
    <col min="9478" max="9478" width="13.42578125" style="104" customWidth="1"/>
    <col min="9479" max="9479" width="20.7109375" style="104" customWidth="1"/>
    <col min="9480" max="9480" width="11.42578125" style="104"/>
    <col min="9481" max="9481" width="19.85546875" style="104" customWidth="1"/>
    <col min="9482" max="9728" width="11.42578125" style="104"/>
    <col min="9729" max="9729" width="6.5703125" style="104" customWidth="1"/>
    <col min="9730" max="9730" width="39.85546875" style="104" customWidth="1"/>
    <col min="9731" max="9731" width="17" style="104" bestFit="1" customWidth="1"/>
    <col min="9732" max="9732" width="14.28515625" style="104" customWidth="1"/>
    <col min="9733" max="9733" width="17.28515625" style="104" customWidth="1"/>
    <col min="9734" max="9734" width="13.42578125" style="104" customWidth="1"/>
    <col min="9735" max="9735" width="20.7109375" style="104" customWidth="1"/>
    <col min="9736" max="9736" width="11.42578125" style="104"/>
    <col min="9737" max="9737" width="19.85546875" style="104" customWidth="1"/>
    <col min="9738" max="9984" width="11.42578125" style="104"/>
    <col min="9985" max="9985" width="6.5703125" style="104" customWidth="1"/>
    <col min="9986" max="9986" width="39.85546875" style="104" customWidth="1"/>
    <col min="9987" max="9987" width="17" style="104" bestFit="1" customWidth="1"/>
    <col min="9988" max="9988" width="14.28515625" style="104" customWidth="1"/>
    <col min="9989" max="9989" width="17.28515625" style="104" customWidth="1"/>
    <col min="9990" max="9990" width="13.42578125" style="104" customWidth="1"/>
    <col min="9991" max="9991" width="20.7109375" style="104" customWidth="1"/>
    <col min="9992" max="9992" width="11.42578125" style="104"/>
    <col min="9993" max="9993" width="19.85546875" style="104" customWidth="1"/>
    <col min="9994" max="10240" width="11.42578125" style="104"/>
    <col min="10241" max="10241" width="6.5703125" style="104" customWidth="1"/>
    <col min="10242" max="10242" width="39.85546875" style="104" customWidth="1"/>
    <col min="10243" max="10243" width="17" style="104" bestFit="1" customWidth="1"/>
    <col min="10244" max="10244" width="14.28515625" style="104" customWidth="1"/>
    <col min="10245" max="10245" width="17.28515625" style="104" customWidth="1"/>
    <col min="10246" max="10246" width="13.42578125" style="104" customWidth="1"/>
    <col min="10247" max="10247" width="20.7109375" style="104" customWidth="1"/>
    <col min="10248" max="10248" width="11.42578125" style="104"/>
    <col min="10249" max="10249" width="19.85546875" style="104" customWidth="1"/>
    <col min="10250" max="10496" width="11.42578125" style="104"/>
    <col min="10497" max="10497" width="6.5703125" style="104" customWidth="1"/>
    <col min="10498" max="10498" width="39.85546875" style="104" customWidth="1"/>
    <col min="10499" max="10499" width="17" style="104" bestFit="1" customWidth="1"/>
    <col min="10500" max="10500" width="14.28515625" style="104" customWidth="1"/>
    <col min="10501" max="10501" width="17.28515625" style="104" customWidth="1"/>
    <col min="10502" max="10502" width="13.42578125" style="104" customWidth="1"/>
    <col min="10503" max="10503" width="20.7109375" style="104" customWidth="1"/>
    <col min="10504" max="10504" width="11.42578125" style="104"/>
    <col min="10505" max="10505" width="19.85546875" style="104" customWidth="1"/>
    <col min="10506" max="10752" width="11.42578125" style="104"/>
    <col min="10753" max="10753" width="6.5703125" style="104" customWidth="1"/>
    <col min="10754" max="10754" width="39.85546875" style="104" customWidth="1"/>
    <col min="10755" max="10755" width="17" style="104" bestFit="1" customWidth="1"/>
    <col min="10756" max="10756" width="14.28515625" style="104" customWidth="1"/>
    <col min="10757" max="10757" width="17.28515625" style="104" customWidth="1"/>
    <col min="10758" max="10758" width="13.42578125" style="104" customWidth="1"/>
    <col min="10759" max="10759" width="20.7109375" style="104" customWidth="1"/>
    <col min="10760" max="10760" width="11.42578125" style="104"/>
    <col min="10761" max="10761" width="19.85546875" style="104" customWidth="1"/>
    <col min="10762" max="11008" width="11.42578125" style="104"/>
    <col min="11009" max="11009" width="6.5703125" style="104" customWidth="1"/>
    <col min="11010" max="11010" width="39.85546875" style="104" customWidth="1"/>
    <col min="11011" max="11011" width="17" style="104" bestFit="1" customWidth="1"/>
    <col min="11012" max="11012" width="14.28515625" style="104" customWidth="1"/>
    <col min="11013" max="11013" width="17.28515625" style="104" customWidth="1"/>
    <col min="11014" max="11014" width="13.42578125" style="104" customWidth="1"/>
    <col min="11015" max="11015" width="20.7109375" style="104" customWidth="1"/>
    <col min="11016" max="11016" width="11.42578125" style="104"/>
    <col min="11017" max="11017" width="19.85546875" style="104" customWidth="1"/>
    <col min="11018" max="11264" width="11.42578125" style="104"/>
    <col min="11265" max="11265" width="6.5703125" style="104" customWidth="1"/>
    <col min="11266" max="11266" width="39.85546875" style="104" customWidth="1"/>
    <col min="11267" max="11267" width="17" style="104" bestFit="1" customWidth="1"/>
    <col min="11268" max="11268" width="14.28515625" style="104" customWidth="1"/>
    <col min="11269" max="11269" width="17.28515625" style="104" customWidth="1"/>
    <col min="11270" max="11270" width="13.42578125" style="104" customWidth="1"/>
    <col min="11271" max="11271" width="20.7109375" style="104" customWidth="1"/>
    <col min="11272" max="11272" width="11.42578125" style="104"/>
    <col min="11273" max="11273" width="19.85546875" style="104" customWidth="1"/>
    <col min="11274" max="11520" width="11.42578125" style="104"/>
    <col min="11521" max="11521" width="6.5703125" style="104" customWidth="1"/>
    <col min="11522" max="11522" width="39.85546875" style="104" customWidth="1"/>
    <col min="11523" max="11523" width="17" style="104" bestFit="1" customWidth="1"/>
    <col min="11524" max="11524" width="14.28515625" style="104" customWidth="1"/>
    <col min="11525" max="11525" width="17.28515625" style="104" customWidth="1"/>
    <col min="11526" max="11526" width="13.42578125" style="104" customWidth="1"/>
    <col min="11527" max="11527" width="20.7109375" style="104" customWidth="1"/>
    <col min="11528" max="11528" width="11.42578125" style="104"/>
    <col min="11529" max="11529" width="19.85546875" style="104" customWidth="1"/>
    <col min="11530" max="11776" width="11.42578125" style="104"/>
    <col min="11777" max="11777" width="6.5703125" style="104" customWidth="1"/>
    <col min="11778" max="11778" width="39.85546875" style="104" customWidth="1"/>
    <col min="11779" max="11779" width="17" style="104" bestFit="1" customWidth="1"/>
    <col min="11780" max="11780" width="14.28515625" style="104" customWidth="1"/>
    <col min="11781" max="11781" width="17.28515625" style="104" customWidth="1"/>
    <col min="11782" max="11782" width="13.42578125" style="104" customWidth="1"/>
    <col min="11783" max="11783" width="20.7109375" style="104" customWidth="1"/>
    <col min="11784" max="11784" width="11.42578125" style="104"/>
    <col min="11785" max="11785" width="19.85546875" style="104" customWidth="1"/>
    <col min="11786" max="12032" width="11.42578125" style="104"/>
    <col min="12033" max="12033" width="6.5703125" style="104" customWidth="1"/>
    <col min="12034" max="12034" width="39.85546875" style="104" customWidth="1"/>
    <col min="12035" max="12035" width="17" style="104" bestFit="1" customWidth="1"/>
    <col min="12036" max="12036" width="14.28515625" style="104" customWidth="1"/>
    <col min="12037" max="12037" width="17.28515625" style="104" customWidth="1"/>
    <col min="12038" max="12038" width="13.42578125" style="104" customWidth="1"/>
    <col min="12039" max="12039" width="20.7109375" style="104" customWidth="1"/>
    <col min="12040" max="12040" width="11.42578125" style="104"/>
    <col min="12041" max="12041" width="19.85546875" style="104" customWidth="1"/>
    <col min="12042" max="12288" width="11.42578125" style="104"/>
    <col min="12289" max="12289" width="6.5703125" style="104" customWidth="1"/>
    <col min="12290" max="12290" width="39.85546875" style="104" customWidth="1"/>
    <col min="12291" max="12291" width="17" style="104" bestFit="1" customWidth="1"/>
    <col min="12292" max="12292" width="14.28515625" style="104" customWidth="1"/>
    <col min="12293" max="12293" width="17.28515625" style="104" customWidth="1"/>
    <col min="12294" max="12294" width="13.42578125" style="104" customWidth="1"/>
    <col min="12295" max="12295" width="20.7109375" style="104" customWidth="1"/>
    <col min="12296" max="12296" width="11.42578125" style="104"/>
    <col min="12297" max="12297" width="19.85546875" style="104" customWidth="1"/>
    <col min="12298" max="12544" width="11.42578125" style="104"/>
    <col min="12545" max="12545" width="6.5703125" style="104" customWidth="1"/>
    <col min="12546" max="12546" width="39.85546875" style="104" customWidth="1"/>
    <col min="12547" max="12547" width="17" style="104" bestFit="1" customWidth="1"/>
    <col min="12548" max="12548" width="14.28515625" style="104" customWidth="1"/>
    <col min="12549" max="12549" width="17.28515625" style="104" customWidth="1"/>
    <col min="12550" max="12550" width="13.42578125" style="104" customWidth="1"/>
    <col min="12551" max="12551" width="20.7109375" style="104" customWidth="1"/>
    <col min="12552" max="12552" width="11.42578125" style="104"/>
    <col min="12553" max="12553" width="19.85546875" style="104" customWidth="1"/>
    <col min="12554" max="12800" width="11.42578125" style="104"/>
    <col min="12801" max="12801" width="6.5703125" style="104" customWidth="1"/>
    <col min="12802" max="12802" width="39.85546875" style="104" customWidth="1"/>
    <col min="12803" max="12803" width="17" style="104" bestFit="1" customWidth="1"/>
    <col min="12804" max="12804" width="14.28515625" style="104" customWidth="1"/>
    <col min="12805" max="12805" width="17.28515625" style="104" customWidth="1"/>
    <col min="12806" max="12806" width="13.42578125" style="104" customWidth="1"/>
    <col min="12807" max="12807" width="20.7109375" style="104" customWidth="1"/>
    <col min="12808" max="12808" width="11.42578125" style="104"/>
    <col min="12809" max="12809" width="19.85546875" style="104" customWidth="1"/>
    <col min="12810" max="13056" width="11.42578125" style="104"/>
    <col min="13057" max="13057" width="6.5703125" style="104" customWidth="1"/>
    <col min="13058" max="13058" width="39.85546875" style="104" customWidth="1"/>
    <col min="13059" max="13059" width="17" style="104" bestFit="1" customWidth="1"/>
    <col min="13060" max="13060" width="14.28515625" style="104" customWidth="1"/>
    <col min="13061" max="13061" width="17.28515625" style="104" customWidth="1"/>
    <col min="13062" max="13062" width="13.42578125" style="104" customWidth="1"/>
    <col min="13063" max="13063" width="20.7109375" style="104" customWidth="1"/>
    <col min="13064" max="13064" width="11.42578125" style="104"/>
    <col min="13065" max="13065" width="19.85546875" style="104" customWidth="1"/>
    <col min="13066" max="13312" width="11.42578125" style="104"/>
    <col min="13313" max="13313" width="6.5703125" style="104" customWidth="1"/>
    <col min="13314" max="13314" width="39.85546875" style="104" customWidth="1"/>
    <col min="13315" max="13315" width="17" style="104" bestFit="1" customWidth="1"/>
    <col min="13316" max="13316" width="14.28515625" style="104" customWidth="1"/>
    <col min="13317" max="13317" width="17.28515625" style="104" customWidth="1"/>
    <col min="13318" max="13318" width="13.42578125" style="104" customWidth="1"/>
    <col min="13319" max="13319" width="20.7109375" style="104" customWidth="1"/>
    <col min="13320" max="13320" width="11.42578125" style="104"/>
    <col min="13321" max="13321" width="19.85546875" style="104" customWidth="1"/>
    <col min="13322" max="13568" width="11.42578125" style="104"/>
    <col min="13569" max="13569" width="6.5703125" style="104" customWidth="1"/>
    <col min="13570" max="13570" width="39.85546875" style="104" customWidth="1"/>
    <col min="13571" max="13571" width="17" style="104" bestFit="1" customWidth="1"/>
    <col min="13572" max="13572" width="14.28515625" style="104" customWidth="1"/>
    <col min="13573" max="13573" width="17.28515625" style="104" customWidth="1"/>
    <col min="13574" max="13574" width="13.42578125" style="104" customWidth="1"/>
    <col min="13575" max="13575" width="20.7109375" style="104" customWidth="1"/>
    <col min="13576" max="13576" width="11.42578125" style="104"/>
    <col min="13577" max="13577" width="19.85546875" style="104" customWidth="1"/>
    <col min="13578" max="13824" width="11.42578125" style="104"/>
    <col min="13825" max="13825" width="6.5703125" style="104" customWidth="1"/>
    <col min="13826" max="13826" width="39.85546875" style="104" customWidth="1"/>
    <col min="13827" max="13827" width="17" style="104" bestFit="1" customWidth="1"/>
    <col min="13828" max="13828" width="14.28515625" style="104" customWidth="1"/>
    <col min="13829" max="13829" width="17.28515625" style="104" customWidth="1"/>
    <col min="13830" max="13830" width="13.42578125" style="104" customWidth="1"/>
    <col min="13831" max="13831" width="20.7109375" style="104" customWidth="1"/>
    <col min="13832" max="13832" width="11.42578125" style="104"/>
    <col min="13833" max="13833" width="19.85546875" style="104" customWidth="1"/>
    <col min="13834" max="14080" width="11.42578125" style="104"/>
    <col min="14081" max="14081" width="6.5703125" style="104" customWidth="1"/>
    <col min="14082" max="14082" width="39.85546875" style="104" customWidth="1"/>
    <col min="14083" max="14083" width="17" style="104" bestFit="1" customWidth="1"/>
    <col min="14084" max="14084" width="14.28515625" style="104" customWidth="1"/>
    <col min="14085" max="14085" width="17.28515625" style="104" customWidth="1"/>
    <col min="14086" max="14086" width="13.42578125" style="104" customWidth="1"/>
    <col min="14087" max="14087" width="20.7109375" style="104" customWidth="1"/>
    <col min="14088" max="14088" width="11.42578125" style="104"/>
    <col min="14089" max="14089" width="19.85546875" style="104" customWidth="1"/>
    <col min="14090" max="14336" width="11.42578125" style="104"/>
    <col min="14337" max="14337" width="6.5703125" style="104" customWidth="1"/>
    <col min="14338" max="14338" width="39.85546875" style="104" customWidth="1"/>
    <col min="14339" max="14339" width="17" style="104" bestFit="1" customWidth="1"/>
    <col min="14340" max="14340" width="14.28515625" style="104" customWidth="1"/>
    <col min="14341" max="14341" width="17.28515625" style="104" customWidth="1"/>
    <col min="14342" max="14342" width="13.42578125" style="104" customWidth="1"/>
    <col min="14343" max="14343" width="20.7109375" style="104" customWidth="1"/>
    <col min="14344" max="14344" width="11.42578125" style="104"/>
    <col min="14345" max="14345" width="19.85546875" style="104" customWidth="1"/>
    <col min="14346" max="14592" width="11.42578125" style="104"/>
    <col min="14593" max="14593" width="6.5703125" style="104" customWidth="1"/>
    <col min="14594" max="14594" width="39.85546875" style="104" customWidth="1"/>
    <col min="14595" max="14595" width="17" style="104" bestFit="1" customWidth="1"/>
    <col min="14596" max="14596" width="14.28515625" style="104" customWidth="1"/>
    <col min="14597" max="14597" width="17.28515625" style="104" customWidth="1"/>
    <col min="14598" max="14598" width="13.42578125" style="104" customWidth="1"/>
    <col min="14599" max="14599" width="20.7109375" style="104" customWidth="1"/>
    <col min="14600" max="14600" width="11.42578125" style="104"/>
    <col min="14601" max="14601" width="19.85546875" style="104" customWidth="1"/>
    <col min="14602" max="14848" width="11.42578125" style="104"/>
    <col min="14849" max="14849" width="6.5703125" style="104" customWidth="1"/>
    <col min="14850" max="14850" width="39.85546875" style="104" customWidth="1"/>
    <col min="14851" max="14851" width="17" style="104" bestFit="1" customWidth="1"/>
    <col min="14852" max="14852" width="14.28515625" style="104" customWidth="1"/>
    <col min="14853" max="14853" width="17.28515625" style="104" customWidth="1"/>
    <col min="14854" max="14854" width="13.42578125" style="104" customWidth="1"/>
    <col min="14855" max="14855" width="20.7109375" style="104" customWidth="1"/>
    <col min="14856" max="14856" width="11.42578125" style="104"/>
    <col min="14857" max="14857" width="19.85546875" style="104" customWidth="1"/>
    <col min="14858" max="15104" width="11.42578125" style="104"/>
    <col min="15105" max="15105" width="6.5703125" style="104" customWidth="1"/>
    <col min="15106" max="15106" width="39.85546875" style="104" customWidth="1"/>
    <col min="15107" max="15107" width="17" style="104" bestFit="1" customWidth="1"/>
    <col min="15108" max="15108" width="14.28515625" style="104" customWidth="1"/>
    <col min="15109" max="15109" width="17.28515625" style="104" customWidth="1"/>
    <col min="15110" max="15110" width="13.42578125" style="104" customWidth="1"/>
    <col min="15111" max="15111" width="20.7109375" style="104" customWidth="1"/>
    <col min="15112" max="15112" width="11.42578125" style="104"/>
    <col min="15113" max="15113" width="19.85546875" style="104" customWidth="1"/>
    <col min="15114" max="15360" width="11.42578125" style="104"/>
    <col min="15361" max="15361" width="6.5703125" style="104" customWidth="1"/>
    <col min="15362" max="15362" width="39.85546875" style="104" customWidth="1"/>
    <col min="15363" max="15363" width="17" style="104" bestFit="1" customWidth="1"/>
    <col min="15364" max="15364" width="14.28515625" style="104" customWidth="1"/>
    <col min="15365" max="15365" width="17.28515625" style="104" customWidth="1"/>
    <col min="15366" max="15366" width="13.42578125" style="104" customWidth="1"/>
    <col min="15367" max="15367" width="20.7109375" style="104" customWidth="1"/>
    <col min="15368" max="15368" width="11.42578125" style="104"/>
    <col min="15369" max="15369" width="19.85546875" style="104" customWidth="1"/>
    <col min="15370" max="15616" width="11.42578125" style="104"/>
    <col min="15617" max="15617" width="6.5703125" style="104" customWidth="1"/>
    <col min="15618" max="15618" width="39.85546875" style="104" customWidth="1"/>
    <col min="15619" max="15619" width="17" style="104" bestFit="1" customWidth="1"/>
    <col min="15620" max="15620" width="14.28515625" style="104" customWidth="1"/>
    <col min="15621" max="15621" width="17.28515625" style="104" customWidth="1"/>
    <col min="15622" max="15622" width="13.42578125" style="104" customWidth="1"/>
    <col min="15623" max="15623" width="20.7109375" style="104" customWidth="1"/>
    <col min="15624" max="15624" width="11.42578125" style="104"/>
    <col min="15625" max="15625" width="19.85546875" style="104" customWidth="1"/>
    <col min="15626" max="15872" width="11.42578125" style="104"/>
    <col min="15873" max="15873" width="6.5703125" style="104" customWidth="1"/>
    <col min="15874" max="15874" width="39.85546875" style="104" customWidth="1"/>
    <col min="15875" max="15875" width="17" style="104" bestFit="1" customWidth="1"/>
    <col min="15876" max="15876" width="14.28515625" style="104" customWidth="1"/>
    <col min="15877" max="15877" width="17.28515625" style="104" customWidth="1"/>
    <col min="15878" max="15878" width="13.42578125" style="104" customWidth="1"/>
    <col min="15879" max="15879" width="20.7109375" style="104" customWidth="1"/>
    <col min="15880" max="15880" width="11.42578125" style="104"/>
    <col min="15881" max="15881" width="19.85546875" style="104" customWidth="1"/>
    <col min="15882" max="16128" width="11.42578125" style="104"/>
    <col min="16129" max="16129" width="6.5703125" style="104" customWidth="1"/>
    <col min="16130" max="16130" width="39.85546875" style="104" customWidth="1"/>
    <col min="16131" max="16131" width="17" style="104" bestFit="1" customWidth="1"/>
    <col min="16132" max="16132" width="14.28515625" style="104" customWidth="1"/>
    <col min="16133" max="16133" width="17.28515625" style="104" customWidth="1"/>
    <col min="16134" max="16134" width="13.42578125" style="104" customWidth="1"/>
    <col min="16135" max="16135" width="20.7109375" style="104" customWidth="1"/>
    <col min="16136" max="16136" width="11.42578125" style="104"/>
    <col min="16137" max="16137" width="19.85546875" style="104" customWidth="1"/>
    <col min="16138" max="16384" width="11.42578125" style="104"/>
  </cols>
  <sheetData>
    <row r="1" spans="1:9" s="18" customFormat="1" ht="20.100000000000001" customHeight="1" x14ac:dyDescent="0.25">
      <c r="A1" s="75"/>
      <c r="B1" s="75"/>
      <c r="C1" s="76"/>
      <c r="D1" s="75"/>
      <c r="E1" s="76"/>
      <c r="F1" s="75"/>
      <c r="G1" s="75"/>
      <c r="H1" s="75"/>
      <c r="I1" s="75"/>
    </row>
    <row r="2" spans="1:9" s="18" customFormat="1" ht="15.75" x14ac:dyDescent="0.25">
      <c r="A2" s="75"/>
      <c r="B2" s="75"/>
      <c r="C2" s="76"/>
      <c r="D2" s="75"/>
      <c r="E2" s="76"/>
      <c r="F2" s="75"/>
      <c r="G2" s="75"/>
      <c r="H2" s="75"/>
      <c r="I2" s="75"/>
    </row>
    <row r="3" spans="1:9" s="18" customFormat="1" ht="15.75" x14ac:dyDescent="0.25">
      <c r="A3" s="75"/>
      <c r="B3" s="75"/>
      <c r="C3" s="76"/>
      <c r="D3" s="75"/>
      <c r="E3" s="76"/>
      <c r="F3" s="75"/>
      <c r="G3" s="75"/>
      <c r="H3" s="75"/>
      <c r="I3" s="75"/>
    </row>
    <row r="4" spans="1:9" s="18" customFormat="1" ht="10.5" customHeight="1" x14ac:dyDescent="0.25">
      <c r="A4" s="75"/>
      <c r="B4" s="75"/>
      <c r="C4" s="76"/>
      <c r="D4" s="75"/>
      <c r="E4" s="76"/>
      <c r="F4" s="75"/>
      <c r="G4" s="75"/>
      <c r="H4" s="75"/>
      <c r="I4" s="75"/>
    </row>
    <row r="5" spans="1:9" s="18" customFormat="1" ht="5.25" customHeight="1" x14ac:dyDescent="0.25">
      <c r="A5" s="81"/>
      <c r="B5" s="81"/>
      <c r="C5" s="82"/>
      <c r="D5" s="81"/>
      <c r="E5" s="82"/>
      <c r="F5" s="81"/>
      <c r="G5" s="81"/>
      <c r="H5" s="81"/>
      <c r="I5" s="81"/>
    </row>
    <row r="6" spans="1:9" s="18" customFormat="1" ht="15.75" x14ac:dyDescent="0.25">
      <c r="C6" s="56"/>
      <c r="D6" s="19"/>
      <c r="E6" s="19"/>
    </row>
    <row r="7" spans="1:9" s="18" customFormat="1" ht="20.25" customHeight="1" x14ac:dyDescent="0.25">
      <c r="B7" s="9" t="s">
        <v>123</v>
      </c>
      <c r="C7" s="57"/>
      <c r="D7" s="19"/>
    </row>
    <row r="8" spans="1:9" s="18" customFormat="1" ht="5.25" customHeight="1" x14ac:dyDescent="0.25">
      <c r="B8" s="78"/>
      <c r="C8" s="103"/>
      <c r="D8" s="79"/>
      <c r="E8" s="80"/>
      <c r="F8" s="80"/>
      <c r="G8" s="80"/>
      <c r="H8" s="80"/>
      <c r="I8" s="80"/>
    </row>
    <row r="9" spans="1:9" s="18" customFormat="1" ht="9.75" customHeight="1" x14ac:dyDescent="0.25">
      <c r="B9" s="19"/>
      <c r="C9" s="58"/>
      <c r="D9" s="19"/>
    </row>
    <row r="10" spans="1:9" ht="15.75" x14ac:dyDescent="0.25">
      <c r="B10" s="28" t="s">
        <v>124</v>
      </c>
      <c r="C10" s="28" t="s">
        <v>125</v>
      </c>
      <c r="D10" s="29" t="s">
        <v>77</v>
      </c>
      <c r="E10" s="30" t="s">
        <v>78</v>
      </c>
    </row>
    <row r="11" spans="1:9" s="70" customFormat="1" ht="15.75" x14ac:dyDescent="0.25">
      <c r="B11" s="48" t="s">
        <v>154</v>
      </c>
      <c r="C11" s="105">
        <v>54</v>
      </c>
      <c r="D11" s="105">
        <v>157040.79</v>
      </c>
      <c r="E11" s="106">
        <v>1599631.9310000006</v>
      </c>
    </row>
    <row r="12" spans="1:9" s="70" customFormat="1" ht="15.75" x14ac:dyDescent="0.25">
      <c r="B12" s="48" t="s">
        <v>155</v>
      </c>
      <c r="C12" s="105">
        <v>1</v>
      </c>
      <c r="D12" s="105">
        <v>62598</v>
      </c>
      <c r="E12" s="106">
        <v>500784</v>
      </c>
    </row>
    <row r="13" spans="1:9" ht="15.75" x14ac:dyDescent="0.25">
      <c r="B13" s="31" t="s">
        <v>156</v>
      </c>
      <c r="C13" s="107">
        <v>55</v>
      </c>
      <c r="D13" s="107">
        <v>219638.79</v>
      </c>
      <c r="E13" s="108">
        <v>2100415.9310000008</v>
      </c>
    </row>
    <row r="14" spans="1:9" x14ac:dyDescent="0.2">
      <c r="D14" s="109"/>
      <c r="E14" s="110"/>
    </row>
    <row r="16" spans="1:9" s="18" customFormat="1" ht="20.25" customHeight="1" x14ac:dyDescent="0.25">
      <c r="B16" s="9" t="s">
        <v>126</v>
      </c>
      <c r="C16" s="57"/>
      <c r="D16" s="19"/>
    </row>
    <row r="17" spans="2:9" s="18" customFormat="1" ht="5.25" customHeight="1" x14ac:dyDescent="0.25">
      <c r="B17" s="79"/>
      <c r="C17" s="103"/>
      <c r="D17" s="79"/>
      <c r="E17" s="80"/>
      <c r="F17" s="80"/>
      <c r="G17" s="80"/>
      <c r="H17" s="80"/>
      <c r="I17" s="80"/>
    </row>
    <row r="18" spans="2:9" s="18" customFormat="1" ht="9.75" customHeight="1" x14ac:dyDescent="0.25">
      <c r="B18" s="19"/>
      <c r="C18" s="58"/>
      <c r="D18" s="19"/>
    </row>
    <row r="19" spans="2:9" ht="15.75" x14ac:dyDescent="0.2">
      <c r="B19" s="28" t="s">
        <v>124</v>
      </c>
      <c r="C19" s="28" t="s">
        <v>127</v>
      </c>
      <c r="D19" s="28" t="s">
        <v>128</v>
      </c>
      <c r="E19" s="28" t="s">
        <v>129</v>
      </c>
    </row>
    <row r="20" spans="2:9" ht="15.75" x14ac:dyDescent="0.25">
      <c r="B20" s="48" t="s">
        <v>154</v>
      </c>
      <c r="C20" s="48">
        <v>2</v>
      </c>
      <c r="D20" s="48">
        <v>9</v>
      </c>
      <c r="E20" s="48">
        <v>43</v>
      </c>
    </row>
    <row r="21" spans="2:9" ht="15.75" x14ac:dyDescent="0.25">
      <c r="B21" s="48" t="s">
        <v>155</v>
      </c>
      <c r="C21" s="48">
        <v>1</v>
      </c>
      <c r="D21" s="48">
        <v>0</v>
      </c>
      <c r="E21" s="48">
        <v>0</v>
      </c>
    </row>
    <row r="22" spans="2:9" ht="15.75" x14ac:dyDescent="0.25">
      <c r="B22" s="31" t="s">
        <v>156</v>
      </c>
      <c r="C22" s="111">
        <f>SUM(C20:C21)</f>
        <v>3</v>
      </c>
      <c r="D22" s="111">
        <f t="shared" ref="D22:E22" si="0">SUM(D20:D21)</f>
        <v>9</v>
      </c>
      <c r="E22" s="111">
        <f t="shared" si="0"/>
        <v>43</v>
      </c>
    </row>
    <row r="24" spans="2:9" ht="15" x14ac:dyDescent="0.2">
      <c r="B24" s="112" t="s">
        <v>130</v>
      </c>
      <c r="C24" s="113"/>
      <c r="D24" s="113"/>
      <c r="E24" s="114"/>
      <c r="F24" s="114"/>
    </row>
    <row r="27" spans="2:9" s="18" customFormat="1" ht="20.25" customHeight="1" x14ac:dyDescent="0.25">
      <c r="B27" s="9" t="s">
        <v>131</v>
      </c>
      <c r="C27" s="57"/>
      <c r="D27" s="19"/>
    </row>
    <row r="28" spans="2:9" s="18" customFormat="1" ht="5.25" customHeight="1" x14ac:dyDescent="0.25">
      <c r="B28" s="79"/>
      <c r="C28" s="103"/>
      <c r="D28" s="79"/>
      <c r="E28" s="80"/>
      <c r="F28" s="80"/>
      <c r="G28" s="80"/>
      <c r="H28" s="80"/>
      <c r="I28" s="80"/>
    </row>
    <row r="29" spans="2:9" s="18" customFormat="1" ht="9.75" customHeight="1" x14ac:dyDescent="0.25">
      <c r="B29" s="19"/>
      <c r="C29" s="58"/>
      <c r="D29" s="19"/>
    </row>
    <row r="30" spans="2:9" x14ac:dyDescent="0.2">
      <c r="F30" s="115"/>
    </row>
    <row r="31" spans="2:9" ht="31.5" x14ac:dyDescent="0.2">
      <c r="B31" s="28" t="s">
        <v>132</v>
      </c>
      <c r="C31" s="28" t="s">
        <v>133</v>
      </c>
      <c r="D31" s="28" t="s">
        <v>134</v>
      </c>
      <c r="E31" s="28" t="s">
        <v>78</v>
      </c>
      <c r="F31" s="28" t="s">
        <v>134</v>
      </c>
      <c r="G31" s="116" t="s">
        <v>135</v>
      </c>
    </row>
    <row r="32" spans="2:9" ht="15.75" x14ac:dyDescent="0.25">
      <c r="B32" s="117" t="s">
        <v>136</v>
      </c>
      <c r="C32" s="48">
        <v>0</v>
      </c>
      <c r="D32" s="118">
        <f>+C32/$C$40</f>
        <v>0</v>
      </c>
      <c r="E32" s="49">
        <v>0</v>
      </c>
      <c r="F32" s="118">
        <v>0</v>
      </c>
      <c r="G32" s="49">
        <v>0</v>
      </c>
    </row>
    <row r="33" spans="2:9" ht="15.75" x14ac:dyDescent="0.25">
      <c r="B33" s="117" t="s">
        <v>137</v>
      </c>
      <c r="C33" s="48">
        <v>0</v>
      </c>
      <c r="D33" s="118">
        <f t="shared" ref="D33:D40" si="1">+C33/$C$40</f>
        <v>0</v>
      </c>
      <c r="E33" s="49">
        <v>0</v>
      </c>
      <c r="F33" s="118">
        <v>0</v>
      </c>
      <c r="G33" s="49">
        <v>0</v>
      </c>
    </row>
    <row r="34" spans="2:9" ht="15.75" x14ac:dyDescent="0.25">
      <c r="B34" s="117" t="s">
        <v>138</v>
      </c>
      <c r="C34" s="48">
        <v>1</v>
      </c>
      <c r="D34" s="118">
        <f t="shared" si="1"/>
        <v>3.8461538461538464E-2</v>
      </c>
      <c r="E34" s="49">
        <v>531943.55385748891</v>
      </c>
      <c r="F34" s="118">
        <v>0.25325629367333574</v>
      </c>
      <c r="G34" s="49">
        <f t="shared" ref="G34:G40" si="2">+E34/C34</f>
        <v>531943.55385748891</v>
      </c>
    </row>
    <row r="35" spans="2:9" ht="15.75" x14ac:dyDescent="0.25">
      <c r="B35" s="117" t="s">
        <v>139</v>
      </c>
      <c r="C35" s="48">
        <v>3</v>
      </c>
      <c r="D35" s="118">
        <f t="shared" si="1"/>
        <v>0.11538461538461539</v>
      </c>
      <c r="E35" s="49">
        <v>789285.95333954878</v>
      </c>
      <c r="F35" s="118">
        <v>0.3757760268766257</v>
      </c>
      <c r="G35" s="49">
        <f t="shared" si="2"/>
        <v>263095.31777984957</v>
      </c>
    </row>
    <row r="36" spans="2:9" ht="15.75" x14ac:dyDescent="0.25">
      <c r="B36" s="117" t="s">
        <v>140</v>
      </c>
      <c r="C36" s="48">
        <v>5</v>
      </c>
      <c r="D36" s="118">
        <f t="shared" si="1"/>
        <v>0.19230769230769232</v>
      </c>
      <c r="E36" s="49">
        <v>535916.48449381872</v>
      </c>
      <c r="F36" s="118">
        <v>0.25514779077050276</v>
      </c>
      <c r="G36" s="49">
        <f t="shared" si="2"/>
        <v>107183.29689876374</v>
      </c>
    </row>
    <row r="37" spans="2:9" ht="15.75" x14ac:dyDescent="0.25">
      <c r="B37" s="117" t="s">
        <v>141</v>
      </c>
      <c r="C37" s="48">
        <v>3</v>
      </c>
      <c r="D37" s="118">
        <f t="shared" si="1"/>
        <v>0.11538461538461539</v>
      </c>
      <c r="E37" s="49">
        <v>131058.43371524045</v>
      </c>
      <c r="F37" s="118">
        <v>6.239641957621414E-2</v>
      </c>
      <c r="G37" s="49">
        <f t="shared" si="2"/>
        <v>43686.144571746816</v>
      </c>
    </row>
    <row r="38" spans="2:9" ht="15.75" x14ac:dyDescent="0.25">
      <c r="B38" s="117" t="s">
        <v>142</v>
      </c>
      <c r="C38" s="48">
        <v>5</v>
      </c>
      <c r="D38" s="118">
        <f t="shared" si="1"/>
        <v>0.19230769230769232</v>
      </c>
      <c r="E38" s="49">
        <v>93289.051464401942</v>
      </c>
      <c r="F38" s="118">
        <v>4.4414560986493462E-2</v>
      </c>
      <c r="G38" s="49">
        <f t="shared" si="2"/>
        <v>18657.810292880389</v>
      </c>
    </row>
    <row r="39" spans="2:9" ht="15.75" x14ac:dyDescent="0.25">
      <c r="B39" s="117" t="s">
        <v>143</v>
      </c>
      <c r="C39" s="48">
        <v>9</v>
      </c>
      <c r="D39" s="118">
        <f t="shared" si="1"/>
        <v>0.34615384615384615</v>
      </c>
      <c r="E39" s="49">
        <v>18922.454129500504</v>
      </c>
      <c r="F39" s="118">
        <v>9.0089081168278871E-3</v>
      </c>
      <c r="G39" s="49">
        <f t="shared" si="2"/>
        <v>2102.4949032778336</v>
      </c>
    </row>
    <row r="40" spans="2:9" ht="15.75" x14ac:dyDescent="0.25">
      <c r="B40" s="31" t="s">
        <v>144</v>
      </c>
      <c r="C40" s="111">
        <v>26</v>
      </c>
      <c r="D40" s="119">
        <f t="shared" si="1"/>
        <v>1</v>
      </c>
      <c r="E40" s="120">
        <v>2100415.9309999999</v>
      </c>
      <c r="F40" s="119">
        <f t="shared" ref="F40" si="3">+E40/$E$40</f>
        <v>1</v>
      </c>
      <c r="G40" s="120">
        <f t="shared" si="2"/>
        <v>80785.228115384612</v>
      </c>
    </row>
    <row r="42" spans="2:9" s="18" customFormat="1" ht="20.25" customHeight="1" x14ac:dyDescent="0.25">
      <c r="B42" s="9" t="s">
        <v>145</v>
      </c>
      <c r="C42" s="57"/>
      <c r="D42" s="19"/>
    </row>
    <row r="43" spans="2:9" s="18" customFormat="1" ht="5.25" customHeight="1" x14ac:dyDescent="0.25">
      <c r="B43" s="79"/>
      <c r="C43" s="103"/>
      <c r="D43" s="79"/>
      <c r="E43" s="80"/>
      <c r="F43" s="80"/>
      <c r="G43" s="80"/>
      <c r="H43" s="80"/>
      <c r="I43" s="80"/>
    </row>
    <row r="44" spans="2:9" s="18" customFormat="1" ht="9.75" customHeight="1" x14ac:dyDescent="0.25">
      <c r="B44" s="19"/>
      <c r="C44" s="58"/>
      <c r="D44" s="19"/>
    </row>
    <row r="45" spans="2:9" ht="15.75" x14ac:dyDescent="0.2">
      <c r="B45" s="28" t="s">
        <v>132</v>
      </c>
      <c r="C45" s="28" t="s">
        <v>127</v>
      </c>
      <c r="D45" s="28" t="s">
        <v>128</v>
      </c>
      <c r="E45" s="28" t="s">
        <v>129</v>
      </c>
      <c r="F45" s="121"/>
    </row>
    <row r="46" spans="2:9" ht="15.75" x14ac:dyDescent="0.25">
      <c r="B46" s="117" t="s">
        <v>136</v>
      </c>
      <c r="C46" s="48">
        <v>0</v>
      </c>
      <c r="D46" s="48">
        <v>0</v>
      </c>
      <c r="E46" s="48">
        <v>0</v>
      </c>
    </row>
    <row r="47" spans="2:9" ht="15.75" x14ac:dyDescent="0.25">
      <c r="B47" s="117" t="s">
        <v>137</v>
      </c>
      <c r="C47" s="48">
        <v>0</v>
      </c>
      <c r="D47" s="48">
        <v>0</v>
      </c>
      <c r="E47" s="48">
        <v>0</v>
      </c>
    </row>
    <row r="48" spans="2:9" ht="15.75" x14ac:dyDescent="0.25">
      <c r="B48" s="117" t="s">
        <v>138</v>
      </c>
      <c r="C48" s="48">
        <v>1</v>
      </c>
      <c r="D48" s="48">
        <v>0</v>
      </c>
      <c r="E48" s="48">
        <v>0</v>
      </c>
    </row>
    <row r="49" spans="2:9" ht="15.75" x14ac:dyDescent="0.25">
      <c r="B49" s="117" t="s">
        <v>139</v>
      </c>
      <c r="C49" s="48">
        <v>2</v>
      </c>
      <c r="D49" s="48">
        <v>1</v>
      </c>
      <c r="E49" s="48">
        <v>0</v>
      </c>
    </row>
    <row r="50" spans="2:9" ht="15.75" x14ac:dyDescent="0.25">
      <c r="B50" s="117" t="s">
        <v>140</v>
      </c>
      <c r="C50" s="48">
        <v>1</v>
      </c>
      <c r="D50" s="48">
        <v>3</v>
      </c>
      <c r="E50" s="48">
        <v>1</v>
      </c>
    </row>
    <row r="51" spans="2:9" ht="15.75" x14ac:dyDescent="0.25">
      <c r="B51" s="117" t="s">
        <v>141</v>
      </c>
      <c r="C51" s="48">
        <v>1</v>
      </c>
      <c r="D51" s="48">
        <v>2</v>
      </c>
      <c r="E51" s="48">
        <v>0</v>
      </c>
    </row>
    <row r="52" spans="2:9" ht="15.75" x14ac:dyDescent="0.25">
      <c r="B52" s="117" t="s">
        <v>142</v>
      </c>
      <c r="C52" s="48">
        <v>1</v>
      </c>
      <c r="D52" s="48">
        <v>0</v>
      </c>
      <c r="E52" s="48">
        <v>4</v>
      </c>
    </row>
    <row r="53" spans="2:9" ht="15.75" x14ac:dyDescent="0.25">
      <c r="B53" s="117" t="s">
        <v>143</v>
      </c>
      <c r="C53" s="48">
        <v>0</v>
      </c>
      <c r="D53" s="48">
        <v>0</v>
      </c>
      <c r="E53" s="48">
        <v>9</v>
      </c>
    </row>
    <row r="54" spans="2:9" ht="15.75" x14ac:dyDescent="0.25">
      <c r="B54" s="31" t="s">
        <v>1</v>
      </c>
      <c r="C54" s="111">
        <v>6</v>
      </c>
      <c r="D54" s="111">
        <v>6</v>
      </c>
      <c r="E54" s="111">
        <v>14</v>
      </c>
    </row>
    <row r="55" spans="2:9" ht="15" x14ac:dyDescent="0.2">
      <c r="B55" s="112" t="s">
        <v>153</v>
      </c>
      <c r="C55" s="122"/>
      <c r="D55" s="122"/>
      <c r="E55" s="122"/>
      <c r="F55" s="123"/>
    </row>
    <row r="56" spans="2:9" ht="15" x14ac:dyDescent="0.2">
      <c r="B56" s="124"/>
      <c r="C56" s="122"/>
      <c r="D56" s="122"/>
      <c r="E56" s="122"/>
      <c r="F56" s="123"/>
    </row>
    <row r="57" spans="2:9" s="18" customFormat="1" ht="20.25" customHeight="1" x14ac:dyDescent="0.25">
      <c r="B57" s="9" t="s">
        <v>146</v>
      </c>
      <c r="C57" s="57"/>
      <c r="D57" s="19"/>
    </row>
    <row r="58" spans="2:9" s="18" customFormat="1" ht="5.25" customHeight="1" x14ac:dyDescent="0.25">
      <c r="B58" s="79"/>
      <c r="C58" s="103"/>
      <c r="D58" s="79"/>
      <c r="E58" s="80"/>
      <c r="F58" s="80"/>
      <c r="G58" s="80"/>
      <c r="H58" s="80"/>
      <c r="I58" s="80"/>
    </row>
    <row r="59" spans="2:9" s="18" customFormat="1" ht="9.75" customHeight="1" x14ac:dyDescent="0.25">
      <c r="B59" s="19"/>
      <c r="C59" s="58"/>
      <c r="D59" s="19"/>
    </row>
    <row r="60" spans="2:9" ht="15.75" x14ac:dyDescent="0.2">
      <c r="B60" s="28" t="s">
        <v>147</v>
      </c>
      <c r="C60" s="28" t="s">
        <v>148</v>
      </c>
    </row>
    <row r="61" spans="2:9" ht="15.75" x14ac:dyDescent="0.25">
      <c r="B61" s="125" t="s">
        <v>149</v>
      </c>
      <c r="C61" s="126">
        <f>D13/(C13*1000)</f>
        <v>3.9934325454545454</v>
      </c>
    </row>
    <row r="62" spans="2:9" ht="15.75" x14ac:dyDescent="0.25">
      <c r="B62" s="125" t="s">
        <v>150</v>
      </c>
      <c r="C62" s="126">
        <f>E13/(C13*1000)</f>
        <v>38.189380563636377</v>
      </c>
    </row>
    <row r="63" spans="2:9" ht="15.75" x14ac:dyDescent="0.25">
      <c r="B63" s="125" t="s">
        <v>151</v>
      </c>
      <c r="C63" s="126">
        <f>(D13/1000)/120</f>
        <v>1.83032325</v>
      </c>
      <c r="D63" s="127"/>
    </row>
    <row r="64" spans="2:9" ht="15.75" x14ac:dyDescent="0.25">
      <c r="B64" s="125" t="s">
        <v>152</v>
      </c>
      <c r="C64" s="126">
        <f>E13/(1000*120)</f>
        <v>17.503466091666674</v>
      </c>
    </row>
    <row r="67" spans="2:2" ht="15.75" x14ac:dyDescent="0.25">
      <c r="B67" s="32" t="s">
        <v>122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1</vt:i4>
      </vt:variant>
    </vt:vector>
  </HeadingPairs>
  <TitlesOfParts>
    <vt:vector size="5" baseType="lpstr">
      <vt:lpstr>CIFRAS GENERALES</vt:lpstr>
      <vt:lpstr>ANUALES</vt:lpstr>
      <vt:lpstr>ESPECIES</vt:lpstr>
      <vt:lpstr>MODALIDADES E INDICADORES</vt:lpstr>
      <vt:lpstr>'CIFRAS GENERALES'!Área_de_impresión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Antonio Galisteo Delgado</dc:creator>
  <cp:lastModifiedBy>Felix Gónzalez Pérez</cp:lastModifiedBy>
  <cp:lastPrinted>2013-12-12T10:51:29Z</cp:lastPrinted>
  <dcterms:created xsi:type="dcterms:W3CDTF">2013-05-08T09:16:55Z</dcterms:created>
  <dcterms:modified xsi:type="dcterms:W3CDTF">2019-04-30T10:51:12Z</dcterms:modified>
</cp:coreProperties>
</file>