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360" windowHeight="7830" tabRatio="487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2" i="8" l="1"/>
  <c r="C61" i="8"/>
  <c r="C19" i="8"/>
  <c r="D34" i="8"/>
  <c r="E34" i="8"/>
  <c r="C34" i="8"/>
  <c r="D45" i="8" l="1"/>
  <c r="D46" i="8"/>
  <c r="D47" i="8"/>
  <c r="D48" i="8"/>
  <c r="D49" i="8"/>
  <c r="D50" i="8"/>
  <c r="D51" i="8"/>
  <c r="D52" i="8"/>
  <c r="G45" i="8"/>
  <c r="G46" i="8"/>
  <c r="G47" i="8"/>
  <c r="G48" i="8"/>
  <c r="G49" i="8"/>
  <c r="G50" i="8"/>
  <c r="G51" i="8"/>
  <c r="F52" i="8"/>
  <c r="G52" i="8"/>
  <c r="G44" i="8"/>
  <c r="D44" i="8"/>
  <c r="C60" i="8"/>
  <c r="C59" i="8"/>
  <c r="F179" i="2" l="1"/>
  <c r="F192" i="2" l="1"/>
  <c r="F193" i="2"/>
  <c r="F194" i="2"/>
  <c r="F195" i="2"/>
  <c r="F196" i="2"/>
  <c r="D51" i="1" l="1"/>
  <c r="C51" i="1"/>
  <c r="F188" i="2" l="1"/>
  <c r="F218" i="2" l="1"/>
  <c r="F209" i="2"/>
  <c r="F212" i="2"/>
  <c r="F213" i="2"/>
  <c r="F208" i="2"/>
  <c r="F183" i="2"/>
  <c r="F184" i="2"/>
  <c r="F185" i="2"/>
  <c r="F186" i="2"/>
  <c r="F187" i="2"/>
  <c r="F189" i="2"/>
  <c r="F190" i="2"/>
  <c r="F191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K69" i="1"/>
  <c r="K68" i="1"/>
  <c r="K67" i="1"/>
  <c r="K66" i="1"/>
  <c r="K65" i="1"/>
  <c r="K64" i="1"/>
  <c r="K63" i="1"/>
  <c r="K62" i="1"/>
  <c r="K61" i="1"/>
  <c r="K60" i="1"/>
  <c r="K59" i="1"/>
  <c r="K58" i="1"/>
  <c r="H69" i="1"/>
  <c r="H68" i="1"/>
  <c r="H67" i="1"/>
  <c r="H66" i="1"/>
  <c r="H65" i="1"/>
  <c r="H64" i="1"/>
  <c r="H63" i="1"/>
  <c r="H62" i="1"/>
  <c r="H61" i="1"/>
  <c r="H60" i="1"/>
  <c r="H59" i="1"/>
  <c r="H58" i="1"/>
  <c r="E69" i="1"/>
  <c r="E68" i="1"/>
  <c r="E67" i="1"/>
  <c r="E66" i="1"/>
  <c r="E65" i="1"/>
  <c r="E64" i="1"/>
  <c r="E63" i="1"/>
  <c r="E62" i="1"/>
  <c r="E61" i="1"/>
  <c r="E60" i="1"/>
  <c r="E59" i="1"/>
  <c r="E58" i="1"/>
  <c r="F211" i="2" l="1"/>
  <c r="F210" i="2"/>
  <c r="F222" i="2"/>
  <c r="F217" i="2"/>
  <c r="F216" i="2"/>
  <c r="F197" i="2"/>
  <c r="F198" i="2"/>
  <c r="F199" i="2"/>
  <c r="F200" i="2"/>
  <c r="F201" i="2"/>
  <c r="F202" i="2"/>
  <c r="F203" i="2"/>
  <c r="F204" i="2"/>
  <c r="F205" i="2"/>
  <c r="F206" i="2"/>
  <c r="F105" i="2"/>
  <c r="F106" i="2"/>
  <c r="F107" i="2"/>
  <c r="F108" i="2"/>
  <c r="F109" i="2"/>
  <c r="F110" i="2"/>
  <c r="F215" i="2" l="1"/>
  <c r="F160" i="2"/>
  <c r="F161" i="2"/>
  <c r="F162" i="2"/>
  <c r="F163" i="2"/>
  <c r="F164" i="2"/>
  <c r="F165" i="2"/>
  <c r="F166" i="2"/>
  <c r="F167" i="2"/>
  <c r="F168" i="2"/>
  <c r="F169" i="2"/>
  <c r="F170" i="2"/>
  <c r="F13" i="2" l="1"/>
  <c r="F14" i="2"/>
  <c r="F15" i="2"/>
  <c r="F16" i="2"/>
  <c r="F17" i="2"/>
  <c r="F18" i="2"/>
  <c r="F19" i="2"/>
  <c r="F100" i="2"/>
  <c r="F101" i="2"/>
  <c r="F102" i="2"/>
  <c r="F103" i="2"/>
  <c r="F104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71" i="2"/>
  <c r="F172" i="2"/>
  <c r="F173" i="2"/>
  <c r="F174" i="2"/>
  <c r="F175" i="2"/>
  <c r="F176" i="2"/>
  <c r="F177" i="2"/>
  <c r="F178" i="2"/>
  <c r="F180" i="2"/>
  <c r="F181" i="2"/>
  <c r="F12" i="2"/>
  <c r="F182" i="2"/>
  <c r="F207" i="2"/>
  <c r="F219" i="2"/>
  <c r="F220" i="2"/>
  <c r="F214" i="2"/>
  <c r="F221" i="2"/>
  <c r="F223" i="2"/>
  <c r="F224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70" i="1"/>
  <c r="H70" i="1"/>
  <c r="E70" i="1"/>
</calcChain>
</file>

<file path=xl/sharedStrings.xml><?xml version="1.0" encoding="utf-8"?>
<sst xmlns="http://schemas.openxmlformats.org/spreadsheetml/2006/main" count="579" uniqueCount="504">
  <si>
    <t>AÑO</t>
  </si>
  <si>
    <t>TOTAL</t>
  </si>
  <si>
    <t>FAO</t>
  </si>
  <si>
    <t>AMB</t>
  </si>
  <si>
    <t>BOG</t>
  </si>
  <si>
    <t>BOGA</t>
  </si>
  <si>
    <t>BON</t>
  </si>
  <si>
    <t>BRF</t>
  </si>
  <si>
    <t>COE</t>
  </si>
  <si>
    <t>CTC</t>
  </si>
  <si>
    <t>RUBIOS</t>
  </si>
  <si>
    <t>HKE</t>
  </si>
  <si>
    <t>HMY</t>
  </si>
  <si>
    <t>JOD</t>
  </si>
  <si>
    <t>LBE</t>
  </si>
  <si>
    <t>BOGAVANTE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</si>
  <si>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</si>
  <si>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</si>
  <si>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</si>
  <si>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</si>
  <si>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</si>
  <si>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</si>
  <si>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</si>
  <si>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</si>
  <si>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</si>
  <si>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</si>
  <si>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</si>
  <si>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</si>
  <si>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</si>
  <si>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</si>
  <si>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</si>
  <si>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</si>
  <si>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</si>
  <si>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</si>
  <si>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</si>
  <si>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</si>
  <si>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</si>
  <si>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</si>
  <si>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</si>
  <si>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</si>
  <si>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</si>
  <si>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</si>
  <si>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</si>
  <si>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</si>
  <si>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</si>
  <si>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</si>
  <si>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</si>
  <si>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</si>
  <si>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</si>
  <si>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</si>
  <si>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</si>
  <si>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</si>
  <si>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</si>
  <si>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</si>
  <si>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</si>
  <si>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</si>
  <si>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</si>
  <si>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</si>
  <si>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</si>
  <si>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</si>
  <si>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</si>
  <si>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</si>
  <si>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SFS</t>
  </si>
  <si>
    <t>SWA</t>
  </si>
  <si>
    <t>SARGO</t>
  </si>
  <si>
    <t>SPU</t>
  </si>
  <si>
    <t>BAILA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</si>
  <si>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</si>
  <si>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</si>
  <si>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</si>
  <si>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</si>
  <si>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</si>
  <si>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</si>
  <si>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</si>
  <si>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</si>
  <si>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</si>
  <si>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</si>
  <si>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</si>
  <si>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</si>
  <si>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</si>
  <si>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</si>
  <si>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</si>
  <si>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</si>
  <si>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</si>
  <si>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</si>
  <si>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</si>
  <si>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</si>
  <si>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</si>
  <si>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</si>
  <si>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</si>
  <si>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</si>
  <si>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</si>
  <si>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</si>
  <si>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</si>
  <si>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</si>
  <si>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</si>
  <si>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</si>
  <si>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</si>
  <si>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</si>
  <si>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</si>
  <si>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</si>
  <si>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</si>
  <si>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</si>
  <si>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</si>
  <si>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</si>
  <si>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</si>
  <si>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</si>
  <si>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</si>
  <si>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</si>
  <si>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</si>
  <si>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</si>
  <si>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</si>
  <si>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</si>
  <si>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</si>
  <si>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</si>
  <si>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</si>
  <si>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</si>
  <si>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</si>
  <si>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</si>
  <si>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</si>
  <si>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</si>
  <si>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</si>
  <si>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</si>
  <si>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</si>
  <si>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</si>
  <si>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</si>
  <si>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</si>
  <si>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</si>
  <si>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</si>
  <si>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</si>
  <si>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</si>
  <si>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</si>
  <si>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</si>
  <si>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</si>
  <si>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</si>
  <si>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</si>
  <si>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</si>
  <si>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</si>
  <si>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</si>
  <si>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</si>
  <si>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</si>
  <si>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</si>
  <si>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</si>
  <si>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</si>
  <si>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</si>
  <si>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</si>
  <si>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</si>
  <si>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</si>
  <si>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</si>
  <si>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</si>
  <si>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</si>
  <si>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</si>
  <si>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TUR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</si>
  <si>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</si>
  <si>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</si>
  <si>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</si>
  <si>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</si>
  <si>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</si>
  <si>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</si>
  <si>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</si>
  <si>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</si>
  <si>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PEON</t>
  </si>
  <si>
    <t>ARY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</si>
  <si>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</si>
  <si>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</si>
  <si>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</si>
  <si>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</si>
  <si>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</si>
  <si>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</si>
  <si>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</si>
  <si>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</si>
  <si>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</si>
  <si>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</si>
  <si>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</si>
  <si>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</si>
  <si>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</si>
  <si>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</si>
  <si>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</si>
  <si>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</si>
  <si>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</si>
  <si>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</si>
  <si>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</si>
  <si>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</si>
  <si>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</si>
  <si>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</si>
  <si>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</si>
  <si>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</si>
  <si>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ARAÑA</t>
  </si>
  <si>
    <t>WEG</t>
  </si>
  <si>
    <t>ARMADO</t>
  </si>
  <si>
    <t>PJC</t>
  </si>
  <si>
    <t>BACALADILLA</t>
  </si>
  <si>
    <t>WHB</t>
  </si>
  <si>
    <t>BEJEL O RUBIO</t>
  </si>
  <si>
    <t>GUU</t>
  </si>
  <si>
    <t>BROTOLA DE FANGO</t>
  </si>
  <si>
    <t>GFB</t>
  </si>
  <si>
    <t>CABRILLA</t>
  </si>
  <si>
    <t>CBR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</si>
  <si>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</si>
  <si>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</si>
  <si>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</si>
  <si>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</si>
  <si>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</si>
  <si>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</si>
  <si>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</si>
  <si>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</si>
  <si>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</si>
  <si>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</si>
  <si>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</si>
  <si>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</si>
  <si>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</si>
  <si>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</si>
  <si>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</si>
  <si>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</si>
  <si>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</si>
  <si>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</si>
  <si>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</si>
  <si>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</si>
  <si>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</si>
  <si>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</si>
  <si>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</si>
  <si>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</si>
  <si>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</si>
  <si>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</si>
  <si>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</si>
  <si>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</si>
  <si>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</si>
  <si>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</si>
  <si>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</si>
  <si>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</si>
  <si>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QUELVACHOS</t>
  </si>
  <si>
    <t>DGZ</t>
  </si>
  <si>
    <t>QUELVE</t>
  </si>
  <si>
    <t>GUP</t>
  </si>
  <si>
    <t>RAPE NEGRO</t>
  </si>
  <si>
    <t>ANK</t>
  </si>
  <si>
    <t>RASPALLON</t>
  </si>
  <si>
    <t>ANN</t>
  </si>
  <si>
    <t>REMOL</t>
  </si>
  <si>
    <t>BLL</t>
  </si>
  <si>
    <t>GUY</t>
  </si>
  <si>
    <t>SAN PEDRO PLATEADO</t>
  </si>
  <si>
    <t>JOS</t>
  </si>
  <si>
    <t>VERRUGATO DE CANARIAS</t>
  </si>
  <si>
    <t>UCA</t>
  </si>
  <si>
    <t>CAÑAILLA</t>
  </si>
  <si>
    <t>BOY</t>
  </si>
  <si>
    <t>CASCO TIRRENO</t>
  </si>
  <si>
    <t>KDH</t>
  </si>
  <si>
    <t>CHIRLA</t>
  </si>
  <si>
    <t>SVE</t>
  </si>
  <si>
    <t>CHOQUITO</t>
  </si>
  <si>
    <t>EJE</t>
  </si>
  <si>
    <t>COQUINA</t>
  </si>
  <si>
    <t>DXL</t>
  </si>
  <si>
    <t>POTA COSTERA</t>
  </si>
  <si>
    <t>TDQ</t>
  </si>
  <si>
    <t>POTAS VOLADORAS O VOLADOR</t>
  </si>
  <si>
    <t>SQM</t>
  </si>
  <si>
    <t>PULPO ALMIZCLADO</t>
  </si>
  <si>
    <t>EDT</t>
  </si>
  <si>
    <t>CANGREJO DE ARENA</t>
  </si>
  <si>
    <t>IOD</t>
  </si>
  <si>
    <t>CIGALA</t>
  </si>
  <si>
    <t>NEP</t>
  </si>
  <si>
    <t>GAMBA</t>
  </si>
  <si>
    <t>DPS</t>
  </si>
  <si>
    <t>LANGOSTINO</t>
  </si>
  <si>
    <t>TGS</t>
  </si>
  <si>
    <t>QUISQUILLA</t>
  </si>
  <si>
    <t>LKW</t>
  </si>
  <si>
    <t>ALACHA</t>
  </si>
  <si>
    <t>SAA</t>
  </si>
  <si>
    <t>TZA</t>
  </si>
  <si>
    <t>GUR</t>
  </si>
  <si>
    <t>ATUN ROJO</t>
  </si>
  <si>
    <t>BFT</t>
  </si>
  <si>
    <t>BESUGO DE LA PINTA O VORAZ</t>
  </si>
  <si>
    <t>SBR</t>
  </si>
  <si>
    <t>BLANQUILLO</t>
  </si>
  <si>
    <t>UAE</t>
  </si>
  <si>
    <t>BOQUIDULCE</t>
  </si>
  <si>
    <t>HXT</t>
  </si>
  <si>
    <t>BROTOLA DE BARBAS O MUSTELA</t>
  </si>
  <si>
    <t>BRD</t>
  </si>
  <si>
    <t>BROTOLA DE ROCA</t>
  </si>
  <si>
    <t>FOR</t>
  </si>
  <si>
    <t>CACHUCHO</t>
  </si>
  <si>
    <t>DEL</t>
  </si>
  <si>
    <t>CHOPA</t>
  </si>
  <si>
    <t>BRB</t>
  </si>
  <si>
    <t>CHUCHO</t>
  </si>
  <si>
    <t>JDP</t>
  </si>
  <si>
    <t>ESCOLAR CLAVO</t>
  </si>
  <si>
    <t>OIL</t>
  </si>
  <si>
    <t>ESPETON</t>
  </si>
  <si>
    <t>YRS</t>
  </si>
  <si>
    <t>FALSO ABADE</t>
  </si>
  <si>
    <t>EPK</t>
  </si>
  <si>
    <t>FERRON</t>
  </si>
  <si>
    <t>QUB</t>
  </si>
  <si>
    <t>GALUPE O LISA</t>
  </si>
  <si>
    <t>MGA</t>
  </si>
  <si>
    <t>JURELES</t>
  </si>
  <si>
    <t>JAX</t>
  </si>
  <si>
    <t>LABRIDOS O BODIONES</t>
  </si>
  <si>
    <t>WRA</t>
  </si>
  <si>
    <t>LENGUADO SENEGALES</t>
  </si>
  <si>
    <t>OAL</t>
  </si>
  <si>
    <t>LISAS</t>
  </si>
  <si>
    <t>MUL</t>
  </si>
  <si>
    <t>MARRAJO</t>
  </si>
  <si>
    <t>SMA</t>
  </si>
  <si>
    <t>MERLUZA NEGRA O MERLUZA DE ANGOLA</t>
  </si>
  <si>
    <t>HKB</t>
  </si>
  <si>
    <t>HKM</t>
  </si>
  <si>
    <t>MERO</t>
  </si>
  <si>
    <t>GPD</t>
  </si>
  <si>
    <t>MORA</t>
  </si>
  <si>
    <t>RIB</t>
  </si>
  <si>
    <t>MORRAGUTE</t>
  </si>
  <si>
    <t>MGC</t>
  </si>
  <si>
    <t>OBLADA</t>
  </si>
  <si>
    <t>SBS</t>
  </si>
  <si>
    <t>PALOMETA ROJA</t>
  </si>
  <si>
    <t>BXD</t>
  </si>
  <si>
    <t>PEZ ESPADA O EMPERADOR</t>
  </si>
  <si>
    <t>SWO</t>
  </si>
  <si>
    <t>PEZ RATA</t>
  </si>
  <si>
    <t>UUC</t>
  </si>
  <si>
    <t>PODAS</t>
  </si>
  <si>
    <t>OUB</t>
  </si>
  <si>
    <t>QUELVACHO</t>
  </si>
  <si>
    <t>GUQ</t>
  </si>
  <si>
    <t>RAPE BLANCO</t>
  </si>
  <si>
    <t>MON</t>
  </si>
  <si>
    <t>RAPES</t>
  </si>
  <si>
    <t>MNZ</t>
  </si>
  <si>
    <t>RAYA BOCA DE ROSA</t>
  </si>
  <si>
    <t>RJH</t>
  </si>
  <si>
    <t>RAYA DE CLAVOS</t>
  </si>
  <si>
    <t>RJC</t>
  </si>
  <si>
    <t>RAYA DE ESPEJOS</t>
  </si>
  <si>
    <t>JAI</t>
  </si>
  <si>
    <t>RAYA ESTRELLADA</t>
  </si>
  <si>
    <t>JRS</t>
  </si>
  <si>
    <t>RAYA MOSAICO</t>
  </si>
  <si>
    <t>RJU</t>
  </si>
  <si>
    <t>RJM</t>
  </si>
  <si>
    <t>RAYA SANTIAGUESA</t>
  </si>
  <si>
    <t>RJN</t>
  </si>
  <si>
    <t>RELOJ DE FONDO</t>
  </si>
  <si>
    <t>GXW</t>
  </si>
  <si>
    <t>RODABALLOS</t>
  </si>
  <si>
    <t>LEF</t>
  </si>
  <si>
    <t>RUBIO</t>
  </si>
  <si>
    <t>CTZ</t>
  </si>
  <si>
    <t>GUX</t>
  </si>
  <si>
    <t>RUFO IMPERIAL</t>
  </si>
  <si>
    <t>HDV</t>
  </si>
  <si>
    <t>SALMONETE DE ROCA</t>
  </si>
  <si>
    <t>MUR</t>
  </si>
  <si>
    <t>SAMA MARROQUI</t>
  </si>
  <si>
    <t>DEM</t>
  </si>
  <si>
    <t>SARGOS</t>
  </si>
  <si>
    <t>SRG</t>
  </si>
  <si>
    <t>SAVIA</t>
  </si>
  <si>
    <t>DEC</t>
  </si>
  <si>
    <t>SUELA</t>
  </si>
  <si>
    <t>KSY</t>
  </si>
  <si>
    <t>VERRUGATO O VERRUGATO DE PIEDRA</t>
  </si>
  <si>
    <t>COB</t>
  </si>
  <si>
    <t>VIBORA</t>
  </si>
  <si>
    <t>TZR</t>
  </si>
  <si>
    <t>VIEJA COLORADA</t>
  </si>
  <si>
    <t>PRR</t>
  </si>
  <si>
    <t>ALMEJA TONTA</t>
  </si>
  <si>
    <t>GCC</t>
  </si>
  <si>
    <t>VEV</t>
  </si>
  <si>
    <t>BUSANO</t>
  </si>
  <si>
    <t>FNT</t>
  </si>
  <si>
    <t>CALAMARES O CHIPIRONES</t>
  </si>
  <si>
    <t>SQC</t>
  </si>
  <si>
    <t>CONCHA FINA</t>
  </si>
  <si>
    <t>KLK</t>
  </si>
  <si>
    <t>CORRUCO O LANGOSTILLO</t>
  </si>
  <si>
    <t>KTT</t>
  </si>
  <si>
    <t>ARA</t>
  </si>
  <si>
    <t>MERLUZA DEL SENEGAL</t>
  </si>
  <si>
    <t>MERLUZA DE ANGOLA</t>
  </si>
  <si>
    <t xml:space="preserve">      Tabla 3. Índice de precios percibidos en lonja (Base 2016)</t>
  </si>
  <si>
    <t xml:space="preserve">IPP calculado con la cesta representativa de productos comercializados en esta lonja: </t>
  </si>
  <si>
    <t>VMA</t>
  </si>
  <si>
    <t>EZS</t>
  </si>
  <si>
    <t>SERRANO</t>
  </si>
  <si>
    <t>SRK</t>
  </si>
  <si>
    <t>VIUDO</t>
  </si>
  <si>
    <t>HYW</t>
  </si>
  <si>
    <t>BOLO</t>
  </si>
  <si>
    <t>NECORA</t>
  </si>
  <si>
    <t>LIO</t>
  </si>
  <si>
    <t>POTAS O VOLADORES</t>
  </si>
  <si>
    <t>OMZ</t>
  </si>
  <si>
    <t>CAMARON BLANCO</t>
  </si>
  <si>
    <t>FAV</t>
  </si>
  <si>
    <t>GAMBA ROJA O RAYADO</t>
  </si>
  <si>
    <t xml:space="preserve">      Tabla 1. Evolución de la producción comercializada en las lonjas de la provincia de Cádiz. Serie 1985-2018</t>
  </si>
  <si>
    <t>Gráfico 1. Evolución de la producción comercializada en las lonjas de la  provincia de Cádiz. Serie 2000-2018</t>
  </si>
  <si>
    <t>Evol 18_17</t>
  </si>
  <si>
    <t xml:space="preserve">      Tabla 2. Distribución mensual por categorías. Año 2018</t>
  </si>
  <si>
    <t>Año 2018</t>
  </si>
  <si>
    <t xml:space="preserve">      Tabla 4. Producción comercializada en las lonjas de la provincia de Cádiz según categoría y especie. Año 2018</t>
  </si>
  <si>
    <t>ALFONSIÑO O BESUGO AMERICANO</t>
  </si>
  <si>
    <t>BYS</t>
  </si>
  <si>
    <t>CABRACHO DE FONDO</t>
  </si>
  <si>
    <t>TJX</t>
  </si>
  <si>
    <t>CARAMEL</t>
  </si>
  <si>
    <t>SPC</t>
  </si>
  <si>
    <t>CHERNA DE LEY</t>
  </si>
  <si>
    <t>GPW</t>
  </si>
  <si>
    <t>CHUCLA OJONA</t>
  </si>
  <si>
    <t>QZU</t>
  </si>
  <si>
    <t>DORMILONA</t>
  </si>
  <si>
    <t>LOB</t>
  </si>
  <si>
    <t>FALSO POLLO</t>
  </si>
  <si>
    <t>POI</t>
  </si>
  <si>
    <t>Gallineta Rosada</t>
  </si>
  <si>
    <t>HERVE NEGRO</t>
  </si>
  <si>
    <t>SCK</t>
  </si>
  <si>
    <t>JUREL LIMON</t>
  </si>
  <si>
    <t>TRZ</t>
  </si>
  <si>
    <t>MARAGOTA</t>
  </si>
  <si>
    <t>USB</t>
  </si>
  <si>
    <t>MELVAS</t>
  </si>
  <si>
    <t>FRZ</t>
  </si>
  <si>
    <t>MERLUZAS O PESCADAS O PESCADILLAS</t>
  </si>
  <si>
    <t>HKX</t>
  </si>
  <si>
    <t>TAL</t>
  </si>
  <si>
    <t>PINTARROJA O GATA</t>
  </si>
  <si>
    <t>RAYA FALSA VELA</t>
  </si>
  <si>
    <t>RJI</t>
  </si>
  <si>
    <t>rAYA PINTADA</t>
  </si>
  <si>
    <t>RODABALLO</t>
  </si>
  <si>
    <t>TORDOS</t>
  </si>
  <si>
    <t>WRX</t>
  </si>
  <si>
    <t>GLOBITO</t>
  </si>
  <si>
    <t>CTR</t>
  </si>
  <si>
    <t>MEJILLON</t>
  </si>
  <si>
    <t>MUS</t>
  </si>
  <si>
    <t>VOLADOR</t>
  </si>
  <si>
    <t>SQE</t>
  </si>
  <si>
    <t>CANGREJO AZUL</t>
  </si>
  <si>
    <t>CRB</t>
  </si>
  <si>
    <t>CARABINERO</t>
  </si>
  <si>
    <t>SSH</t>
  </si>
  <si>
    <t xml:space="preserve">       Gráfico 3. Principales especies comercializadas en la provincia de Cádiz.  Año 2018</t>
  </si>
  <si>
    <t xml:space="preserve">      Tabla 5. Cesta de las principales especies comercializadas en la provincia de Cádiz. Serie 2018-2014.  Base 2016</t>
  </si>
  <si>
    <t>MANTELLINA</t>
  </si>
  <si>
    <t>RGL</t>
  </si>
  <si>
    <t>MELVA</t>
  </si>
  <si>
    <t>BLT</t>
  </si>
  <si>
    <t>Fuente: Sistema de Información andaluz de comercialización y producción pesquera. Consejería de Agricultura, Ganadería, Pesca y Desarrollo Sostenible.</t>
  </si>
  <si>
    <t>ARETE</t>
  </si>
  <si>
    <t xml:space="preserve">TOTAL 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</si>
  <si>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</si>
  <si>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</si>
  <si>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</si>
  <si>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</si>
  <si>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</si>
  <si>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</si>
  <si>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</si>
  <si>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</si>
  <si>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</si>
  <si>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</si>
  <si>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</si>
  <si>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</si>
  <si>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</si>
  <si>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</si>
  <si>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</si>
  <si>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</si>
  <si>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</si>
  <si>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</si>
  <si>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</si>
  <si>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</si>
  <si>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</si>
  <si>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</si>
  <si>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</si>
  <si>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</si>
  <si>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</si>
  <si>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</si>
  <si>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</si>
  <si>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</si>
  <si>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</si>
  <si>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Fuente: Sistema de Información andaluz de comercialización y producción pesquera. Consejería de Agricultura, Ganadería,  Pesca y Desarrollo Sostenible.</t>
  </si>
  <si>
    <t>Arrastre de Fondo</t>
  </si>
  <si>
    <t>Artes Menores</t>
  </si>
  <si>
    <t>Cerco</t>
  </si>
  <si>
    <t>Rastro</t>
  </si>
  <si>
    <t>Draga Hidráulica</t>
  </si>
  <si>
    <t>Almadrabeta</t>
  </si>
  <si>
    <t>Palangre de Superficie</t>
  </si>
  <si>
    <t>Marisqueo</t>
  </si>
  <si>
    <t>Total lonja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</si>
</sst>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64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10" borderId="0" xfId="1" applyNumberFormat="1" applyFill="1"/>
    <xf numFmtId="167" fontId="1" fillId="3" borderId="0" xfId="1" applyNumberFormat="1" applyFill="1"/>
    <xf numFmtId="3" fontId="0" fillId="10" borderId="0" xfId="0" applyNumberFormat="1" applyFill="1"/>
    <xf numFmtId="9" fontId="1" fillId="10" borderId="0" xfId="2" applyFill="1" applyAlignment="1">
      <alignment horizontal="center"/>
    </xf>
    <xf numFmtId="167" fontId="1" fillId="10" borderId="0" xfId="1" applyNumberFormat="1" applyFill="1" applyAlignment="1">
      <alignment horizontal="center"/>
    </xf>
    <xf numFmtId="166" fontId="1" fillId="2" borderId="0" xfId="1" applyFill="1"/>
    <xf numFmtId="167" fontId="16" fillId="2" borderId="0" xfId="1" applyNumberFormat="1" applyFont="1" applyFill="1"/>
    <xf numFmtId="166" fontId="1" fillId="10" borderId="0" xfId="1" applyNumberFormat="1" applyFill="1"/>
    <xf numFmtId="167" fontId="16" fillId="10" borderId="0" xfId="1" applyNumberFormat="1" applyFont="1" applyFill="1"/>
    <xf numFmtId="166" fontId="16" fillId="10" borderId="0" xfId="1" applyNumberFormat="1" applyFont="1" applyFill="1"/>
    <xf numFmtId="3" fontId="2" fillId="2" borderId="1" xfId="0" applyNumberFormat="1" applyFont="1" applyFill="1" applyBorder="1" applyAlignment="1">
      <alignment horizontal="right" indent="1"/>
    </xf>
    <xf numFmtId="4" fontId="2" fillId="2" borderId="1" xfId="0" applyNumberFormat="1" applyFont="1" applyFill="1" applyBorder="1" applyAlignment="1">
      <alignment horizontal="right" indent="1"/>
    </xf>
    <xf numFmtId="4" fontId="2" fillId="2" borderId="2" xfId="0" applyNumberFormat="1" applyFont="1" applyFill="1" applyBorder="1" applyAlignment="1">
      <alignment horizontal="right" indent="1"/>
    </xf>
    <xf numFmtId="167" fontId="1" fillId="2" borderId="2" xfId="1" applyNumberFormat="1" applyFill="1" applyBorder="1" applyAlignment="1">
      <alignment horizontal="right" indent="1"/>
    </xf>
    <xf numFmtId="166" fontId="1" fillId="2" borderId="2" xfId="1" applyFill="1" applyBorder="1" applyAlignment="1">
      <alignment horizontal="right" indent="1"/>
    </xf>
    <xf numFmtId="3" fontId="2" fillId="2" borderId="2" xfId="0" applyNumberFormat="1" applyFont="1" applyFill="1" applyBorder="1" applyAlignment="1">
      <alignment horizontal="right" indent="1"/>
    </xf>
    <xf numFmtId="166" fontId="1" fillId="2" borderId="1" xfId="1" applyNumberFormat="1" applyFill="1" applyBorder="1" applyAlignment="1">
      <alignment horizontal="right" indent="1"/>
    </xf>
    <xf numFmtId="3" fontId="6" fillId="3" borderId="2" xfId="0" applyNumberFormat="1" applyFont="1" applyFill="1" applyBorder="1" applyAlignment="1">
      <alignment horizontal="right" indent="1"/>
    </xf>
    <xf numFmtId="4" fontId="6" fillId="3" borderId="2" xfId="0" applyNumberFormat="1" applyFont="1" applyFill="1" applyBorder="1" applyAlignment="1">
      <alignment horizontal="right" indent="1"/>
    </xf>
    <xf numFmtId="167" fontId="1" fillId="2" borderId="1" xfId="1" applyNumberFormat="1" applyFill="1" applyBorder="1" applyAlignment="1">
      <alignment horizontal="right" indent="1"/>
    </xf>
    <xf numFmtId="166" fontId="1" fillId="2" borderId="1" xfId="1" applyFill="1" applyBorder="1" applyAlignment="1">
      <alignment horizontal="right" indent="1"/>
    </xf>
    <xf numFmtId="3" fontId="1" fillId="2" borderId="1" xfId="1" applyNumberFormat="1" applyFill="1" applyBorder="1" applyAlignment="1">
      <alignment horizontal="right" indent="1"/>
    </xf>
    <xf numFmtId="3" fontId="6" fillId="3" borderId="1" xfId="0" applyNumberFormat="1" applyFont="1" applyFill="1" applyBorder="1" applyAlignment="1">
      <alignment horizontal="right" indent="1"/>
    </xf>
    <xf numFmtId="4" fontId="6" fillId="3" borderId="1" xfId="0" applyNumberFormat="1" applyFont="1" applyFill="1" applyBorder="1" applyAlignment="1">
      <alignment horizontal="right" indent="1"/>
    </xf>
    <xf numFmtId="3" fontId="2" fillId="2" borderId="4" xfId="0" applyNumberFormat="1" applyFont="1" applyFill="1" applyBorder="1" applyAlignment="1">
      <alignment horizontal="right" indent="1"/>
    </xf>
    <xf numFmtId="4" fontId="2" fillId="2" borderId="4" xfId="0" applyNumberFormat="1" applyFont="1" applyFill="1" applyBorder="1" applyAlignment="1">
      <alignment horizontal="right" indent="1"/>
    </xf>
    <xf numFmtId="167" fontId="1" fillId="2" borderId="4" xfId="1" applyNumberFormat="1" applyFill="1" applyBorder="1" applyAlignment="1">
      <alignment horizontal="right" indent="1"/>
    </xf>
    <xf numFmtId="166" fontId="1" fillId="2" borderId="4" xfId="1" applyFill="1" applyBorder="1" applyAlignment="1">
      <alignment horizontal="right" indent="1"/>
    </xf>
    <xf numFmtId="3" fontId="1" fillId="2" borderId="4" xfId="1" applyNumberFormat="1" applyFill="1" applyBorder="1" applyAlignment="1">
      <alignment horizontal="right" indent="1"/>
    </xf>
    <xf numFmtId="166" fontId="1" fillId="2" borderId="4" xfId="1" applyNumberFormat="1" applyFill="1" applyBorder="1" applyAlignment="1">
      <alignment horizontal="right" indent="1"/>
    </xf>
    <xf numFmtId="3" fontId="6" fillId="3" borderId="4" xfId="0" applyNumberFormat="1" applyFont="1" applyFill="1" applyBorder="1" applyAlignment="1">
      <alignment horizontal="right" indent="1"/>
    </xf>
    <xf numFmtId="4" fontId="6" fillId="3" borderId="4" xfId="0" applyNumberFormat="1" applyFont="1" applyFill="1" applyBorder="1" applyAlignment="1">
      <alignment horizontal="right" indent="1"/>
    </xf>
    <xf numFmtId="3" fontId="6" fillId="6" borderId="4" xfId="0" applyNumberFormat="1" applyFont="1" applyFill="1" applyBorder="1" applyAlignment="1">
      <alignment horizontal="right" indent="1"/>
    </xf>
    <xf numFmtId="4" fontId="6" fillId="6" borderId="4" xfId="0" applyNumberFormat="1" applyFont="1" applyFill="1" applyBorder="1" applyAlignment="1">
      <alignment horizontal="right" indent="1"/>
    </xf>
    <xf numFmtId="167" fontId="10" fillId="6" borderId="4" xfId="1" applyNumberFormat="1" applyFont="1" applyFill="1" applyBorder="1" applyAlignment="1">
      <alignment horizontal="right" indent="1"/>
    </xf>
    <xf numFmtId="166" fontId="10" fillId="6" borderId="4" xfId="1" applyFont="1" applyFill="1" applyBorder="1" applyAlignment="1">
      <alignment horizontal="right" indent="1"/>
    </xf>
    <xf numFmtId="3" fontId="10" fillId="6" borderId="4" xfId="1" applyNumberFormat="1" applyFont="1" applyFill="1" applyBorder="1" applyAlignment="1">
      <alignment horizontal="right" indent="1"/>
    </xf>
    <xf numFmtId="166" fontId="10" fillId="6" borderId="4" xfId="1" applyNumberFormat="1" applyFont="1" applyFill="1" applyBorder="1" applyAlignment="1">
      <alignment horizontal="right" indent="1"/>
    </xf>
    <xf numFmtId="3" fontId="2" fillId="2" borderId="2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4" xfId="0" applyNumberFormat="1" applyFont="1" applyFill="1" applyBorder="1" applyAlignment="1">
      <alignment horizontal="left"/>
    </xf>
    <xf numFmtId="3" fontId="6" fillId="6" borderId="4" xfId="0" applyNumberFormat="1" applyFont="1" applyFill="1" applyBorder="1" applyAlignment="1">
      <alignment horizontal="left"/>
    </xf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6" fontId="1" fillId="10" borderId="0" xfId="1" applyFill="1"/>
    <xf numFmtId="1" fontId="2" fillId="2" borderId="1" xfId="1" applyNumberFormat="1" applyFont="1" applyFill="1" applyBorder="1" applyAlignment="1" applyProtection="1">
      <alignment horizontal="right"/>
    </xf>
    <xf numFmtId="1" fontId="6" fillId="6" borderId="4" xfId="1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 readingOrder="1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3" fontId="6" fillId="6" borderId="4" xfId="0" applyNumberFormat="1" applyFont="1" applyFill="1" applyBorder="1" applyAlignment="1">
      <alignment horizontal="right"/>
    </xf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2" fillId="2" borderId="3" xfId="0" applyNumberFormat="1" applyFont="1" applyFill="1" applyBorder="1" applyAlignment="1"/>
    <xf numFmtId="166" fontId="2" fillId="2" borderId="3" xfId="1" applyFont="1" applyFill="1" applyBorder="1" applyAlignment="1"/>
    <xf numFmtId="168" fontId="0" fillId="0" borderId="0" xfId="0" applyNumberForma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839740826789169E-2"/>
          <c:y val="4.6296400952150589E-2"/>
          <c:w val="0.84557034292282096"/>
          <c:h val="0.79600610268544014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33095.987796000038</c:v>
                </c:pt>
                <c:pt idx="1">
                  <c:v>34361.986589999979</c:v>
                </c:pt>
                <c:pt idx="2">
                  <c:v>39504.137769999994</c:v>
                </c:pt>
                <c:pt idx="3">
                  <c:v>33557.741585991236</c:v>
                </c:pt>
                <c:pt idx="4">
                  <c:v>30039.649986</c:v>
                </c:pt>
                <c:pt idx="5">
                  <c:v>25955.424245999999</c:v>
                </c:pt>
                <c:pt idx="6">
                  <c:v>23233.609439999993</c:v>
                </c:pt>
                <c:pt idx="7">
                  <c:v>25282.585849999898</c:v>
                </c:pt>
                <c:pt idx="8">
                  <c:v>22625.794320000001</c:v>
                </c:pt>
                <c:pt idx="9">
                  <c:v>22285.969820000042</c:v>
                </c:pt>
                <c:pt idx="10">
                  <c:v>20842.373810000081</c:v>
                </c:pt>
                <c:pt idx="11">
                  <c:v>21038.942049999951</c:v>
                </c:pt>
                <c:pt idx="12">
                  <c:v>22934.39276000005</c:v>
                </c:pt>
                <c:pt idx="13">
                  <c:v>24935.707569999977</c:v>
                </c:pt>
                <c:pt idx="14">
                  <c:v>21648.161110000005</c:v>
                </c:pt>
                <c:pt idx="15">
                  <c:v>22415.035880000003</c:v>
                </c:pt>
                <c:pt idx="16">
                  <c:v>25305.457625000028</c:v>
                </c:pt>
                <c:pt idx="17">
                  <c:v>19207.830427000001</c:v>
                </c:pt>
                <c:pt idx="18">
                  <c:v>20312.196903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8D9-4647-B3C2-FD64B3E8A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38880"/>
        <c:axId val="11835507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68271.085472034902</c:v>
                </c:pt>
                <c:pt idx="1">
                  <c:v>71879.595315199855</c:v>
                </c:pt>
                <c:pt idx="2">
                  <c:v>79040.659270699995</c:v>
                </c:pt>
                <c:pt idx="3">
                  <c:v>74720.851493051887</c:v>
                </c:pt>
                <c:pt idx="4">
                  <c:v>63170.941352100017</c:v>
                </c:pt>
                <c:pt idx="5">
                  <c:v>63852.078337000021</c:v>
                </c:pt>
                <c:pt idx="6">
                  <c:v>59822.329022099984</c:v>
                </c:pt>
                <c:pt idx="7">
                  <c:v>67986.006013400009</c:v>
                </c:pt>
                <c:pt idx="8">
                  <c:v>68754.288051299998</c:v>
                </c:pt>
                <c:pt idx="9">
                  <c:v>58988.90167019995</c:v>
                </c:pt>
                <c:pt idx="10">
                  <c:v>52912.060192699981</c:v>
                </c:pt>
                <c:pt idx="11">
                  <c:v>52225.164711599798</c:v>
                </c:pt>
                <c:pt idx="12">
                  <c:v>51384.49547759995</c:v>
                </c:pt>
                <c:pt idx="13">
                  <c:v>56986.532423000142</c:v>
                </c:pt>
                <c:pt idx="14">
                  <c:v>52953.926375699964</c:v>
                </c:pt>
                <c:pt idx="15">
                  <c:v>57190.311069999996</c:v>
                </c:pt>
                <c:pt idx="16">
                  <c:v>59319.480589599996</c:v>
                </c:pt>
                <c:pt idx="17">
                  <c:v>53971.711892900006</c:v>
                </c:pt>
                <c:pt idx="18">
                  <c:v>55549.189131599975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8D9-4647-B3C2-FD64B3E8A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56992"/>
        <c:axId val="125408000"/>
      </c:lineChart>
      <c:catAx>
        <c:axId val="11573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18355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35507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15738880"/>
        <c:crossesAt val="1"/>
        <c:crossBetween val="midCat"/>
      </c:valAx>
      <c:catAx>
        <c:axId val="118356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408000"/>
        <c:crossesAt val="0"/>
        <c:auto val="1"/>
        <c:lblAlgn val="ctr"/>
        <c:lblOffset val="100"/>
        <c:noMultiLvlLbl val="0"/>
      </c:catAx>
      <c:valAx>
        <c:axId val="125408000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1835699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66674</xdr:rowOff>
    </xdr:from>
    <xdr:to>
      <xdr:col>16</xdr:col>
      <xdr:colOff>95250</xdr:colOff>
      <xdr:row>34</xdr:row>
      <xdr:rowOff>247649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457200</xdr:colOff>
      <xdr:row>1</xdr:row>
      <xdr:rowOff>68793</xdr:rowOff>
    </xdr:from>
    <xdr:to>
      <xdr:col>14</xdr:col>
      <xdr:colOff>320676</xdr:colOff>
      <xdr:row>2</xdr:row>
      <xdr:rowOff>153730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2790825" y="316443"/>
          <a:ext cx="81216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lonjas de la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303557</xdr:colOff>
      <xdr:row>3</xdr:row>
      <xdr:rowOff>46157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47625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409575</xdr:colOff>
      <xdr:row>1</xdr:row>
      <xdr:rowOff>21168</xdr:rowOff>
    </xdr:from>
    <xdr:to>
      <xdr:col>16</xdr:col>
      <xdr:colOff>619126</xdr:colOff>
      <xdr:row>2</xdr:row>
      <xdr:rowOff>106105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3009900" y="268818"/>
          <a:ext cx="7953376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 lonjas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1</xdr:col>
      <xdr:colOff>3075332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628651</xdr:colOff>
      <xdr:row>1</xdr:row>
      <xdr:rowOff>87843</xdr:rowOff>
    </xdr:from>
    <xdr:to>
      <xdr:col>13</xdr:col>
      <xdr:colOff>561975</xdr:colOff>
      <xdr:row>2</xdr:row>
      <xdr:rowOff>172780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590926" y="335493"/>
          <a:ext cx="11077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 lonjas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provincia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723900</xdr:colOff>
      <xdr:row>30</xdr:row>
      <xdr:rowOff>105883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1495425"/>
          <a:ext cx="14554200" cy="3506308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85725</xdr:rowOff>
    </xdr:from>
    <xdr:to>
      <xdr:col>3</xdr:col>
      <xdr:colOff>360707</xdr:colOff>
      <xdr:row>3</xdr:row>
      <xdr:rowOff>84257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85725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0E07F661-5C5C-4771-8810-FD9FDFAF9C2F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21</xdr:row>
      <xdr:rowOff>114300</xdr:rowOff>
    </xdr:from>
    <xdr:to>
      <xdr:col>1</xdr:col>
      <xdr:colOff>104160</xdr:colOff>
      <xdr:row>22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1668645F-4A64-416F-B3C1-639784CFD232}"/>
            </a:ext>
          </a:extLst>
        </xdr:cNvPr>
        <xdr:cNvSpPr/>
      </xdr:nvSpPr>
      <xdr:spPr bwMode="auto">
        <a:xfrm>
          <a:off x="367664" y="37033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54</xdr:row>
      <xdr:rowOff>114300</xdr:rowOff>
    </xdr:from>
    <xdr:to>
      <xdr:col>1</xdr:col>
      <xdr:colOff>104160</xdr:colOff>
      <xdr:row>55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11DFDE50-B098-4560-8D2F-396DA4C20835}"/>
            </a:ext>
          </a:extLst>
        </xdr:cNvPr>
        <xdr:cNvSpPr/>
      </xdr:nvSpPr>
      <xdr:spPr bwMode="auto">
        <a:xfrm>
          <a:off x="367664" y="97688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38</xdr:row>
      <xdr:rowOff>114300</xdr:rowOff>
    </xdr:from>
    <xdr:to>
      <xdr:col>1</xdr:col>
      <xdr:colOff>104160</xdr:colOff>
      <xdr:row>39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7CC66948-EF26-4B9B-B57D-BF0E3702AE08}"/>
            </a:ext>
          </a:extLst>
        </xdr:cNvPr>
        <xdr:cNvSpPr/>
      </xdr:nvSpPr>
      <xdr:spPr bwMode="auto">
        <a:xfrm>
          <a:off x="367664" y="66217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6" name="7 CuadroTexto">
          <a:extLst>
            <a:ext uri="{FF2B5EF4-FFF2-40B4-BE49-F238E27FC236}">
              <a16:creationId xmlns:a16="http://schemas.microsoft.com/office/drawing/2014/main" xmlns="" id="{ABA6B27B-5AAF-47F0-9D25-C3E138B974C7}"/>
            </a:ext>
          </a:extLst>
        </xdr:cNvPr>
        <xdr:cNvSpPr txBox="1"/>
      </xdr:nvSpPr>
      <xdr:spPr>
        <a:xfrm>
          <a:off x="3825240" y="318135"/>
          <a:ext cx="771525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la provincia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83820</xdr:colOff>
      <xdr:row>0</xdr:row>
      <xdr:rowOff>99060</xdr:rowOff>
    </xdr:from>
    <xdr:to>
      <xdr:col>2</xdr:col>
      <xdr:colOff>190500</xdr:colOff>
      <xdr:row>3</xdr:row>
      <xdr:rowOff>99060</xdr:rowOff>
    </xdr:to>
    <xdr:pic>
      <xdr:nvPicPr>
        <xdr:cNvPr id="8" name="8 Imagen">
          <a:extLst>
            <a:ext uri="{FF2B5EF4-FFF2-40B4-BE49-F238E27FC236}">
              <a16:creationId xmlns:a16="http://schemas.microsoft.com/office/drawing/2014/main" xmlns="" id="{B6F1A078-2FCB-48AF-918D-F881EE829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0646"/>
        <a:stretch>
          <a:fillRect/>
        </a:stretch>
      </xdr:blipFill>
      <xdr:spPr bwMode="auto">
        <a:xfrm>
          <a:off x="83820" y="99060"/>
          <a:ext cx="329184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96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3.140625" style="1" customWidth="1"/>
    <col min="3" max="3" width="18.28515625" style="2" bestFit="1" customWidth="1"/>
    <col min="4" max="4" width="16.7109375" style="1" bestFit="1" customWidth="1"/>
    <col min="5" max="5" width="13.42578125" style="2" customWidth="1"/>
    <col min="6" max="6" width="11.855468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4.42578125" style="1" bestFit="1" customWidth="1"/>
    <col min="11" max="11" width="12.140625" style="1" customWidth="1"/>
    <col min="12" max="12" width="10.5703125" style="1" customWidth="1"/>
    <col min="13" max="13" width="11.42578125" style="1" bestFit="1" customWidth="1"/>
    <col min="14" max="14" width="10.28515625" style="2" customWidth="1"/>
    <col min="15" max="15" width="17.28515625" style="1" customWidth="1"/>
    <col min="16" max="16" width="11.5703125" style="1" customWidth="1"/>
    <col min="17" max="17" width="6.85546875" style="1" customWidth="1"/>
    <col min="18" max="18" width="11.5703125" style="1" customWidth="1"/>
    <col min="19" max="19" width="14.85546875" style="1" customWidth="1"/>
    <col min="20" max="20" width="14" style="1" customWidth="1"/>
    <col min="21" max="23" width="11.5703125" style="1" customWidth="1"/>
    <col min="24" max="16384" width="11.42578125" style="1"/>
  </cols>
  <sheetData>
    <row r="1" spans="1:17" s="16" customFormat="1" ht="20.100000000000001" customHeight="1" x14ac:dyDescent="0.25">
      <c r="A1" s="66"/>
      <c r="B1" s="66"/>
      <c r="C1" s="67"/>
      <c r="D1" s="66"/>
      <c r="E1" s="67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 s="16" customFormat="1" ht="15.75" x14ac:dyDescent="0.25">
      <c r="A2" s="66"/>
      <c r="B2" s="66"/>
      <c r="C2" s="67"/>
      <c r="D2" s="66"/>
      <c r="E2" s="67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s="16" customFormat="1" ht="15.75" x14ac:dyDescent="0.25">
      <c r="A3" s="66"/>
      <c r="B3" s="66"/>
      <c r="C3" s="67"/>
      <c r="D3" s="66"/>
      <c r="E3" s="67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s="16" customFormat="1" ht="15.75" x14ac:dyDescent="0.25">
      <c r="A4" s="66"/>
      <c r="B4" s="66"/>
      <c r="C4" s="67"/>
      <c r="D4" s="66"/>
      <c r="E4" s="67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s="16" customFormat="1" ht="5.25" customHeight="1" x14ac:dyDescent="0.25">
      <c r="A5" s="72"/>
      <c r="B5" s="72"/>
      <c r="C5" s="73"/>
      <c r="D5" s="72"/>
      <c r="E5" s="73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6" spans="1:17" s="19" customFormat="1" ht="14.25" customHeight="1" x14ac:dyDescent="0.3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49"/>
      <c r="M6" s="149"/>
      <c r="N6" s="18"/>
    </row>
    <row r="7" spans="1:17" s="19" customFormat="1" ht="14.25" customHeight="1" x14ac:dyDescent="0.3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4"/>
      <c r="M7" s="64"/>
      <c r="N7" s="18"/>
    </row>
    <row r="8" spans="1:17" s="19" customFormat="1" ht="14.25" customHeight="1" x14ac:dyDescent="0.3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4"/>
      <c r="M8" s="64"/>
      <c r="N8" s="18"/>
    </row>
    <row r="9" spans="1:17" s="19" customFormat="1" ht="14.25" customHeight="1" x14ac:dyDescent="0.3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4"/>
      <c r="M9" s="64"/>
      <c r="N9" s="18"/>
    </row>
    <row r="10" spans="1:17" s="19" customFormat="1" ht="14.25" customHeight="1" x14ac:dyDescent="0.3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4"/>
      <c r="M10" s="64"/>
      <c r="N10" s="18"/>
    </row>
    <row r="11" spans="1:17" s="19" customFormat="1" ht="14.25" customHeight="1" x14ac:dyDescent="0.3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4"/>
      <c r="M11" s="64"/>
      <c r="N11" s="18"/>
    </row>
    <row r="12" spans="1:17" s="19" customFormat="1" ht="14.25" customHeight="1" x14ac:dyDescent="0.3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4"/>
      <c r="M12" s="64"/>
      <c r="N12" s="18"/>
    </row>
    <row r="13" spans="1:17" ht="20.100000000000001" customHeight="1" x14ac:dyDescent="0.25">
      <c r="B13" s="8" t="s">
        <v>407</v>
      </c>
    </row>
    <row r="14" spans="1:17" ht="3.75" customHeight="1" x14ac:dyDescent="0.25">
      <c r="B14" s="69"/>
      <c r="C14" s="70"/>
      <c r="D14" s="71"/>
      <c r="E14" s="70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</row>
    <row r="15" spans="1:17" ht="19.5" customHeight="1" x14ac:dyDescent="0.25">
      <c r="B15" s="8"/>
      <c r="E15" s="1"/>
    </row>
    <row r="16" spans="1:17" s="5" customFormat="1" ht="15.75" x14ac:dyDescent="0.25">
      <c r="B16" s="26" t="s">
        <v>110</v>
      </c>
      <c r="C16" s="27" t="s">
        <v>111</v>
      </c>
      <c r="D16" s="28" t="s">
        <v>112</v>
      </c>
      <c r="E16" s="1"/>
      <c r="G16" s="4"/>
    </row>
    <row r="17" spans="2:7" ht="20.100000000000001" customHeight="1" x14ac:dyDescent="0.25">
      <c r="B17" s="6">
        <v>1985</v>
      </c>
      <c r="C17" s="13">
        <v>78143.764999999999</v>
      </c>
      <c r="D17" s="7">
        <v>117941.59880314449</v>
      </c>
      <c r="E17" s="1"/>
      <c r="G17" s="8" t="s">
        <v>408</v>
      </c>
    </row>
    <row r="18" spans="2:7" ht="20.100000000000001" customHeight="1" x14ac:dyDescent="0.25">
      <c r="B18" s="6">
        <v>1986</v>
      </c>
      <c r="C18" s="13">
        <v>75818.222999999998</v>
      </c>
      <c r="D18" s="7">
        <v>119535.79599846143</v>
      </c>
      <c r="E18" s="1"/>
    </row>
    <row r="19" spans="2:7" ht="20.100000000000001" customHeight="1" x14ac:dyDescent="0.25">
      <c r="B19" s="6">
        <v>1987</v>
      </c>
      <c r="C19" s="13">
        <v>78490.902000000002</v>
      </c>
      <c r="D19" s="7">
        <v>135317.34346038729</v>
      </c>
      <c r="E19" s="1"/>
    </row>
    <row r="20" spans="2:7" ht="20.100000000000001" customHeight="1" x14ac:dyDescent="0.25">
      <c r="B20" s="6">
        <v>1988</v>
      </c>
      <c r="C20" s="13">
        <v>61707.224000000002</v>
      </c>
      <c r="D20" s="7">
        <v>117781.9468464895</v>
      </c>
      <c r="E20" s="1"/>
    </row>
    <row r="21" spans="2:7" ht="20.100000000000001" customHeight="1" x14ac:dyDescent="0.25">
      <c r="B21" s="6">
        <v>1989</v>
      </c>
      <c r="C21" s="13">
        <v>63627.866999999998</v>
      </c>
      <c r="D21" s="7">
        <v>124991.63915834264</v>
      </c>
      <c r="E21" s="1"/>
    </row>
    <row r="22" spans="2:7" ht="20.100000000000001" customHeight="1" x14ac:dyDescent="0.25">
      <c r="B22" s="6">
        <v>1990</v>
      </c>
      <c r="C22" s="13">
        <v>63952.006999999998</v>
      </c>
      <c r="D22" s="7">
        <v>131199.92014352168</v>
      </c>
      <c r="E22" s="1"/>
    </row>
    <row r="23" spans="2:7" ht="20.100000000000001" customHeight="1" x14ac:dyDescent="0.25">
      <c r="B23" s="6">
        <v>1991</v>
      </c>
      <c r="C23" s="13">
        <v>61585.53</v>
      </c>
      <c r="D23" s="7">
        <v>125966.38252016396</v>
      </c>
      <c r="E23" s="1"/>
    </row>
    <row r="24" spans="2:7" ht="20.100000000000001" customHeight="1" x14ac:dyDescent="0.25">
      <c r="B24" s="6">
        <v>1992</v>
      </c>
      <c r="C24" s="13">
        <v>51222.870999999999</v>
      </c>
      <c r="D24" s="7">
        <v>116821.25970935055</v>
      </c>
      <c r="E24" s="1"/>
    </row>
    <row r="25" spans="2:7" ht="20.100000000000001" customHeight="1" x14ac:dyDescent="0.25">
      <c r="B25" s="6">
        <v>1993</v>
      </c>
      <c r="C25" s="13">
        <v>50871.773999999998</v>
      </c>
      <c r="D25" s="7">
        <v>104246.3930739365</v>
      </c>
      <c r="E25" s="1"/>
    </row>
    <row r="26" spans="2:7" ht="20.100000000000001" customHeight="1" x14ac:dyDescent="0.25">
      <c r="B26" s="6">
        <v>1994</v>
      </c>
      <c r="C26" s="13">
        <v>57581.957000000002</v>
      </c>
      <c r="D26" s="7">
        <v>116986.39112064718</v>
      </c>
      <c r="E26" s="1"/>
    </row>
    <row r="27" spans="2:7" ht="20.100000000000001" customHeight="1" x14ac:dyDescent="0.25">
      <c r="B27" s="6">
        <v>1995</v>
      </c>
      <c r="C27" s="13">
        <v>49405.817000000003</v>
      </c>
      <c r="D27" s="7">
        <v>91570.151815657562</v>
      </c>
      <c r="E27" s="1"/>
    </row>
    <row r="28" spans="2:7" ht="20.100000000000001" customHeight="1" x14ac:dyDescent="0.25">
      <c r="B28" s="6">
        <v>1996</v>
      </c>
      <c r="C28" s="13">
        <v>56647.896000000001</v>
      </c>
      <c r="D28" s="7">
        <v>116643.50049282993</v>
      </c>
      <c r="E28" s="1"/>
    </row>
    <row r="29" spans="2:7" ht="20.100000000000001" customHeight="1" x14ac:dyDescent="0.25">
      <c r="B29" s="6">
        <v>1997</v>
      </c>
      <c r="C29" s="13">
        <v>59203.567000000003</v>
      </c>
      <c r="D29" s="7">
        <v>118643.8483165651</v>
      </c>
      <c r="E29" s="1"/>
    </row>
    <row r="30" spans="2:7" ht="20.100000000000001" customHeight="1" x14ac:dyDescent="0.25">
      <c r="B30" s="6">
        <v>1998</v>
      </c>
      <c r="C30" s="13">
        <v>67148.286999999997</v>
      </c>
      <c r="D30" s="7">
        <v>117201.83789501521</v>
      </c>
      <c r="E30" s="1"/>
    </row>
    <row r="31" spans="2:7" ht="20.100000000000001" customHeight="1" x14ac:dyDescent="0.25">
      <c r="B31" s="6">
        <v>1999</v>
      </c>
      <c r="C31" s="13">
        <v>67681.138000000006</v>
      </c>
      <c r="D31" s="7">
        <v>112589.47868210066</v>
      </c>
      <c r="E31" s="1"/>
    </row>
    <row r="32" spans="2:7" ht="20.100000000000001" customHeight="1" x14ac:dyDescent="0.25">
      <c r="B32" s="6">
        <v>2000</v>
      </c>
      <c r="C32" s="13">
        <v>33095.987796000038</v>
      </c>
      <c r="D32" s="7">
        <v>68271.085472034902</v>
      </c>
      <c r="E32" s="1"/>
    </row>
    <row r="33" spans="2:14" ht="20.100000000000001" customHeight="1" x14ac:dyDescent="0.25">
      <c r="B33" s="6">
        <v>2001</v>
      </c>
      <c r="C33" s="13">
        <v>34361.986589999979</v>
      </c>
      <c r="D33" s="7">
        <v>71879.595315199855</v>
      </c>
      <c r="E33" s="1"/>
    </row>
    <row r="34" spans="2:14" ht="20.100000000000001" customHeight="1" x14ac:dyDescent="0.25">
      <c r="B34" s="6">
        <v>2002</v>
      </c>
      <c r="C34" s="13">
        <v>39504.137769999994</v>
      </c>
      <c r="D34" s="7">
        <v>79040.659270699995</v>
      </c>
      <c r="E34" s="1"/>
    </row>
    <row r="35" spans="2:14" ht="20.100000000000001" customHeight="1" x14ac:dyDescent="0.25">
      <c r="B35" s="6">
        <v>2003</v>
      </c>
      <c r="C35" s="13">
        <v>33557.741585991236</v>
      </c>
      <c r="D35" s="7">
        <v>74720.851493051887</v>
      </c>
      <c r="E35" s="1"/>
      <c r="G35" s="20"/>
      <c r="H35" s="20"/>
      <c r="I35" s="20"/>
      <c r="J35" s="21"/>
      <c r="K35" s="22"/>
      <c r="L35" s="22"/>
    </row>
    <row r="36" spans="2:14" ht="20.100000000000001" customHeight="1" x14ac:dyDescent="0.25">
      <c r="B36" s="6">
        <v>2004</v>
      </c>
      <c r="C36" s="13">
        <v>30039.649986</v>
      </c>
      <c r="D36" s="7">
        <v>63170.941352100017</v>
      </c>
      <c r="E36" s="1"/>
      <c r="G36" s="20"/>
      <c r="H36" s="20"/>
      <c r="I36" s="20"/>
      <c r="J36" s="21"/>
      <c r="K36" s="22"/>
      <c r="L36" s="22"/>
      <c r="M36" s="2"/>
    </row>
    <row r="37" spans="2:14" ht="20.100000000000001" customHeight="1" x14ac:dyDescent="0.25">
      <c r="B37" s="6">
        <v>2005</v>
      </c>
      <c r="C37" s="13">
        <v>25955.424245999999</v>
      </c>
      <c r="D37" s="7">
        <v>63852.078337000021</v>
      </c>
      <c r="E37" s="1"/>
      <c r="G37" s="20"/>
      <c r="H37" s="20"/>
      <c r="I37" s="20"/>
      <c r="J37" s="21"/>
      <c r="K37" s="22"/>
      <c r="L37" s="22"/>
      <c r="M37" s="2"/>
    </row>
    <row r="38" spans="2:14" ht="20.100000000000001" customHeight="1" x14ac:dyDescent="0.25">
      <c r="B38" s="6">
        <v>2006</v>
      </c>
      <c r="C38" s="13">
        <v>23233.609439999993</v>
      </c>
      <c r="D38" s="7">
        <v>59822.329022099984</v>
      </c>
      <c r="E38" s="1"/>
      <c r="G38" s="20"/>
      <c r="H38" s="20"/>
      <c r="I38" s="20"/>
      <c r="J38" s="21"/>
      <c r="K38" s="22"/>
      <c r="L38" s="22"/>
      <c r="M38" s="2"/>
    </row>
    <row r="39" spans="2:14" ht="20.100000000000001" customHeight="1" x14ac:dyDescent="0.25">
      <c r="B39" s="6">
        <v>2007</v>
      </c>
      <c r="C39" s="13">
        <v>25282.585849999898</v>
      </c>
      <c r="D39" s="7">
        <v>67986.006013400009</v>
      </c>
      <c r="E39" s="1"/>
      <c r="G39" s="20"/>
      <c r="H39" s="20"/>
      <c r="I39" s="20"/>
      <c r="J39" s="21"/>
      <c r="K39" s="22"/>
      <c r="L39" s="22"/>
      <c r="M39" s="2"/>
    </row>
    <row r="40" spans="2:14" ht="20.100000000000001" customHeight="1" x14ac:dyDescent="0.25">
      <c r="B40" s="6">
        <v>2008</v>
      </c>
      <c r="C40" s="13">
        <v>22625.794320000001</v>
      </c>
      <c r="D40" s="7">
        <v>68754.288051299998</v>
      </c>
      <c r="E40" s="1"/>
      <c r="G40" s="20"/>
      <c r="H40" s="20"/>
      <c r="I40" s="20"/>
      <c r="J40" s="21"/>
      <c r="K40" s="22"/>
      <c r="L40" s="22"/>
      <c r="M40" s="2"/>
    </row>
    <row r="41" spans="2:14" s="8" customFormat="1" ht="20.100000000000001" customHeight="1" x14ac:dyDescent="0.25">
      <c r="B41" s="6">
        <v>2009</v>
      </c>
      <c r="C41" s="13">
        <v>22285.969820000042</v>
      </c>
      <c r="D41" s="7">
        <v>58988.90167019995</v>
      </c>
      <c r="E41" s="1"/>
      <c r="G41" s="20"/>
      <c r="H41" s="20"/>
      <c r="I41" s="20"/>
      <c r="J41" s="23"/>
      <c r="K41" s="22"/>
      <c r="L41" s="22"/>
      <c r="M41" s="2"/>
      <c r="N41" s="9"/>
    </row>
    <row r="42" spans="2:14" ht="20.100000000000001" customHeight="1" x14ac:dyDescent="0.25">
      <c r="B42" s="6">
        <v>2010</v>
      </c>
      <c r="C42" s="13">
        <v>20842.373810000081</v>
      </c>
      <c r="D42" s="7">
        <v>52912.060192699981</v>
      </c>
      <c r="E42" s="1"/>
      <c r="G42" s="20"/>
      <c r="H42" s="20"/>
      <c r="I42" s="20"/>
      <c r="J42" s="21"/>
      <c r="K42" s="22"/>
      <c r="L42" s="22"/>
    </row>
    <row r="43" spans="2:14" ht="20.100000000000001" customHeight="1" x14ac:dyDescent="0.25">
      <c r="B43" s="6">
        <v>2011</v>
      </c>
      <c r="C43" s="13">
        <v>21038.942049999951</v>
      </c>
      <c r="D43" s="7">
        <v>52225.164711599798</v>
      </c>
      <c r="E43" s="1"/>
      <c r="G43" s="20"/>
      <c r="H43" s="20"/>
      <c r="I43" s="20"/>
      <c r="J43" s="21"/>
      <c r="K43" s="22"/>
      <c r="L43" s="22"/>
    </row>
    <row r="44" spans="2:14" ht="20.100000000000001" customHeight="1" x14ac:dyDescent="0.25">
      <c r="B44" s="6">
        <v>2012</v>
      </c>
      <c r="C44" s="13">
        <v>22934.39276000005</v>
      </c>
      <c r="D44" s="7">
        <v>51384.49547759995</v>
      </c>
      <c r="E44" s="1"/>
      <c r="G44" s="20"/>
      <c r="H44" s="20"/>
      <c r="I44" s="20"/>
      <c r="J44" s="21"/>
      <c r="K44" s="22"/>
      <c r="L44" s="22"/>
    </row>
    <row r="45" spans="2:14" ht="20.100000000000001" customHeight="1" x14ac:dyDescent="0.25">
      <c r="B45" s="6">
        <v>2013</v>
      </c>
      <c r="C45" s="13">
        <v>24935.707569999977</v>
      </c>
      <c r="D45" s="7">
        <v>56986.532423000142</v>
      </c>
      <c r="E45" s="1"/>
      <c r="G45" s="20"/>
      <c r="H45" s="20"/>
      <c r="I45" s="20"/>
      <c r="J45" s="21"/>
      <c r="K45" s="22"/>
      <c r="L45" s="22"/>
    </row>
    <row r="46" spans="2:14" ht="20.100000000000001" customHeight="1" x14ac:dyDescent="0.25">
      <c r="B46" s="6">
        <v>2014</v>
      </c>
      <c r="C46" s="13">
        <v>21648.161110000005</v>
      </c>
      <c r="D46" s="7">
        <v>52953.926375699964</v>
      </c>
      <c r="E46" s="1"/>
      <c r="G46" s="20"/>
      <c r="H46" s="20"/>
      <c r="I46" s="20"/>
      <c r="J46" s="21"/>
      <c r="K46" s="22"/>
      <c r="L46" s="22"/>
    </row>
    <row r="47" spans="2:14" ht="20.100000000000001" customHeight="1" x14ac:dyDescent="0.25">
      <c r="B47" s="6">
        <v>2015</v>
      </c>
      <c r="C47" s="13">
        <v>22415.035880000003</v>
      </c>
      <c r="D47" s="7">
        <v>57190.311069999996</v>
      </c>
      <c r="E47" s="1"/>
      <c r="G47" s="24"/>
      <c r="H47" s="24"/>
      <c r="I47" s="24"/>
      <c r="J47" s="21"/>
      <c r="K47" s="22"/>
      <c r="L47" s="22"/>
    </row>
    <row r="48" spans="2:14" ht="20.100000000000001" customHeight="1" x14ac:dyDescent="0.25">
      <c r="B48" s="6">
        <v>2016</v>
      </c>
      <c r="C48" s="13">
        <v>25305.457625000028</v>
      </c>
      <c r="D48" s="7">
        <v>59319.480589599996</v>
      </c>
      <c r="E48" s="1"/>
      <c r="G48" s="24"/>
      <c r="H48" s="24"/>
      <c r="I48" s="24"/>
      <c r="J48" s="21"/>
      <c r="K48" s="22"/>
      <c r="L48" s="22"/>
    </row>
    <row r="49" spans="2:19" ht="20.100000000000001" customHeight="1" x14ac:dyDescent="0.25">
      <c r="B49" s="6">
        <v>2017</v>
      </c>
      <c r="C49" s="13">
        <v>19207.830427000001</v>
      </c>
      <c r="D49" s="7">
        <v>53971.711892900006</v>
      </c>
      <c r="E49" s="1"/>
      <c r="G49" s="24"/>
      <c r="H49" s="24"/>
      <c r="I49" s="24"/>
      <c r="J49" s="21"/>
      <c r="K49" s="22"/>
      <c r="L49" s="22"/>
    </row>
    <row r="50" spans="2:19" ht="20.100000000000001" customHeight="1" x14ac:dyDescent="0.25">
      <c r="B50" s="6">
        <v>2018</v>
      </c>
      <c r="C50" s="13">
        <v>20312.196903</v>
      </c>
      <c r="D50" s="7">
        <v>55549.189131599975</v>
      </c>
      <c r="E50" s="1"/>
      <c r="F50" s="76"/>
      <c r="G50" s="24"/>
      <c r="I50" s="24"/>
      <c r="J50" s="21"/>
      <c r="K50" s="22"/>
      <c r="L50" s="22"/>
    </row>
    <row r="51" spans="2:19" ht="20.100000000000001" customHeight="1" x14ac:dyDescent="0.25">
      <c r="B51" s="29" t="s">
        <v>409</v>
      </c>
      <c r="C51" s="31">
        <f>(C50-C49)/C49</f>
        <v>5.7495638572882077E-2</v>
      </c>
      <c r="D51" s="31">
        <f t="shared" ref="D51" si="0">(D50-D49)/D49</f>
        <v>2.9227852580075118E-2</v>
      </c>
      <c r="E51" s="1"/>
      <c r="F51" s="10"/>
      <c r="G51" s="25"/>
      <c r="H51" s="25"/>
      <c r="I51" s="25"/>
      <c r="J51" s="21"/>
      <c r="K51" s="21"/>
      <c r="L51" s="21"/>
    </row>
    <row r="52" spans="2:19" s="16" customFormat="1" ht="20.100000000000001" customHeight="1" x14ac:dyDescent="0.25">
      <c r="B52" s="77"/>
      <c r="C52" s="78"/>
      <c r="D52" s="78"/>
      <c r="E52" s="1"/>
      <c r="F52" s="32"/>
      <c r="G52" s="25"/>
      <c r="H52" s="25"/>
      <c r="I52" s="25"/>
      <c r="J52" s="21"/>
      <c r="K52" s="21"/>
      <c r="L52" s="21"/>
      <c r="N52" s="17"/>
      <c r="R52" s="86"/>
      <c r="S52" s="86"/>
    </row>
    <row r="53" spans="2:19" ht="20.100000000000001" customHeight="1" x14ac:dyDescent="0.25">
      <c r="B53" s="8" t="s">
        <v>410</v>
      </c>
    </row>
    <row r="54" spans="2:19" ht="3.75" customHeight="1" x14ac:dyDescent="0.25"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</row>
    <row r="55" spans="2:19" ht="20.100000000000001" customHeight="1" x14ac:dyDescent="0.25">
      <c r="B55" s="4"/>
      <c r="C55" s="11"/>
      <c r="D55" s="12"/>
      <c r="E55" s="11"/>
    </row>
    <row r="56" spans="2:19" ht="15.75" x14ac:dyDescent="0.25">
      <c r="B56" s="151" t="s">
        <v>113</v>
      </c>
      <c r="C56" s="146" t="s">
        <v>114</v>
      </c>
      <c r="D56" s="147"/>
      <c r="E56" s="148"/>
      <c r="F56" s="146" t="s">
        <v>115</v>
      </c>
      <c r="G56" s="147"/>
      <c r="H56" s="148"/>
      <c r="I56" s="146" t="s">
        <v>116</v>
      </c>
      <c r="J56" s="147"/>
      <c r="K56" s="148"/>
      <c r="L56" s="146" t="s">
        <v>130</v>
      </c>
      <c r="M56" s="147"/>
      <c r="N56" s="148"/>
    </row>
    <row r="57" spans="2:19" ht="15.75" x14ac:dyDescent="0.25">
      <c r="B57" s="152"/>
      <c r="C57" s="33" t="s">
        <v>111</v>
      </c>
      <c r="D57" s="34" t="s">
        <v>112</v>
      </c>
      <c r="E57" s="33" t="s">
        <v>129</v>
      </c>
      <c r="F57" s="33" t="s">
        <v>111</v>
      </c>
      <c r="G57" s="34" t="s">
        <v>112</v>
      </c>
      <c r="H57" s="33" t="s">
        <v>129</v>
      </c>
      <c r="I57" s="33" t="s">
        <v>111</v>
      </c>
      <c r="J57" s="34" t="s">
        <v>112</v>
      </c>
      <c r="K57" s="33" t="s">
        <v>129</v>
      </c>
      <c r="L57" s="33" t="s">
        <v>111</v>
      </c>
      <c r="M57" s="34" t="s">
        <v>112</v>
      </c>
      <c r="N57" s="33" t="s">
        <v>129</v>
      </c>
    </row>
    <row r="58" spans="2:19" ht="20.100000000000001" customHeight="1" x14ac:dyDescent="0.25">
      <c r="B58" s="123" t="s">
        <v>117</v>
      </c>
      <c r="C58" s="95">
        <v>1379.70605</v>
      </c>
      <c r="D58" s="96">
        <v>3426.536834800002</v>
      </c>
      <c r="E58" s="97">
        <f t="shared" ref="E58:E69" si="1">D58/C58</f>
        <v>2.4835267155637983</v>
      </c>
      <c r="F58" s="98">
        <v>158.86072000000001</v>
      </c>
      <c r="G58" s="99">
        <v>937.91744789999996</v>
      </c>
      <c r="H58" s="97">
        <f t="shared" ref="H58:H69" si="2">G58/F58</f>
        <v>5.904023649773209</v>
      </c>
      <c r="I58" s="100">
        <v>126.29836000000002</v>
      </c>
      <c r="J58" s="101">
        <v>721.49437590000014</v>
      </c>
      <c r="K58" s="101">
        <f t="shared" ref="K58:K69" si="3">J58/I58</f>
        <v>5.7126187220483313</v>
      </c>
      <c r="L58" s="102">
        <v>1664.8651300000001</v>
      </c>
      <c r="M58" s="103">
        <v>5085.9486586000021</v>
      </c>
      <c r="N58" s="103">
        <f>M58/L58</f>
        <v>3.0548712727258582</v>
      </c>
    </row>
    <row r="59" spans="2:19" ht="20.100000000000001" customHeight="1" x14ac:dyDescent="0.25">
      <c r="B59" s="124" t="s">
        <v>118</v>
      </c>
      <c r="C59" s="95">
        <v>1163.8935300000001</v>
      </c>
      <c r="D59" s="96">
        <v>2257.5449899999971</v>
      </c>
      <c r="E59" s="96">
        <f t="shared" si="1"/>
        <v>1.9396490587932016</v>
      </c>
      <c r="F59" s="104">
        <v>82.250839999999997</v>
      </c>
      <c r="G59" s="105">
        <v>605.41413449999993</v>
      </c>
      <c r="H59" s="96">
        <f t="shared" si="2"/>
        <v>7.3605829983012931</v>
      </c>
      <c r="I59" s="106">
        <v>80.771110000000007</v>
      </c>
      <c r="J59" s="101">
        <v>557.79029509999998</v>
      </c>
      <c r="K59" s="101">
        <f t="shared" si="3"/>
        <v>6.9058144069086076</v>
      </c>
      <c r="L59" s="107">
        <v>1326.9154800000001</v>
      </c>
      <c r="M59" s="108">
        <v>3420.7494195999971</v>
      </c>
      <c r="N59" s="108">
        <f t="shared" ref="N59:N70" si="4">M59/L59</f>
        <v>2.5779708437797386</v>
      </c>
    </row>
    <row r="60" spans="2:19" ht="20.100000000000001" customHeight="1" x14ac:dyDescent="0.25">
      <c r="B60" s="125" t="s">
        <v>119</v>
      </c>
      <c r="C60" s="109">
        <v>1002.3875199999997</v>
      </c>
      <c r="D60" s="110">
        <v>2651.8631698000004</v>
      </c>
      <c r="E60" s="110">
        <f t="shared" si="1"/>
        <v>2.6455468737280383</v>
      </c>
      <c r="F60" s="111">
        <v>46.50217</v>
      </c>
      <c r="G60" s="112">
        <v>440.00038660000001</v>
      </c>
      <c r="H60" s="110">
        <f t="shared" si="2"/>
        <v>9.4619323485334128</v>
      </c>
      <c r="I60" s="113">
        <v>116.23658999999999</v>
      </c>
      <c r="J60" s="114">
        <v>724.50364500000023</v>
      </c>
      <c r="K60" s="114">
        <f t="shared" si="3"/>
        <v>6.2330084270366184</v>
      </c>
      <c r="L60" s="115">
        <v>1165.1262799999997</v>
      </c>
      <c r="M60" s="116">
        <v>3816.3672014000008</v>
      </c>
      <c r="N60" s="116">
        <f t="shared" si="4"/>
        <v>3.2754966280564899</v>
      </c>
    </row>
    <row r="61" spans="2:19" ht="20.100000000000001" customHeight="1" x14ac:dyDescent="0.25">
      <c r="B61" s="124" t="s">
        <v>120</v>
      </c>
      <c r="C61" s="95">
        <v>1457.199339999999</v>
      </c>
      <c r="D61" s="96">
        <v>3390.9353305000031</v>
      </c>
      <c r="E61" s="96">
        <f t="shared" si="1"/>
        <v>2.3270222799442153</v>
      </c>
      <c r="F61" s="104">
        <v>69.796760000000006</v>
      </c>
      <c r="G61" s="105">
        <v>549.31579939999983</v>
      </c>
      <c r="H61" s="96">
        <f t="shared" si="2"/>
        <v>7.8702191820938365</v>
      </c>
      <c r="I61" s="106">
        <v>97.019970000000015</v>
      </c>
      <c r="J61" s="101">
        <v>806.36570039999992</v>
      </c>
      <c r="K61" s="101">
        <f t="shared" si="3"/>
        <v>8.3113373504444485</v>
      </c>
      <c r="L61" s="107">
        <v>1624.016069999999</v>
      </c>
      <c r="M61" s="108">
        <v>4746.6168303000031</v>
      </c>
      <c r="N61" s="108">
        <f t="shared" si="4"/>
        <v>2.9227646930242543</v>
      </c>
    </row>
    <row r="62" spans="2:19" ht="20.100000000000001" customHeight="1" x14ac:dyDescent="0.25">
      <c r="B62" s="124" t="s">
        <v>121</v>
      </c>
      <c r="C62" s="95">
        <v>1997.6938299999981</v>
      </c>
      <c r="D62" s="96">
        <v>3756.4718653999998</v>
      </c>
      <c r="E62" s="96">
        <f t="shared" si="1"/>
        <v>1.8804041985753159</v>
      </c>
      <c r="F62" s="104">
        <v>79.077310000000026</v>
      </c>
      <c r="G62" s="105">
        <v>562.25421400000005</v>
      </c>
      <c r="H62" s="96">
        <f t="shared" si="2"/>
        <v>7.1101838694310651</v>
      </c>
      <c r="I62" s="106">
        <v>109.52114000000002</v>
      </c>
      <c r="J62" s="101">
        <v>870.58155010000007</v>
      </c>
      <c r="K62" s="101">
        <f t="shared" si="3"/>
        <v>7.948981813921951</v>
      </c>
      <c r="L62" s="107">
        <v>2186.2922799999983</v>
      </c>
      <c r="M62" s="108">
        <v>5189.3076295000001</v>
      </c>
      <c r="N62" s="108">
        <f t="shared" si="4"/>
        <v>2.3735653631361697</v>
      </c>
    </row>
    <row r="63" spans="2:19" ht="20.100000000000001" customHeight="1" x14ac:dyDescent="0.25">
      <c r="B63" s="125" t="s">
        <v>122</v>
      </c>
      <c r="C63" s="109">
        <v>2253.8397799999998</v>
      </c>
      <c r="D63" s="110">
        <v>3423.1329741000013</v>
      </c>
      <c r="E63" s="110">
        <f t="shared" si="1"/>
        <v>1.5188004952596947</v>
      </c>
      <c r="F63" s="111">
        <v>67.804199999999994</v>
      </c>
      <c r="G63" s="112">
        <v>611.86135750000017</v>
      </c>
      <c r="H63" s="110">
        <f t="shared" si="2"/>
        <v>9.0239447925054819</v>
      </c>
      <c r="I63" s="113">
        <v>117.27876999999998</v>
      </c>
      <c r="J63" s="114">
        <v>1021.2804718000002</v>
      </c>
      <c r="K63" s="114">
        <f t="shared" si="3"/>
        <v>8.7081444646801831</v>
      </c>
      <c r="L63" s="115">
        <v>2438.9227500000002</v>
      </c>
      <c r="M63" s="116">
        <v>5056.2748034000015</v>
      </c>
      <c r="N63" s="116">
        <f t="shared" si="4"/>
        <v>2.073159063115058</v>
      </c>
    </row>
    <row r="64" spans="2:19" ht="20.100000000000001" customHeight="1" x14ac:dyDescent="0.25">
      <c r="B64" s="123" t="s">
        <v>123</v>
      </c>
      <c r="C64" s="95">
        <v>2611.4343299999964</v>
      </c>
      <c r="D64" s="96">
        <v>4724.4358317999986</v>
      </c>
      <c r="E64" s="96">
        <f t="shared" si="1"/>
        <v>1.8091344582270255</v>
      </c>
      <c r="F64" s="104">
        <v>79.118389999999991</v>
      </c>
      <c r="G64" s="105">
        <v>813.65924270000005</v>
      </c>
      <c r="H64" s="96">
        <f t="shared" si="2"/>
        <v>10.284072295960524</v>
      </c>
      <c r="I64" s="106">
        <v>136.50008000000003</v>
      </c>
      <c r="J64" s="101">
        <v>1101.9566844000001</v>
      </c>
      <c r="K64" s="101">
        <f t="shared" si="3"/>
        <v>8.0729380114649008</v>
      </c>
      <c r="L64" s="107">
        <v>2827.0527999999968</v>
      </c>
      <c r="M64" s="108">
        <v>6640.0517589000001</v>
      </c>
      <c r="N64" s="108">
        <f t="shared" si="4"/>
        <v>2.3487540660365478</v>
      </c>
    </row>
    <row r="65" spans="2:20" ht="20.100000000000001" customHeight="1" x14ac:dyDescent="0.25">
      <c r="B65" s="124" t="s">
        <v>124</v>
      </c>
      <c r="C65" s="95">
        <v>1783.3480899999968</v>
      </c>
      <c r="D65" s="96">
        <v>4271.1382863000008</v>
      </c>
      <c r="E65" s="96">
        <f t="shared" si="1"/>
        <v>2.3950109965912536</v>
      </c>
      <c r="F65" s="104">
        <v>87.141429999999986</v>
      </c>
      <c r="G65" s="105">
        <v>888.46199950000005</v>
      </c>
      <c r="H65" s="96">
        <f t="shared" si="2"/>
        <v>10.19563254240836</v>
      </c>
      <c r="I65" s="106">
        <v>136.01283999999998</v>
      </c>
      <c r="J65" s="101">
        <v>1097.7834251000002</v>
      </c>
      <c r="K65" s="101">
        <f t="shared" si="3"/>
        <v>8.071174935395808</v>
      </c>
      <c r="L65" s="107">
        <v>2006.5023599999968</v>
      </c>
      <c r="M65" s="108">
        <v>6257.3837109000015</v>
      </c>
      <c r="N65" s="108">
        <f t="shared" si="4"/>
        <v>3.118552878701828</v>
      </c>
    </row>
    <row r="66" spans="2:20" ht="20.100000000000001" customHeight="1" x14ac:dyDescent="0.25">
      <c r="B66" s="125" t="s">
        <v>125</v>
      </c>
      <c r="C66" s="109">
        <v>1271.8390900000006</v>
      </c>
      <c r="D66" s="110">
        <v>2487.0543489000006</v>
      </c>
      <c r="E66" s="110">
        <f t="shared" si="1"/>
        <v>1.955478777507931</v>
      </c>
      <c r="F66" s="111">
        <v>54.684030000000007</v>
      </c>
      <c r="G66" s="112">
        <v>473.5121132000001</v>
      </c>
      <c r="H66" s="110">
        <f t="shared" si="2"/>
        <v>8.6590566423140363</v>
      </c>
      <c r="I66" s="113">
        <v>53.534009999999995</v>
      </c>
      <c r="J66" s="114">
        <v>402.47879920000003</v>
      </c>
      <c r="K66" s="114">
        <f t="shared" si="3"/>
        <v>7.518188889642305</v>
      </c>
      <c r="L66" s="115">
        <v>1380.0571300000006</v>
      </c>
      <c r="M66" s="116">
        <v>3363.0452613000002</v>
      </c>
      <c r="N66" s="116">
        <f t="shared" si="4"/>
        <v>2.4368884361330743</v>
      </c>
    </row>
    <row r="67" spans="2:20" ht="20.100000000000001" customHeight="1" x14ac:dyDescent="0.25">
      <c r="B67" s="123" t="s">
        <v>126</v>
      </c>
      <c r="C67" s="95">
        <v>1147.8778829999999</v>
      </c>
      <c r="D67" s="96">
        <v>2050.0270446000022</v>
      </c>
      <c r="E67" s="96">
        <f t="shared" si="1"/>
        <v>1.7859278194664916</v>
      </c>
      <c r="F67" s="104">
        <v>57.389670000000002</v>
      </c>
      <c r="G67" s="105">
        <v>245.86971649999998</v>
      </c>
      <c r="H67" s="96">
        <f t="shared" si="2"/>
        <v>4.2842155478503354</v>
      </c>
      <c r="I67" s="106">
        <v>4.3698599999999974</v>
      </c>
      <c r="J67" s="101">
        <v>69.583987600000015</v>
      </c>
      <c r="K67" s="101">
        <f t="shared" si="3"/>
        <v>15.923619429455419</v>
      </c>
      <c r="L67" s="107">
        <v>1209.6374129999999</v>
      </c>
      <c r="M67" s="108">
        <v>2365.4807487000021</v>
      </c>
      <c r="N67" s="108">
        <f t="shared" si="4"/>
        <v>1.9555287586826666</v>
      </c>
    </row>
    <row r="68" spans="2:20" s="8" customFormat="1" ht="20.100000000000001" customHeight="1" x14ac:dyDescent="0.25">
      <c r="B68" s="124" t="s">
        <v>127</v>
      </c>
      <c r="C68" s="95">
        <v>985.51535999999942</v>
      </c>
      <c r="D68" s="96">
        <v>2278.4368406000017</v>
      </c>
      <c r="E68" s="96">
        <f t="shared" si="1"/>
        <v>2.311924230790277</v>
      </c>
      <c r="F68" s="104">
        <v>183.86296000000002</v>
      </c>
      <c r="G68" s="105">
        <v>1257.7314884999998</v>
      </c>
      <c r="H68" s="96">
        <f t="shared" si="2"/>
        <v>6.8405919740441457</v>
      </c>
      <c r="I68" s="106">
        <v>152.72555000000003</v>
      </c>
      <c r="J68" s="101">
        <v>1447.9204261999998</v>
      </c>
      <c r="K68" s="101">
        <f t="shared" si="3"/>
        <v>9.4805383002385621</v>
      </c>
      <c r="L68" s="107">
        <v>1322.1038699999995</v>
      </c>
      <c r="M68" s="108">
        <v>4984.0887553000011</v>
      </c>
      <c r="N68" s="108">
        <f t="shared" si="4"/>
        <v>3.7698163271392611</v>
      </c>
    </row>
    <row r="69" spans="2:20" ht="20.100000000000001" customHeight="1" x14ac:dyDescent="0.25">
      <c r="B69" s="124" t="s">
        <v>128</v>
      </c>
      <c r="C69" s="95">
        <v>841.03652</v>
      </c>
      <c r="D69" s="96">
        <v>2190.9354466000004</v>
      </c>
      <c r="E69" s="96">
        <f t="shared" si="1"/>
        <v>2.6050419862861607</v>
      </c>
      <c r="F69" s="104">
        <v>179.70137000000003</v>
      </c>
      <c r="G69" s="105">
        <v>1332.3466304000003</v>
      </c>
      <c r="H69" s="96">
        <f t="shared" si="2"/>
        <v>7.4142263378403852</v>
      </c>
      <c r="I69" s="106">
        <v>139.96744999999999</v>
      </c>
      <c r="J69" s="101">
        <v>1100.5922766999997</v>
      </c>
      <c r="K69" s="101">
        <f t="shared" si="3"/>
        <v>7.8632015993718527</v>
      </c>
      <c r="L69" s="107">
        <v>1160.70534</v>
      </c>
      <c r="M69" s="108">
        <v>4623.8743537000009</v>
      </c>
      <c r="N69" s="108">
        <f t="shared" si="4"/>
        <v>3.9836762995335242</v>
      </c>
    </row>
    <row r="70" spans="2:20" ht="18.75" customHeight="1" x14ac:dyDescent="0.25">
      <c r="B70" s="126" t="s">
        <v>411</v>
      </c>
      <c r="C70" s="117">
        <v>17895.771322999986</v>
      </c>
      <c r="D70" s="118">
        <v>36908.512963400004</v>
      </c>
      <c r="E70" s="118">
        <f t="shared" ref="E70" si="5">D70/C70</f>
        <v>2.0624153213203211</v>
      </c>
      <c r="F70" s="119">
        <v>1146.1898500000002</v>
      </c>
      <c r="G70" s="120">
        <v>8718.344530700002</v>
      </c>
      <c r="H70" s="118">
        <f t="shared" ref="H70" si="6">G70/F70</f>
        <v>7.6063703850631725</v>
      </c>
      <c r="I70" s="121">
        <v>1270.2357300000001</v>
      </c>
      <c r="J70" s="122">
        <v>9922.3316374999995</v>
      </c>
      <c r="K70" s="122">
        <f t="shared" ref="K70" si="7">J70/I70</f>
        <v>7.8114096487429139</v>
      </c>
      <c r="L70" s="117">
        <v>20312.196902999993</v>
      </c>
      <c r="M70" s="118">
        <v>55549.189131600011</v>
      </c>
      <c r="N70" s="118">
        <f t="shared" si="4"/>
        <v>2.7347701185092252</v>
      </c>
    </row>
    <row r="71" spans="2:20" ht="20.100000000000001" customHeight="1" x14ac:dyDescent="0.25">
      <c r="B71" s="14"/>
      <c r="C71" s="3"/>
      <c r="D71" s="15"/>
      <c r="E71" s="15"/>
      <c r="F71" s="3"/>
      <c r="G71" s="15"/>
      <c r="H71" s="15"/>
      <c r="I71" s="15"/>
      <c r="J71" s="15"/>
      <c r="K71" s="15"/>
    </row>
    <row r="72" spans="2:20" ht="20.100000000000001" customHeight="1" x14ac:dyDescent="0.25">
      <c r="S72" s="91"/>
      <c r="T72" s="91"/>
    </row>
    <row r="73" spans="2:20" ht="20.100000000000001" customHeight="1" x14ac:dyDescent="0.25">
      <c r="B73" s="8" t="s">
        <v>391</v>
      </c>
      <c r="S73" s="90"/>
      <c r="T73" s="90"/>
    </row>
    <row r="74" spans="2:20" ht="3.75" customHeight="1" x14ac:dyDescent="0.25"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</row>
    <row r="75" spans="2:20" ht="20.100000000000001" customHeight="1" x14ac:dyDescent="0.25">
      <c r="B75" s="4"/>
      <c r="C75" s="11"/>
      <c r="D75" s="12"/>
      <c r="E75" s="11"/>
    </row>
    <row r="76" spans="2:20" ht="20.100000000000001" customHeight="1" x14ac:dyDescent="0.25">
      <c r="B76" s="26" t="s">
        <v>0</v>
      </c>
      <c r="C76" s="26" t="s">
        <v>1</v>
      </c>
      <c r="E76" s="1"/>
    </row>
    <row r="77" spans="2:20" ht="20.100000000000001" customHeight="1" x14ac:dyDescent="0.25">
      <c r="B77" s="6">
        <v>2013</v>
      </c>
      <c r="C77" s="68">
        <v>97.464266410134258</v>
      </c>
      <c r="E77" s="1"/>
    </row>
    <row r="78" spans="2:20" ht="20.100000000000001" customHeight="1" x14ac:dyDescent="0.25">
      <c r="B78" s="6">
        <v>2014</v>
      </c>
      <c r="C78" s="68">
        <v>98.87953495130445</v>
      </c>
      <c r="E78" s="1"/>
    </row>
    <row r="79" spans="2:20" ht="20.100000000000001" customHeight="1" x14ac:dyDescent="0.25">
      <c r="B79" s="6">
        <v>2015</v>
      </c>
      <c r="C79" s="68">
        <v>102.4684859655265</v>
      </c>
      <c r="E79" s="1"/>
    </row>
    <row r="80" spans="2:20" ht="20.100000000000001" customHeight="1" x14ac:dyDescent="0.25">
      <c r="B80" s="6">
        <v>2016</v>
      </c>
      <c r="C80" s="68">
        <v>100</v>
      </c>
      <c r="E80" s="1"/>
    </row>
    <row r="81" spans="2:5" ht="20.100000000000001" customHeight="1" x14ac:dyDescent="0.25">
      <c r="B81" s="6">
        <v>2017</v>
      </c>
      <c r="C81" s="68">
        <v>111.75</v>
      </c>
      <c r="E81" s="1"/>
    </row>
    <row r="82" spans="2:5" ht="20.100000000000001" customHeight="1" x14ac:dyDescent="0.25">
      <c r="B82" s="75">
        <v>2018</v>
      </c>
      <c r="C82" s="83">
        <v>111.59</v>
      </c>
      <c r="E82" s="1"/>
    </row>
    <row r="83" spans="2:5" ht="20.100000000000001" customHeight="1" x14ac:dyDescent="0.25">
      <c r="E83" s="1"/>
    </row>
    <row r="84" spans="2:5" ht="20.100000000000001" customHeight="1" x14ac:dyDescent="0.25">
      <c r="B84" s="30" t="s">
        <v>392</v>
      </c>
    </row>
    <row r="85" spans="2:5" ht="20.100000000000001" customHeight="1" x14ac:dyDescent="0.25">
      <c r="B85" s="30"/>
    </row>
    <row r="86" spans="2:5" ht="9.9499999999999993" customHeight="1" x14ac:dyDescent="0.25">
      <c r="B86" s="84" t="s">
        <v>104</v>
      </c>
      <c r="C86" s="84" t="s">
        <v>393</v>
      </c>
      <c r="E86" s="1"/>
    </row>
    <row r="87" spans="2:5" ht="9.9499999999999993" customHeight="1" x14ac:dyDescent="0.25">
      <c r="B87" s="84" t="s">
        <v>389</v>
      </c>
      <c r="C87" s="84" t="s">
        <v>316</v>
      </c>
      <c r="E87" s="1"/>
    </row>
    <row r="88" spans="2:5" ht="9.9499999999999993" customHeight="1" x14ac:dyDescent="0.25">
      <c r="B88" s="84" t="s">
        <v>40</v>
      </c>
      <c r="C88" s="84" t="s">
        <v>39</v>
      </c>
      <c r="E88" s="1"/>
    </row>
    <row r="89" spans="2:5" ht="9.9499999999999993" customHeight="1" x14ac:dyDescent="0.25">
      <c r="B89" s="84" t="s">
        <v>19</v>
      </c>
      <c r="C89" s="84" t="s">
        <v>18</v>
      </c>
      <c r="E89" s="1"/>
    </row>
    <row r="90" spans="2:5" ht="9.9499999999999993" customHeight="1" x14ac:dyDescent="0.25">
      <c r="B90" s="84" t="s">
        <v>250</v>
      </c>
      <c r="C90" s="84" t="s">
        <v>251</v>
      </c>
    </row>
    <row r="91" spans="2:5" ht="9.9499999999999993" customHeight="1" x14ac:dyDescent="0.25">
      <c r="B91" s="84" t="s">
        <v>211</v>
      </c>
      <c r="C91" s="84" t="s">
        <v>212</v>
      </c>
    </row>
    <row r="92" spans="2:5" ht="9.9499999999999993" customHeight="1" x14ac:dyDescent="0.25">
      <c r="B92" s="84" t="s">
        <v>183</v>
      </c>
      <c r="C92" s="84" t="s">
        <v>184</v>
      </c>
    </row>
    <row r="93" spans="2:5" ht="9.9499999999999993" customHeight="1" x14ac:dyDescent="0.25">
      <c r="B93" s="84" t="s">
        <v>98</v>
      </c>
      <c r="C93" s="84" t="s">
        <v>62</v>
      </c>
    </row>
    <row r="94" spans="2:5" ht="9.9499999999999993" customHeight="1" x14ac:dyDescent="0.25">
      <c r="B94" s="84" t="s">
        <v>386</v>
      </c>
      <c r="C94" s="84" t="s">
        <v>387</v>
      </c>
    </row>
    <row r="96" spans="2:5" ht="20.100000000000001" customHeight="1" x14ac:dyDescent="0.25">
      <c r="B96" s="30" t="s">
        <v>462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229"/>
  <sheetViews>
    <sheetView topLeftCell="A214" workbookViewId="0">
      <selection activeCell="B225" sqref="B225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8" style="1" customWidth="1"/>
    <col min="3" max="3" width="8" style="47" customWidth="1"/>
    <col min="4" max="4" width="12.42578125" style="2" customWidth="1"/>
    <col min="5" max="5" width="14.570312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6.570312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7.28515625" style="1" customWidth="1"/>
    <col min="15" max="15" width="7.85546875" style="1" customWidth="1"/>
    <col min="16" max="16" width="15.42578125" style="1" customWidth="1"/>
    <col min="17" max="17" width="16.28515625" style="1" customWidth="1"/>
    <col min="18" max="16384" width="11.42578125" style="1"/>
  </cols>
  <sheetData>
    <row r="1" spans="1:56" s="16" customFormat="1" ht="20.100000000000001" customHeight="1" x14ac:dyDescent="0.25">
      <c r="A1" s="66"/>
      <c r="B1" s="66"/>
      <c r="C1" s="67"/>
      <c r="D1" s="66"/>
      <c r="E1" s="67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56" s="16" customFormat="1" ht="15.75" x14ac:dyDescent="0.25">
      <c r="A2" s="66"/>
      <c r="B2" s="66"/>
      <c r="C2" s="67"/>
      <c r="D2" s="66"/>
      <c r="E2" s="67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56" s="16" customFormat="1" ht="15.75" x14ac:dyDescent="0.25">
      <c r="A3" s="66"/>
      <c r="B3" s="66"/>
      <c r="C3" s="67"/>
      <c r="D3" s="66"/>
      <c r="E3" s="67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56" s="16" customFormat="1" ht="10.5" customHeight="1" x14ac:dyDescent="0.25">
      <c r="A4" s="66"/>
      <c r="B4" s="66"/>
      <c r="C4" s="67"/>
      <c r="D4" s="66"/>
      <c r="E4" s="67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56" s="16" customFormat="1" ht="5.25" customHeight="1" x14ac:dyDescent="0.25">
      <c r="A5" s="72"/>
      <c r="B5" s="72"/>
      <c r="C5" s="73"/>
      <c r="D5" s="72"/>
      <c r="E5" s="73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6" spans="1:56" ht="15.75" x14ac:dyDescent="0.25"/>
    <row r="7" spans="1:56" ht="20.25" customHeight="1" x14ac:dyDescent="0.25">
      <c r="B7" s="8" t="s">
        <v>412</v>
      </c>
      <c r="C7" s="48"/>
      <c r="E7" s="1"/>
      <c r="M7" s="2"/>
    </row>
    <row r="8" spans="1:56" ht="5.25" customHeight="1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</row>
    <row r="9" spans="1:56" s="16" customFormat="1" ht="9.75" customHeight="1" x14ac:dyDescent="0.25">
      <c r="B9" s="17"/>
      <c r="C9" s="49"/>
      <c r="D9" s="17"/>
    </row>
    <row r="10" spans="1:56" s="16" customFormat="1" ht="9.75" customHeight="1" x14ac:dyDescent="0.25">
      <c r="B10" s="17"/>
      <c r="C10" s="49"/>
      <c r="D10" s="17"/>
    </row>
    <row r="11" spans="1:56" s="36" customFormat="1" ht="20.100000000000001" customHeight="1" x14ac:dyDescent="0.25">
      <c r="A11" s="35"/>
      <c r="B11" s="26" t="s">
        <v>132</v>
      </c>
      <c r="C11" s="27" t="s">
        <v>2</v>
      </c>
      <c r="D11" s="27" t="s">
        <v>133</v>
      </c>
      <c r="E11" s="28" t="s">
        <v>134</v>
      </c>
      <c r="F11" s="27" t="s">
        <v>131</v>
      </c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</row>
    <row r="12" spans="1:56" s="41" customFormat="1" ht="20.100000000000001" customHeight="1" x14ac:dyDescent="0.25">
      <c r="A12" s="37"/>
      <c r="B12" s="38" t="s">
        <v>42</v>
      </c>
      <c r="C12" s="50" t="s">
        <v>41</v>
      </c>
      <c r="D12" s="39">
        <v>114318.99</v>
      </c>
      <c r="E12" s="40">
        <v>905676.51149999991</v>
      </c>
      <c r="F12" s="40">
        <f>E12/D12</f>
        <v>7.9223627806718717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</row>
    <row r="13" spans="1:56" s="41" customFormat="1" ht="20.100000000000001" customHeight="1" x14ac:dyDescent="0.25">
      <c r="A13" s="37"/>
      <c r="B13" s="38" t="s">
        <v>185</v>
      </c>
      <c r="C13" s="50" t="s">
        <v>186</v>
      </c>
      <c r="D13" s="39">
        <v>1840.3400000000006</v>
      </c>
      <c r="E13" s="40">
        <v>877.43290000000002</v>
      </c>
      <c r="F13" s="40">
        <f t="shared" ref="F13:F173" si="0">E13/D13</f>
        <v>0.47677760631187699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</row>
    <row r="14" spans="1:56" s="41" customFormat="1" ht="20.100000000000001" customHeight="1" x14ac:dyDescent="0.25">
      <c r="A14" s="37"/>
      <c r="B14" s="38" t="s">
        <v>138</v>
      </c>
      <c r="C14" s="50" t="s">
        <v>139</v>
      </c>
      <c r="D14" s="39">
        <v>2146.8200000000002</v>
      </c>
      <c r="E14" s="40">
        <v>2269.5254000000004</v>
      </c>
      <c r="F14" s="40">
        <f t="shared" si="0"/>
        <v>1.0571568179912616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</row>
    <row r="15" spans="1:56" s="41" customFormat="1" ht="20.100000000000001" customHeight="1" x14ac:dyDescent="0.25">
      <c r="A15" s="37"/>
      <c r="B15" s="38" t="s">
        <v>272</v>
      </c>
      <c r="C15" s="50" t="s">
        <v>273</v>
      </c>
      <c r="D15" s="39">
        <v>23095.599999999999</v>
      </c>
      <c r="E15" s="40">
        <v>12564.3832</v>
      </c>
      <c r="F15" s="40">
        <f t="shared" si="0"/>
        <v>0.54401631479589185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</row>
    <row r="16" spans="1:56" s="41" customFormat="1" ht="20.100000000000001" customHeight="1" x14ac:dyDescent="0.25">
      <c r="A16" s="37"/>
      <c r="B16" s="38" t="s">
        <v>413</v>
      </c>
      <c r="C16" s="50" t="s">
        <v>414</v>
      </c>
      <c r="D16" s="39">
        <v>882.38</v>
      </c>
      <c r="E16" s="40">
        <v>3361.8126999999999</v>
      </c>
      <c r="F16" s="40">
        <f t="shared" si="0"/>
        <v>3.8099375552483057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</row>
    <row r="17" spans="1:56" s="41" customFormat="1" ht="20.100000000000001" customHeight="1" x14ac:dyDescent="0.25">
      <c r="A17" s="37"/>
      <c r="B17" s="38" t="s">
        <v>90</v>
      </c>
      <c r="C17" s="50" t="s">
        <v>24</v>
      </c>
      <c r="D17" s="39">
        <v>34141.370000000003</v>
      </c>
      <c r="E17" s="40">
        <v>61165.58199999998</v>
      </c>
      <c r="F17" s="40">
        <f t="shared" si="0"/>
        <v>1.7915385937939801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</row>
    <row r="18" spans="1:56" s="41" customFormat="1" ht="20.100000000000001" customHeight="1" x14ac:dyDescent="0.25">
      <c r="A18" s="37"/>
      <c r="B18" s="38" t="s">
        <v>187</v>
      </c>
      <c r="C18" s="50" t="s">
        <v>274</v>
      </c>
      <c r="D18" s="39">
        <v>1017.45</v>
      </c>
      <c r="E18" s="40">
        <v>5824.6284999999998</v>
      </c>
      <c r="F18" s="40">
        <f t="shared" si="0"/>
        <v>5.724731927858862</v>
      </c>
      <c r="G18" s="37"/>
      <c r="H18" s="37"/>
      <c r="I18" s="37"/>
      <c r="J18" s="37"/>
      <c r="K18" s="37"/>
      <c r="L18" s="37"/>
      <c r="M18" s="37"/>
      <c r="N18" s="37"/>
      <c r="O18" s="37"/>
      <c r="P18" s="90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</row>
    <row r="19" spans="1:56" s="41" customFormat="1" ht="20.100000000000001" customHeight="1" x14ac:dyDescent="0.25">
      <c r="A19" s="37"/>
      <c r="B19" s="38" t="s">
        <v>187</v>
      </c>
      <c r="C19" s="50" t="s">
        <v>188</v>
      </c>
      <c r="D19" s="39">
        <v>53239.55</v>
      </c>
      <c r="E19" s="40">
        <v>63425.029200000004</v>
      </c>
      <c r="F19" s="40">
        <f t="shared" si="0"/>
        <v>1.1913141489738361</v>
      </c>
      <c r="G19" s="37"/>
      <c r="H19" s="37"/>
      <c r="I19" s="37"/>
      <c r="J19" s="37"/>
      <c r="K19" s="37"/>
      <c r="L19" s="37"/>
      <c r="M19" s="37"/>
      <c r="N19" s="37"/>
      <c r="O19" s="37"/>
      <c r="P19" s="90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</row>
    <row r="20" spans="1:56" s="41" customFormat="1" ht="20.100000000000001" customHeight="1" x14ac:dyDescent="0.25">
      <c r="A20" s="37"/>
      <c r="B20" s="38" t="s">
        <v>463</v>
      </c>
      <c r="C20" s="50" t="s">
        <v>275</v>
      </c>
      <c r="D20" s="39">
        <v>137.12</v>
      </c>
      <c r="E20" s="40">
        <v>140.86920000000001</v>
      </c>
      <c r="F20" s="40">
        <f t="shared" si="0"/>
        <v>1.0273424737456243</v>
      </c>
      <c r="G20" s="37"/>
      <c r="H20" s="37"/>
      <c r="I20" s="37"/>
      <c r="J20" s="37"/>
      <c r="K20" s="37"/>
      <c r="L20" s="37"/>
      <c r="M20" s="37"/>
      <c r="N20" s="37"/>
      <c r="O20" s="37"/>
      <c r="P20" s="90"/>
      <c r="Q20" s="90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</row>
    <row r="21" spans="1:56" s="41" customFormat="1" ht="20.100000000000001" customHeight="1" x14ac:dyDescent="0.25">
      <c r="A21" s="37"/>
      <c r="B21" s="38" t="s">
        <v>189</v>
      </c>
      <c r="C21" s="50" t="s">
        <v>190</v>
      </c>
      <c r="D21" s="39">
        <v>292.77</v>
      </c>
      <c r="E21" s="40">
        <v>1277.5941</v>
      </c>
      <c r="F21" s="40">
        <f t="shared" si="0"/>
        <v>4.3638149400553337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</row>
    <row r="22" spans="1:56" s="41" customFormat="1" ht="20.100000000000001" customHeight="1" x14ac:dyDescent="0.25">
      <c r="A22" s="37"/>
      <c r="B22" s="38" t="s">
        <v>276</v>
      </c>
      <c r="C22" s="50" t="s">
        <v>277</v>
      </c>
      <c r="D22" s="39">
        <v>275804</v>
      </c>
      <c r="E22" s="40">
        <v>2602404.1</v>
      </c>
      <c r="F22" s="40">
        <f t="shared" si="0"/>
        <v>9.4357010775768302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</row>
    <row r="23" spans="1:56" s="41" customFormat="1" ht="20.100000000000001" customHeight="1" x14ac:dyDescent="0.25">
      <c r="A23" s="37"/>
      <c r="B23" s="38" t="s">
        <v>191</v>
      </c>
      <c r="C23" s="50" t="s">
        <v>192</v>
      </c>
      <c r="D23" s="39">
        <v>29194.550000000003</v>
      </c>
      <c r="E23" s="40">
        <v>32316.414800000002</v>
      </c>
      <c r="F23" s="40">
        <f t="shared" si="0"/>
        <v>1.1069331364929413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</row>
    <row r="24" spans="1:56" s="41" customFormat="1" ht="20.100000000000001" customHeight="1" x14ac:dyDescent="0.25">
      <c r="A24" s="37"/>
      <c r="B24" s="38" t="s">
        <v>52</v>
      </c>
      <c r="C24" s="50" t="s">
        <v>51</v>
      </c>
      <c r="D24" s="39">
        <v>100805.49999999997</v>
      </c>
      <c r="E24" s="40">
        <v>112536.2821</v>
      </c>
      <c r="F24" s="40">
        <f t="shared" si="0"/>
        <v>1.1163704569691142</v>
      </c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</row>
    <row r="25" spans="1:56" s="41" customFormat="1" ht="20.100000000000001" customHeight="1" x14ac:dyDescent="0.25">
      <c r="A25" s="37"/>
      <c r="B25" s="38" t="s">
        <v>66</v>
      </c>
      <c r="C25" s="50" t="s">
        <v>65</v>
      </c>
      <c r="D25" s="39">
        <v>5145.9299999999985</v>
      </c>
      <c r="E25" s="40">
        <v>19561.660899999999</v>
      </c>
      <c r="F25" s="40">
        <f t="shared" si="0"/>
        <v>3.8013849585983497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</row>
    <row r="26" spans="1:56" s="41" customFormat="1" ht="20.100000000000001" customHeight="1" x14ac:dyDescent="0.25">
      <c r="A26" s="37"/>
      <c r="B26" s="38" t="s">
        <v>193</v>
      </c>
      <c r="C26" s="50" t="s">
        <v>194</v>
      </c>
      <c r="D26" s="39">
        <v>1353.85</v>
      </c>
      <c r="E26" s="40">
        <v>10782.2534</v>
      </c>
      <c r="F26" s="40">
        <f t="shared" si="0"/>
        <v>7.9641418177789269</v>
      </c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</row>
    <row r="27" spans="1:56" s="41" customFormat="1" ht="20.100000000000001" customHeight="1" x14ac:dyDescent="0.25">
      <c r="A27" s="37"/>
      <c r="B27" s="38" t="s">
        <v>278</v>
      </c>
      <c r="C27" s="50" t="s">
        <v>279</v>
      </c>
      <c r="D27" s="39">
        <v>17758.069999999996</v>
      </c>
      <c r="E27" s="40">
        <v>449668.64700000006</v>
      </c>
      <c r="F27" s="40">
        <f t="shared" si="0"/>
        <v>25.321932338367862</v>
      </c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</row>
    <row r="28" spans="1:56" s="41" customFormat="1" ht="20.100000000000001" customHeight="1" x14ac:dyDescent="0.25">
      <c r="A28" s="37"/>
      <c r="B28" s="38" t="s">
        <v>280</v>
      </c>
      <c r="C28" s="50" t="s">
        <v>281</v>
      </c>
      <c r="D28" s="39">
        <v>6959.7</v>
      </c>
      <c r="E28" s="40">
        <v>6497.3387999999995</v>
      </c>
      <c r="F28" s="40">
        <f t="shared" si="0"/>
        <v>0.93356592956592954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</row>
    <row r="29" spans="1:56" s="41" customFormat="1" ht="20.100000000000001" customHeight="1" x14ac:dyDescent="0.25">
      <c r="A29" s="37"/>
      <c r="B29" s="38" t="s">
        <v>140</v>
      </c>
      <c r="C29" s="50" t="s">
        <v>141</v>
      </c>
      <c r="D29" s="39">
        <v>2213.4899999999993</v>
      </c>
      <c r="E29" s="40">
        <v>6054.6774999999998</v>
      </c>
      <c r="F29" s="40">
        <f t="shared" si="0"/>
        <v>2.735353446367502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</row>
    <row r="30" spans="1:56" s="41" customFormat="1" ht="20.100000000000001" customHeight="1" x14ac:dyDescent="0.25">
      <c r="A30" s="37"/>
      <c r="B30" s="38" t="s">
        <v>5</v>
      </c>
      <c r="C30" s="50" t="s">
        <v>4</v>
      </c>
      <c r="D30" s="39">
        <v>94884.76999999999</v>
      </c>
      <c r="E30" s="40">
        <v>8477.3112999999976</v>
      </c>
      <c r="F30" s="40">
        <f t="shared" si="0"/>
        <v>8.9343224418418243E-2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</row>
    <row r="31" spans="1:56" s="41" customFormat="1" ht="20.100000000000001" customHeight="1" x14ac:dyDescent="0.25">
      <c r="A31" s="37"/>
      <c r="B31" s="38" t="s">
        <v>86</v>
      </c>
      <c r="C31" s="50" t="s">
        <v>6</v>
      </c>
      <c r="D31" s="39">
        <v>45115.080000000009</v>
      </c>
      <c r="E31" s="40">
        <v>161722.63579999999</v>
      </c>
      <c r="F31" s="40">
        <f t="shared" si="0"/>
        <v>3.5846691571864655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</row>
    <row r="32" spans="1:56" s="41" customFormat="1" ht="20.100000000000001" customHeight="1" x14ac:dyDescent="0.25">
      <c r="A32" s="37"/>
      <c r="B32" s="38" t="s">
        <v>40</v>
      </c>
      <c r="C32" s="50" t="s">
        <v>39</v>
      </c>
      <c r="D32" s="39">
        <v>2202838.0300000007</v>
      </c>
      <c r="E32" s="40">
        <v>3669743.8185999994</v>
      </c>
      <c r="F32" s="40">
        <f t="shared" si="0"/>
        <v>1.6659163173245191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</row>
    <row r="33" spans="1:56" s="41" customFormat="1" ht="20.100000000000001" customHeight="1" x14ac:dyDescent="0.25">
      <c r="A33" s="37"/>
      <c r="B33" s="38" t="s">
        <v>282</v>
      </c>
      <c r="C33" s="50" t="s">
        <v>283</v>
      </c>
      <c r="D33" s="39">
        <v>325.52999999999997</v>
      </c>
      <c r="E33" s="40">
        <v>367.23930000000001</v>
      </c>
      <c r="F33" s="40">
        <f t="shared" si="0"/>
        <v>1.1281273615334995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</row>
    <row r="34" spans="1:56" s="41" customFormat="1" ht="20.100000000000001" customHeight="1" x14ac:dyDescent="0.25">
      <c r="A34" s="37"/>
      <c r="B34" s="38" t="s">
        <v>89</v>
      </c>
      <c r="C34" s="50" t="s">
        <v>17</v>
      </c>
      <c r="D34" s="39">
        <v>109980.04</v>
      </c>
      <c r="E34" s="40">
        <v>449390.70600000001</v>
      </c>
      <c r="F34" s="40">
        <f t="shared" si="0"/>
        <v>4.0861114980500099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</row>
    <row r="35" spans="1:56" s="41" customFormat="1" ht="20.100000000000001" customHeight="1" x14ac:dyDescent="0.25">
      <c r="A35" s="37"/>
      <c r="B35" s="38" t="s">
        <v>284</v>
      </c>
      <c r="C35" s="50" t="s">
        <v>285</v>
      </c>
      <c r="D35" s="39">
        <v>14186.66</v>
      </c>
      <c r="E35" s="40">
        <v>55673.430999999997</v>
      </c>
      <c r="F35" s="40">
        <f t="shared" si="0"/>
        <v>3.9243508338114821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</row>
    <row r="36" spans="1:56" s="41" customFormat="1" ht="20.100000000000001" customHeight="1" x14ac:dyDescent="0.25">
      <c r="A36" s="37"/>
      <c r="B36" s="38" t="s">
        <v>195</v>
      </c>
      <c r="C36" s="50" t="s">
        <v>196</v>
      </c>
      <c r="D36" s="39">
        <v>14336.41</v>
      </c>
      <c r="E36" s="40">
        <v>38265.989700000006</v>
      </c>
      <c r="F36" s="40">
        <f t="shared" si="0"/>
        <v>2.669147276061441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</row>
    <row r="37" spans="1:56" s="41" customFormat="1" ht="20.100000000000001" customHeight="1" x14ac:dyDescent="0.25">
      <c r="A37" s="37"/>
      <c r="B37" s="38" t="s">
        <v>286</v>
      </c>
      <c r="C37" s="50" t="s">
        <v>287</v>
      </c>
      <c r="D37" s="39">
        <v>20553.37</v>
      </c>
      <c r="E37" s="40">
        <v>141926.45109999998</v>
      </c>
      <c r="F37" s="40">
        <f t="shared" si="0"/>
        <v>6.9052642510692888</v>
      </c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</row>
    <row r="38" spans="1:56" s="41" customFormat="1" ht="20.100000000000001" customHeight="1" x14ac:dyDescent="0.25">
      <c r="A38" s="37"/>
      <c r="B38" s="38" t="s">
        <v>71</v>
      </c>
      <c r="C38" s="50" t="s">
        <v>70</v>
      </c>
      <c r="D38" s="39">
        <v>5112.9299999999994</v>
      </c>
      <c r="E38" s="40">
        <v>2055.9798999999998</v>
      </c>
      <c r="F38" s="40">
        <f t="shared" si="0"/>
        <v>0.40211383688022329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</row>
    <row r="39" spans="1:56" s="41" customFormat="1" ht="20.100000000000001" customHeight="1" x14ac:dyDescent="0.25">
      <c r="A39" s="37"/>
      <c r="B39" s="38" t="s">
        <v>93</v>
      </c>
      <c r="C39" s="50" t="s">
        <v>58</v>
      </c>
      <c r="D39" s="39">
        <v>166813.25999999998</v>
      </c>
      <c r="E39" s="40">
        <v>657853.37650000036</v>
      </c>
      <c r="F39" s="40">
        <f t="shared" si="0"/>
        <v>3.9436515808155805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</row>
    <row r="40" spans="1:56" s="41" customFormat="1" ht="20.100000000000001" customHeight="1" x14ac:dyDescent="0.25">
      <c r="A40" s="37"/>
      <c r="B40" s="38" t="s">
        <v>142</v>
      </c>
      <c r="C40" s="50" t="s">
        <v>143</v>
      </c>
      <c r="D40" s="39">
        <v>145859.28</v>
      </c>
      <c r="E40" s="40">
        <v>169052.4896</v>
      </c>
      <c r="F40" s="40">
        <f t="shared" si="0"/>
        <v>1.1590108603305871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</row>
    <row r="41" spans="1:56" s="41" customFormat="1" ht="20.100000000000001" customHeight="1" x14ac:dyDescent="0.25">
      <c r="A41" s="37"/>
      <c r="B41" s="38" t="s">
        <v>104</v>
      </c>
      <c r="C41" s="50" t="s">
        <v>393</v>
      </c>
      <c r="D41" s="39">
        <v>3650417.7399999998</v>
      </c>
      <c r="E41" s="40">
        <v>1827533.3324</v>
      </c>
      <c r="F41" s="40">
        <f t="shared" si="0"/>
        <v>0.50063676613625052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</row>
    <row r="42" spans="1:56" s="41" customFormat="1" ht="20.100000000000001" customHeight="1" x14ac:dyDescent="0.25">
      <c r="A42" s="37"/>
      <c r="B42" s="38" t="s">
        <v>144</v>
      </c>
      <c r="C42" s="50" t="s">
        <v>145</v>
      </c>
      <c r="D42" s="39">
        <v>31005.010000000009</v>
      </c>
      <c r="E42" s="40">
        <v>30987.2703</v>
      </c>
      <c r="F42" s="40">
        <f t="shared" si="0"/>
        <v>0.99942784408068219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</row>
    <row r="43" spans="1:56" s="41" customFormat="1" ht="20.100000000000001" customHeight="1" x14ac:dyDescent="0.25">
      <c r="A43" s="37"/>
      <c r="B43" s="38" t="s">
        <v>23</v>
      </c>
      <c r="C43" s="50" t="s">
        <v>22</v>
      </c>
      <c r="D43" s="39">
        <v>4006.58</v>
      </c>
      <c r="E43" s="40">
        <v>77915.530299999969</v>
      </c>
      <c r="F43" s="40">
        <f t="shared" si="0"/>
        <v>19.446892436941223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</row>
    <row r="44" spans="1:56" s="41" customFormat="1" ht="20.100000000000001" customHeight="1" x14ac:dyDescent="0.25">
      <c r="A44" s="37"/>
      <c r="B44" s="38" t="s">
        <v>415</v>
      </c>
      <c r="C44" s="50" t="s">
        <v>416</v>
      </c>
      <c r="D44" s="39">
        <v>84.54</v>
      </c>
      <c r="E44" s="40">
        <v>38.888399999999997</v>
      </c>
      <c r="F44" s="40">
        <f t="shared" si="0"/>
        <v>0.45999999999999991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</row>
    <row r="45" spans="1:56" s="41" customFormat="1" ht="20.100000000000001" customHeight="1" x14ac:dyDescent="0.25">
      <c r="A45" s="37"/>
      <c r="B45" s="38" t="s">
        <v>197</v>
      </c>
      <c r="C45" s="50" t="s">
        <v>198</v>
      </c>
      <c r="D45" s="39">
        <v>193.7</v>
      </c>
      <c r="E45" s="40">
        <v>195.04499999999999</v>
      </c>
      <c r="F45" s="40">
        <f t="shared" si="0"/>
        <v>1.006943727413526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</row>
    <row r="46" spans="1:56" s="41" customFormat="1" ht="20.100000000000001" customHeight="1" x14ac:dyDescent="0.25">
      <c r="A46" s="37"/>
      <c r="B46" s="38" t="s">
        <v>288</v>
      </c>
      <c r="C46" s="50" t="s">
        <v>289</v>
      </c>
      <c r="D46" s="39">
        <v>20090.719999999998</v>
      </c>
      <c r="E46" s="40">
        <v>39912.337199999994</v>
      </c>
      <c r="F46" s="40">
        <f t="shared" si="0"/>
        <v>1.9866056169216435</v>
      </c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</row>
    <row r="47" spans="1:56" s="41" customFormat="1" ht="20.100000000000001" customHeight="1" x14ac:dyDescent="0.25">
      <c r="A47" s="37"/>
      <c r="B47" s="38" t="s">
        <v>417</v>
      </c>
      <c r="C47" s="50" t="s">
        <v>418</v>
      </c>
      <c r="D47" s="39">
        <v>83.1</v>
      </c>
      <c r="E47" s="40">
        <v>136.542</v>
      </c>
      <c r="F47" s="40">
        <f t="shared" si="0"/>
        <v>1.6431046931407944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</row>
    <row r="48" spans="1:56" s="41" customFormat="1" ht="20.100000000000001" customHeight="1" x14ac:dyDescent="0.25">
      <c r="A48" s="37"/>
      <c r="B48" s="38" t="s">
        <v>146</v>
      </c>
      <c r="C48" s="50" t="s">
        <v>147</v>
      </c>
      <c r="D48" s="39">
        <v>25920.22</v>
      </c>
      <c r="E48" s="40">
        <v>124215.75659999999</v>
      </c>
      <c r="F48" s="40">
        <f t="shared" si="0"/>
        <v>4.7922338853605408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</row>
    <row r="49" spans="1:56" s="41" customFormat="1" ht="20.100000000000001" customHeight="1" x14ac:dyDescent="0.25">
      <c r="A49" s="37"/>
      <c r="B49" s="38" t="s">
        <v>79</v>
      </c>
      <c r="C49" s="50" t="s">
        <v>78</v>
      </c>
      <c r="D49" s="39">
        <v>21902.78</v>
      </c>
      <c r="E49" s="40">
        <v>213839.76129999998</v>
      </c>
      <c r="F49" s="40">
        <f t="shared" si="0"/>
        <v>9.7631333237150724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</row>
    <row r="50" spans="1:56" s="41" customFormat="1" ht="20.100000000000001" customHeight="1" x14ac:dyDescent="0.25">
      <c r="A50" s="37"/>
      <c r="B50" s="38" t="s">
        <v>54</v>
      </c>
      <c r="C50" s="50" t="s">
        <v>53</v>
      </c>
      <c r="D50" s="39">
        <v>2260.09</v>
      </c>
      <c r="E50" s="40">
        <v>43726.133400000006</v>
      </c>
      <c r="F50" s="40">
        <f t="shared" si="0"/>
        <v>19.347076178382277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</row>
    <row r="51" spans="1:56" s="41" customFormat="1" ht="20.100000000000001" customHeight="1" x14ac:dyDescent="0.25">
      <c r="A51" s="37"/>
      <c r="B51" s="38" t="s">
        <v>419</v>
      </c>
      <c r="C51" s="50" t="s">
        <v>420</v>
      </c>
      <c r="D51" s="39">
        <v>151.89999999999998</v>
      </c>
      <c r="E51" s="40">
        <v>1830.096</v>
      </c>
      <c r="F51" s="40">
        <f t="shared" si="0"/>
        <v>12.048031599736671</v>
      </c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</row>
    <row r="52" spans="1:56" s="41" customFormat="1" ht="20.100000000000001" customHeight="1" x14ac:dyDescent="0.25">
      <c r="A52" s="37"/>
      <c r="B52" s="38" t="s">
        <v>290</v>
      </c>
      <c r="C52" s="50" t="s">
        <v>291</v>
      </c>
      <c r="D52" s="39">
        <v>19312.149999999998</v>
      </c>
      <c r="E52" s="40">
        <v>15434.302100000001</v>
      </c>
      <c r="F52" s="40">
        <f t="shared" si="0"/>
        <v>0.7992016476674012</v>
      </c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</row>
    <row r="53" spans="1:56" s="41" customFormat="1" ht="20.100000000000001" customHeight="1" x14ac:dyDescent="0.25">
      <c r="A53" s="37"/>
      <c r="B53" s="38" t="s">
        <v>103</v>
      </c>
      <c r="C53" s="50" t="s">
        <v>57</v>
      </c>
      <c r="D53" s="39">
        <v>158542.06999999998</v>
      </c>
      <c r="E53" s="40">
        <v>515086.63530000002</v>
      </c>
      <c r="F53" s="40">
        <f t="shared" si="0"/>
        <v>3.2488956104837037</v>
      </c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</row>
    <row r="54" spans="1:56" s="41" customFormat="1" ht="20.100000000000001" customHeight="1" x14ac:dyDescent="0.25">
      <c r="A54" s="37"/>
      <c r="B54" s="38" t="s">
        <v>292</v>
      </c>
      <c r="C54" s="50" t="s">
        <v>293</v>
      </c>
      <c r="D54" s="39">
        <v>2121.0399999999995</v>
      </c>
      <c r="E54" s="40">
        <v>1160.7434999999998</v>
      </c>
      <c r="F54" s="40">
        <f t="shared" si="0"/>
        <v>0.54725205559536838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</row>
    <row r="55" spans="1:56" s="41" customFormat="1" ht="20.100000000000001" customHeight="1" x14ac:dyDescent="0.25">
      <c r="A55" s="37"/>
      <c r="B55" s="38" t="s">
        <v>199</v>
      </c>
      <c r="C55" s="50" t="s">
        <v>200</v>
      </c>
      <c r="D55" s="39">
        <v>658.6</v>
      </c>
      <c r="E55" s="40">
        <v>977.96889999999996</v>
      </c>
      <c r="F55" s="40">
        <f t="shared" si="0"/>
        <v>1.4849208928029152</v>
      </c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</row>
    <row r="56" spans="1:56" s="41" customFormat="1" ht="20.100000000000001" customHeight="1" x14ac:dyDescent="0.25">
      <c r="A56" s="37"/>
      <c r="B56" s="38" t="s">
        <v>421</v>
      </c>
      <c r="C56" s="50" t="s">
        <v>422</v>
      </c>
      <c r="D56" s="39">
        <v>161.91</v>
      </c>
      <c r="E56" s="40">
        <v>139.24260000000001</v>
      </c>
      <c r="F56" s="40">
        <f t="shared" si="0"/>
        <v>0.8600000000000001</v>
      </c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</row>
    <row r="57" spans="1:56" s="41" customFormat="1" ht="20.100000000000001" customHeight="1" x14ac:dyDescent="0.25">
      <c r="A57" s="37"/>
      <c r="B57" s="38" t="s">
        <v>148</v>
      </c>
      <c r="C57" s="50" t="s">
        <v>149</v>
      </c>
      <c r="D57" s="39">
        <v>8350.9299999999985</v>
      </c>
      <c r="E57" s="40">
        <v>11564.900800000001</v>
      </c>
      <c r="F57" s="40">
        <f t="shared" si="0"/>
        <v>1.3848638175628347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</row>
    <row r="58" spans="1:56" s="41" customFormat="1" ht="20.100000000000001" customHeight="1" x14ac:dyDescent="0.25">
      <c r="A58" s="37"/>
      <c r="B58" s="38" t="s">
        <v>44</v>
      </c>
      <c r="C58" s="50" t="s">
        <v>43</v>
      </c>
      <c r="D58" s="39">
        <v>229576.12000000002</v>
      </c>
      <c r="E58" s="40">
        <v>1815829.2381999996</v>
      </c>
      <c r="F58" s="40">
        <f t="shared" si="0"/>
        <v>7.9094865711642806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</row>
    <row r="59" spans="1:56" s="41" customFormat="1" ht="20.100000000000001" customHeight="1" x14ac:dyDescent="0.25">
      <c r="A59" s="37"/>
      <c r="B59" s="38" t="s">
        <v>201</v>
      </c>
      <c r="C59" s="50" t="s">
        <v>202</v>
      </c>
      <c r="D59" s="39">
        <v>438.36000000000007</v>
      </c>
      <c r="E59" s="40">
        <v>1229.8933000000002</v>
      </c>
      <c r="F59" s="40">
        <f t="shared" si="0"/>
        <v>2.805669541016516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</row>
    <row r="60" spans="1:56" s="41" customFormat="1" ht="20.100000000000001" customHeight="1" x14ac:dyDescent="0.25">
      <c r="A60" s="37"/>
      <c r="B60" s="38" t="s">
        <v>26</v>
      </c>
      <c r="C60" s="50" t="s">
        <v>25</v>
      </c>
      <c r="D60" s="39">
        <v>35962.330000000024</v>
      </c>
      <c r="E60" s="40">
        <v>475786.07089999999</v>
      </c>
      <c r="F60" s="40">
        <f t="shared" si="0"/>
        <v>13.23012360155751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</row>
    <row r="61" spans="1:56" s="41" customFormat="1" ht="20.100000000000001" customHeight="1" x14ac:dyDescent="0.25">
      <c r="A61" s="37"/>
      <c r="B61" s="38" t="s">
        <v>423</v>
      </c>
      <c r="C61" s="50" t="s">
        <v>424</v>
      </c>
      <c r="D61" s="39">
        <v>2.85</v>
      </c>
      <c r="E61" s="40">
        <v>8.9324999999999992</v>
      </c>
      <c r="F61" s="40">
        <f t="shared" si="0"/>
        <v>3.1342105263157891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</row>
    <row r="62" spans="1:56" s="41" customFormat="1" ht="20.100000000000001" customHeight="1" x14ac:dyDescent="0.25">
      <c r="A62" s="37"/>
      <c r="B62" s="38" t="s">
        <v>294</v>
      </c>
      <c r="C62" s="50" t="s">
        <v>295</v>
      </c>
      <c r="D62" s="39">
        <v>41.46</v>
      </c>
      <c r="E62" s="40">
        <v>103.636</v>
      </c>
      <c r="F62" s="40">
        <f t="shared" si="0"/>
        <v>2.499662325132658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</row>
    <row r="63" spans="1:56" s="41" customFormat="1" ht="20.100000000000001" customHeight="1" x14ac:dyDescent="0.25">
      <c r="A63" s="37"/>
      <c r="B63" s="38" t="s">
        <v>203</v>
      </c>
      <c r="C63" s="50" t="s">
        <v>204</v>
      </c>
      <c r="D63" s="39">
        <v>25863.330000000005</v>
      </c>
      <c r="E63" s="40">
        <v>48687.821799999991</v>
      </c>
      <c r="F63" s="40">
        <f t="shared" si="0"/>
        <v>1.8825039853723391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</row>
    <row r="64" spans="1:56" s="41" customFormat="1" ht="20.100000000000001" customHeight="1" x14ac:dyDescent="0.25">
      <c r="A64" s="37"/>
      <c r="B64" s="38" t="s">
        <v>296</v>
      </c>
      <c r="C64" s="50" t="s">
        <v>297</v>
      </c>
      <c r="D64" s="39">
        <v>504.17</v>
      </c>
      <c r="E64" s="40">
        <v>926.87170000000026</v>
      </c>
      <c r="F64" s="40">
        <f t="shared" si="0"/>
        <v>1.838411051827757</v>
      </c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</row>
    <row r="65" spans="1:56" s="41" customFormat="1" ht="20.100000000000001" customHeight="1" x14ac:dyDescent="0.25">
      <c r="A65" s="37"/>
      <c r="B65" s="38" t="s">
        <v>298</v>
      </c>
      <c r="C65" s="50" t="s">
        <v>299</v>
      </c>
      <c r="D65" s="39">
        <v>200.29999999999998</v>
      </c>
      <c r="E65" s="40">
        <v>2831.9720000000002</v>
      </c>
      <c r="F65" s="40">
        <f t="shared" si="0"/>
        <v>14.138652021967051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</row>
    <row r="66" spans="1:56" s="41" customFormat="1" ht="20.100000000000001" customHeight="1" x14ac:dyDescent="0.25">
      <c r="A66" s="37"/>
      <c r="B66" s="38" t="s">
        <v>425</v>
      </c>
      <c r="C66" s="50" t="s">
        <v>426</v>
      </c>
      <c r="D66" s="39">
        <v>483.80000000000007</v>
      </c>
      <c r="E66" s="40">
        <v>1906.7900000000002</v>
      </c>
      <c r="F66" s="40">
        <f t="shared" si="0"/>
        <v>3.9412773873501443</v>
      </c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</row>
    <row r="67" spans="1:56" s="41" customFormat="1" ht="20.100000000000001" customHeight="1" x14ac:dyDescent="0.25">
      <c r="A67" s="37"/>
      <c r="B67" s="38" t="s">
        <v>150</v>
      </c>
      <c r="C67" s="50" t="s">
        <v>151</v>
      </c>
      <c r="D67" s="39">
        <v>12317.139999999998</v>
      </c>
      <c r="E67" s="40">
        <v>14262.109699999999</v>
      </c>
      <c r="F67" s="40">
        <f t="shared" si="0"/>
        <v>1.1579075743232603</v>
      </c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</row>
    <row r="68" spans="1:56" s="41" customFormat="1" ht="20.100000000000001" customHeight="1" x14ac:dyDescent="0.25">
      <c r="A68" s="37"/>
      <c r="B68" s="38" t="s">
        <v>300</v>
      </c>
      <c r="C68" s="50" t="s">
        <v>301</v>
      </c>
      <c r="D68" s="39">
        <v>5482.12</v>
      </c>
      <c r="E68" s="40">
        <v>11652.053400000003</v>
      </c>
      <c r="F68" s="40">
        <f t="shared" si="0"/>
        <v>2.1254648566612921</v>
      </c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</row>
    <row r="69" spans="1:56" s="41" customFormat="1" ht="20.100000000000001" customHeight="1" x14ac:dyDescent="0.25">
      <c r="A69" s="37"/>
      <c r="B69" s="38" t="s">
        <v>427</v>
      </c>
      <c r="C69" s="50" t="s">
        <v>394</v>
      </c>
      <c r="D69" s="39">
        <v>31315.64</v>
      </c>
      <c r="E69" s="40">
        <v>68825.793600000005</v>
      </c>
      <c r="F69" s="40">
        <f t="shared" si="0"/>
        <v>2.1978089414746118</v>
      </c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</row>
    <row r="70" spans="1:56" s="41" customFormat="1" ht="20.100000000000001" customHeight="1" x14ac:dyDescent="0.25">
      <c r="A70" s="37"/>
      <c r="B70" s="38" t="s">
        <v>205</v>
      </c>
      <c r="C70" s="50" t="s">
        <v>206</v>
      </c>
      <c r="D70" s="39">
        <v>14582.699999999999</v>
      </c>
      <c r="E70" s="40">
        <v>59013.769499999995</v>
      </c>
      <c r="F70" s="40">
        <f t="shared" si="0"/>
        <v>4.0468342282293399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</row>
    <row r="71" spans="1:56" s="41" customFormat="1" ht="20.100000000000001" customHeight="1" x14ac:dyDescent="0.25">
      <c r="A71" s="37"/>
      <c r="B71" s="38" t="s">
        <v>105</v>
      </c>
      <c r="C71" s="50" t="s">
        <v>13</v>
      </c>
      <c r="D71" s="39">
        <v>130513.62999999999</v>
      </c>
      <c r="E71" s="40">
        <v>642172.53760000004</v>
      </c>
      <c r="F71" s="40">
        <f t="shared" si="0"/>
        <v>4.9203484540273692</v>
      </c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</row>
    <row r="72" spans="1:56" s="41" customFormat="1" ht="20.100000000000001" customHeight="1" x14ac:dyDescent="0.25">
      <c r="A72" s="37"/>
      <c r="B72" s="38" t="s">
        <v>302</v>
      </c>
      <c r="C72" s="50" t="s">
        <v>303</v>
      </c>
      <c r="D72" s="39">
        <v>2058.75</v>
      </c>
      <c r="E72" s="40">
        <v>1222.8600000000001</v>
      </c>
      <c r="F72" s="40">
        <f t="shared" si="0"/>
        <v>0.59398178506375232</v>
      </c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</row>
    <row r="73" spans="1:56" s="41" customFormat="1" ht="20.100000000000001" customHeight="1" x14ac:dyDescent="0.25">
      <c r="A73" s="37"/>
      <c r="B73" s="38" t="s">
        <v>207</v>
      </c>
      <c r="C73" s="50" t="s">
        <v>208</v>
      </c>
      <c r="D73" s="39">
        <v>63623.960000000014</v>
      </c>
      <c r="E73" s="40">
        <v>55457.722900000001</v>
      </c>
      <c r="F73" s="40">
        <f t="shared" si="0"/>
        <v>0.87164839943945627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</row>
    <row r="74" spans="1:56" s="41" customFormat="1" ht="20.100000000000001" customHeight="1" x14ac:dyDescent="0.25">
      <c r="A74" s="37"/>
      <c r="B74" s="38" t="s">
        <v>209</v>
      </c>
      <c r="C74" s="50" t="s">
        <v>210</v>
      </c>
      <c r="D74" s="39">
        <v>1036.0200000000002</v>
      </c>
      <c r="E74" s="40">
        <v>1325.6293000000001</v>
      </c>
      <c r="F74" s="40">
        <f t="shared" si="0"/>
        <v>1.2795402598405434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</row>
    <row r="75" spans="1:56" s="41" customFormat="1" ht="20.100000000000001" customHeight="1" x14ac:dyDescent="0.25">
      <c r="A75" s="37"/>
      <c r="B75" s="38" t="s">
        <v>35</v>
      </c>
      <c r="C75" s="50" t="s">
        <v>34</v>
      </c>
      <c r="D75" s="39">
        <v>6297.2099999999973</v>
      </c>
      <c r="E75" s="40">
        <v>24782.143399999994</v>
      </c>
      <c r="F75" s="40">
        <f t="shared" si="0"/>
        <v>3.9354163828108009</v>
      </c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</row>
    <row r="76" spans="1:56" s="41" customFormat="1" ht="20.100000000000001" customHeight="1" x14ac:dyDescent="0.25">
      <c r="A76" s="37"/>
      <c r="B76" s="38" t="s">
        <v>428</v>
      </c>
      <c r="C76" s="50" t="s">
        <v>429</v>
      </c>
      <c r="D76" s="39">
        <v>62.1</v>
      </c>
      <c r="E76" s="40">
        <v>30.799999999999997</v>
      </c>
      <c r="F76" s="40">
        <f t="shared" si="0"/>
        <v>0.49597423510466981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</row>
    <row r="77" spans="1:56" s="41" customFormat="1" ht="20.100000000000001" customHeight="1" x14ac:dyDescent="0.25">
      <c r="A77" s="37"/>
      <c r="B77" s="38" t="s">
        <v>47</v>
      </c>
      <c r="C77" s="50" t="s">
        <v>46</v>
      </c>
      <c r="D77" s="39">
        <v>32521.880000000012</v>
      </c>
      <c r="E77" s="40">
        <v>545636.08289999992</v>
      </c>
      <c r="F77" s="40">
        <f t="shared" si="0"/>
        <v>16.777507416545408</v>
      </c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</row>
    <row r="78" spans="1:56" s="41" customFormat="1" ht="20.100000000000001" customHeight="1" x14ac:dyDescent="0.25">
      <c r="A78" s="37"/>
      <c r="B78" s="38" t="s">
        <v>60</v>
      </c>
      <c r="C78" s="50" t="s">
        <v>59</v>
      </c>
      <c r="D78" s="39">
        <v>468161.63</v>
      </c>
      <c r="E78" s="40">
        <v>655269.11680000019</v>
      </c>
      <c r="F78" s="40">
        <f t="shared" si="0"/>
        <v>1.3996642928639842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</row>
    <row r="79" spans="1:56" s="41" customFormat="1" ht="20.100000000000001" customHeight="1" x14ac:dyDescent="0.25">
      <c r="A79" s="37"/>
      <c r="B79" s="38" t="s">
        <v>211</v>
      </c>
      <c r="C79" s="50" t="s">
        <v>212</v>
      </c>
      <c r="D79" s="39">
        <v>342126.89000000025</v>
      </c>
      <c r="E79" s="40">
        <v>323088.27860000002</v>
      </c>
      <c r="F79" s="40">
        <f t="shared" si="0"/>
        <v>0.94435219225241196</v>
      </c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</row>
    <row r="80" spans="1:56" s="41" customFormat="1" ht="20.100000000000001" customHeight="1" x14ac:dyDescent="0.25">
      <c r="A80" s="37"/>
      <c r="B80" s="38" t="s">
        <v>430</v>
      </c>
      <c r="C80" s="50" t="s">
        <v>431</v>
      </c>
      <c r="D80" s="39">
        <v>2.15</v>
      </c>
      <c r="E80" s="40">
        <v>2.0125000000000002</v>
      </c>
      <c r="F80" s="40">
        <f t="shared" si="0"/>
        <v>0.93604651162790709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</row>
    <row r="81" spans="1:56" s="41" customFormat="1" ht="20.100000000000001" customHeight="1" x14ac:dyDescent="0.25">
      <c r="A81" s="37"/>
      <c r="B81" s="38" t="s">
        <v>100</v>
      </c>
      <c r="C81" s="50" t="s">
        <v>61</v>
      </c>
      <c r="D81" s="39">
        <v>21605.170000000002</v>
      </c>
      <c r="E81" s="40">
        <v>25456.438499999997</v>
      </c>
      <c r="F81" s="40">
        <f t="shared" si="0"/>
        <v>1.1782568014970489</v>
      </c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</row>
    <row r="82" spans="1:56" s="41" customFormat="1" ht="20.100000000000001" customHeight="1" x14ac:dyDescent="0.25">
      <c r="A82" s="37"/>
      <c r="B82" s="38" t="s">
        <v>88</v>
      </c>
      <c r="C82" s="50" t="s">
        <v>12</v>
      </c>
      <c r="D82" s="39">
        <v>11483.020000000002</v>
      </c>
      <c r="E82" s="40">
        <v>33031.072899999992</v>
      </c>
      <c r="F82" s="40">
        <f t="shared" si="0"/>
        <v>2.8765144448063302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</row>
    <row r="83" spans="1:56" s="41" customFormat="1" ht="20.100000000000001" customHeight="1" x14ac:dyDescent="0.25">
      <c r="A83" s="37"/>
      <c r="B83" s="38" t="s">
        <v>304</v>
      </c>
      <c r="C83" s="50" t="s">
        <v>305</v>
      </c>
      <c r="D83" s="39">
        <v>176.10000000000002</v>
      </c>
      <c r="E83" s="40">
        <v>52.179999999999993</v>
      </c>
      <c r="F83" s="40">
        <f t="shared" si="0"/>
        <v>0.29630891538898346</v>
      </c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</row>
    <row r="84" spans="1:56" s="41" customFormat="1" ht="20.100000000000001" customHeight="1" x14ac:dyDescent="0.25">
      <c r="A84" s="37"/>
      <c r="B84" s="38" t="s">
        <v>306</v>
      </c>
      <c r="C84" s="50" t="s">
        <v>307</v>
      </c>
      <c r="D84" s="39">
        <v>8.56</v>
      </c>
      <c r="E84" s="40">
        <v>28.248000000000001</v>
      </c>
      <c r="F84" s="40">
        <f t="shared" si="0"/>
        <v>3.3</v>
      </c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</row>
    <row r="85" spans="1:56" s="41" customFormat="1" ht="20.100000000000001" customHeight="1" x14ac:dyDescent="0.25">
      <c r="A85" s="37"/>
      <c r="B85" s="38" t="s">
        <v>82</v>
      </c>
      <c r="C85" s="50" t="s">
        <v>81</v>
      </c>
      <c r="D85" s="39">
        <v>2504.36</v>
      </c>
      <c r="E85" s="40">
        <v>18983.440299999998</v>
      </c>
      <c r="F85" s="40">
        <f t="shared" si="0"/>
        <v>7.5801563273650743</v>
      </c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</row>
    <row r="86" spans="1:56" s="41" customFormat="1" ht="20.100000000000001" customHeight="1" x14ac:dyDescent="0.25">
      <c r="A86" s="37"/>
      <c r="B86" s="38" t="s">
        <v>95</v>
      </c>
      <c r="C86" s="50" t="s">
        <v>80</v>
      </c>
      <c r="D86" s="39">
        <v>12303.41</v>
      </c>
      <c r="E86" s="40">
        <v>172654.62359999999</v>
      </c>
      <c r="F86" s="40">
        <f t="shared" si="0"/>
        <v>14.033070799071151</v>
      </c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</row>
    <row r="87" spans="1:56" s="41" customFormat="1" ht="20.100000000000001" customHeight="1" x14ac:dyDescent="0.25">
      <c r="A87" s="37"/>
      <c r="B87" s="38" t="s">
        <v>213</v>
      </c>
      <c r="C87" s="50" t="s">
        <v>214</v>
      </c>
      <c r="D87" s="39">
        <v>3124.79</v>
      </c>
      <c r="E87" s="40">
        <v>24640.154200000004</v>
      </c>
      <c r="F87" s="40">
        <f t="shared" si="0"/>
        <v>7.8853792414850297</v>
      </c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</row>
    <row r="88" spans="1:56" s="41" customFormat="1" ht="20.100000000000001" customHeight="1" x14ac:dyDescent="0.25">
      <c r="A88" s="37"/>
      <c r="B88" s="38" t="s">
        <v>308</v>
      </c>
      <c r="C88" s="50" t="s">
        <v>309</v>
      </c>
      <c r="D88" s="39">
        <v>24207.749999999985</v>
      </c>
      <c r="E88" s="40">
        <v>345365.11310000008</v>
      </c>
      <c r="F88" s="40">
        <f t="shared" si="0"/>
        <v>14.266716778717571</v>
      </c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</row>
    <row r="89" spans="1:56" s="41" customFormat="1" ht="20.100000000000001" customHeight="1" x14ac:dyDescent="0.25">
      <c r="A89" s="37"/>
      <c r="B89" s="38" t="s">
        <v>215</v>
      </c>
      <c r="C89" s="50" t="s">
        <v>216</v>
      </c>
      <c r="D89" s="39">
        <v>7582.29</v>
      </c>
      <c r="E89" s="40">
        <v>4484.7184999999999</v>
      </c>
      <c r="F89" s="40">
        <f t="shared" si="0"/>
        <v>0.59147282681089752</v>
      </c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</row>
    <row r="90" spans="1:56" s="41" customFormat="1" ht="20.100000000000001" customHeight="1" x14ac:dyDescent="0.25">
      <c r="A90" s="37"/>
      <c r="B90" s="38" t="s">
        <v>310</v>
      </c>
      <c r="C90" s="50" t="s">
        <v>311</v>
      </c>
      <c r="D90" s="39">
        <v>9.0299999999999994</v>
      </c>
      <c r="E90" s="40">
        <v>4.0853999999999999</v>
      </c>
      <c r="F90" s="40">
        <f t="shared" si="0"/>
        <v>0.45242524916943522</v>
      </c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</row>
    <row r="91" spans="1:56" s="41" customFormat="1" ht="20.100000000000001" customHeight="1" x14ac:dyDescent="0.25">
      <c r="A91" s="37"/>
      <c r="B91" s="38" t="s">
        <v>96</v>
      </c>
      <c r="C91" s="50" t="s">
        <v>67</v>
      </c>
      <c r="D91" s="39">
        <v>12846.710000000001</v>
      </c>
      <c r="E91" s="40">
        <v>34379.725199999993</v>
      </c>
      <c r="F91" s="40">
        <f t="shared" si="0"/>
        <v>2.6761501738577418</v>
      </c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</row>
    <row r="92" spans="1:56" s="41" customFormat="1" ht="20.100000000000001" customHeight="1" x14ac:dyDescent="0.25">
      <c r="A92" s="37"/>
      <c r="B92" s="38" t="s">
        <v>217</v>
      </c>
      <c r="C92" s="50" t="s">
        <v>218</v>
      </c>
      <c r="D92" s="39">
        <v>149.75</v>
      </c>
      <c r="E92" s="40">
        <v>1202.1895</v>
      </c>
      <c r="F92" s="40">
        <f t="shared" si="0"/>
        <v>8.0279766277128548</v>
      </c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</row>
    <row r="93" spans="1:56" s="41" customFormat="1" ht="20.100000000000001" customHeight="1" x14ac:dyDescent="0.25">
      <c r="A93" s="37"/>
      <c r="B93" s="38" t="s">
        <v>92</v>
      </c>
      <c r="C93" s="50" t="s">
        <v>50</v>
      </c>
      <c r="D93" s="39">
        <v>5682.59</v>
      </c>
      <c r="E93" s="40">
        <v>84610.849699999992</v>
      </c>
      <c r="F93" s="40">
        <f t="shared" si="0"/>
        <v>14.889486959291448</v>
      </c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</row>
    <row r="94" spans="1:56" s="41" customFormat="1" ht="20.100000000000001" customHeight="1" x14ac:dyDescent="0.25">
      <c r="A94" s="37"/>
      <c r="B94" s="38" t="s">
        <v>458</v>
      </c>
      <c r="C94" s="50" t="s">
        <v>459</v>
      </c>
      <c r="D94" s="39">
        <v>47.65</v>
      </c>
      <c r="E94" s="40">
        <v>6.1174999999999997</v>
      </c>
      <c r="F94" s="40">
        <f t="shared" si="0"/>
        <v>0.12838405036726128</v>
      </c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</row>
    <row r="95" spans="1:56" s="41" customFormat="1" ht="20.100000000000001" customHeight="1" x14ac:dyDescent="0.25">
      <c r="A95" s="37"/>
      <c r="B95" s="38" t="s">
        <v>432</v>
      </c>
      <c r="C95" s="50" t="s">
        <v>433</v>
      </c>
      <c r="D95" s="39">
        <v>573.28</v>
      </c>
      <c r="E95" s="40">
        <v>1600.0031000000004</v>
      </c>
      <c r="F95" s="40">
        <f t="shared" si="0"/>
        <v>2.7909627058331017</v>
      </c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</row>
    <row r="96" spans="1:56" s="41" customFormat="1" ht="20.100000000000001" customHeight="1" x14ac:dyDescent="0.25">
      <c r="A96" s="37"/>
      <c r="B96" s="38" t="s">
        <v>312</v>
      </c>
      <c r="C96" s="50" t="s">
        <v>313</v>
      </c>
      <c r="D96" s="39">
        <v>89.660000000000011</v>
      </c>
      <c r="E96" s="40">
        <v>692.84400000000005</v>
      </c>
      <c r="F96" s="40">
        <f t="shared" si="0"/>
        <v>7.7274592906535799</v>
      </c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</row>
    <row r="97" spans="1:56" s="41" customFormat="1" ht="20.100000000000001" customHeight="1" x14ac:dyDescent="0.25">
      <c r="A97" s="37"/>
      <c r="B97" s="38" t="s">
        <v>219</v>
      </c>
      <c r="C97" s="50" t="s">
        <v>220</v>
      </c>
      <c r="D97" s="39">
        <v>202.8</v>
      </c>
      <c r="E97" s="40">
        <v>2191.3050000000003</v>
      </c>
      <c r="F97" s="40">
        <f t="shared" si="0"/>
        <v>10.805251479289941</v>
      </c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</row>
    <row r="98" spans="1:56" s="41" customFormat="1" ht="20.100000000000001" customHeight="1" x14ac:dyDescent="0.25">
      <c r="A98" s="37"/>
      <c r="B98" s="38" t="s">
        <v>460</v>
      </c>
      <c r="C98" s="50" t="s">
        <v>461</v>
      </c>
      <c r="D98" s="39">
        <v>879.37000000000012</v>
      </c>
      <c r="E98" s="40">
        <v>1338.9823999999999</v>
      </c>
      <c r="F98" s="40">
        <f t="shared" si="0"/>
        <v>1.522660995940275</v>
      </c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</row>
    <row r="99" spans="1:56" s="41" customFormat="1" ht="20.100000000000001" customHeight="1" x14ac:dyDescent="0.25">
      <c r="A99" s="37"/>
      <c r="B99" s="38" t="s">
        <v>434</v>
      </c>
      <c r="C99" s="50" t="s">
        <v>435</v>
      </c>
      <c r="D99" s="39">
        <v>211048.67000000004</v>
      </c>
      <c r="E99" s="40">
        <v>249723.81080000004</v>
      </c>
      <c r="F99" s="40">
        <f t="shared" si="0"/>
        <v>1.1832522365575675</v>
      </c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</row>
    <row r="100" spans="1:56" s="41" customFormat="1" ht="20.100000000000001" customHeight="1" x14ac:dyDescent="0.25">
      <c r="A100" s="37"/>
      <c r="B100" s="38" t="s">
        <v>314</v>
      </c>
      <c r="C100" s="50" t="s">
        <v>315</v>
      </c>
      <c r="D100" s="39">
        <v>5968780.5500000007</v>
      </c>
      <c r="E100" s="40">
        <v>9042508.7464000005</v>
      </c>
      <c r="F100" s="40">
        <f t="shared" si="0"/>
        <v>1.5149675332593688</v>
      </c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</row>
    <row r="101" spans="1:56" s="41" customFormat="1" ht="20.100000000000001" customHeight="1" x14ac:dyDescent="0.25">
      <c r="A101" s="37"/>
      <c r="B101" s="38" t="s">
        <v>107</v>
      </c>
      <c r="C101" s="50" t="s">
        <v>11</v>
      </c>
      <c r="D101" s="39">
        <v>215088.06999999992</v>
      </c>
      <c r="E101" s="40">
        <v>763501.76279999968</v>
      </c>
      <c r="F101" s="40">
        <f t="shared" si="0"/>
        <v>3.5497169266524171</v>
      </c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</row>
    <row r="102" spans="1:56" s="41" customFormat="1" ht="20.100000000000001" customHeight="1" x14ac:dyDescent="0.25">
      <c r="A102" s="37"/>
      <c r="B102" s="38" t="s">
        <v>436</v>
      </c>
      <c r="C102" s="50" t="s">
        <v>437</v>
      </c>
      <c r="D102" s="39">
        <v>44.5</v>
      </c>
      <c r="E102" s="40">
        <v>253.53000000000003</v>
      </c>
      <c r="F102" s="40">
        <f t="shared" si="0"/>
        <v>5.6973033707865177</v>
      </c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</row>
    <row r="103" spans="1:56" s="41" customFormat="1" ht="20.100000000000001" customHeight="1" x14ac:dyDescent="0.25">
      <c r="A103" s="37"/>
      <c r="B103" s="38" t="s">
        <v>317</v>
      </c>
      <c r="C103" s="50" t="s">
        <v>318</v>
      </c>
      <c r="D103" s="39">
        <v>2274.7299999999996</v>
      </c>
      <c r="E103" s="40">
        <v>34715.818499999994</v>
      </c>
      <c r="F103" s="40">
        <f t="shared" si="0"/>
        <v>15.26151169589358</v>
      </c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</row>
    <row r="104" spans="1:56" s="41" customFormat="1" ht="20.100000000000001" customHeight="1" x14ac:dyDescent="0.25">
      <c r="A104" s="37"/>
      <c r="B104" s="38" t="s">
        <v>153</v>
      </c>
      <c r="C104" s="50" t="s">
        <v>154</v>
      </c>
      <c r="D104" s="39">
        <v>31242.720000000008</v>
      </c>
      <c r="E104" s="40">
        <v>53650.988500000007</v>
      </c>
      <c r="F104" s="40">
        <f t="shared" si="0"/>
        <v>1.7172316782917747</v>
      </c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</row>
    <row r="105" spans="1:56" s="41" customFormat="1" ht="20.100000000000001" customHeight="1" x14ac:dyDescent="0.25">
      <c r="A105" s="37"/>
      <c r="B105" s="38" t="s">
        <v>319</v>
      </c>
      <c r="C105" s="50" t="s">
        <v>320</v>
      </c>
      <c r="D105" s="39">
        <v>1629.2399999999998</v>
      </c>
      <c r="E105" s="40">
        <v>12406.610499999999</v>
      </c>
      <c r="F105" s="40">
        <f t="shared" si="0"/>
        <v>7.6149680218997817</v>
      </c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</row>
    <row r="106" spans="1:56" s="41" customFormat="1" ht="20.100000000000001" customHeight="1" x14ac:dyDescent="0.25">
      <c r="A106" s="37"/>
      <c r="B106" s="38" t="s">
        <v>73</v>
      </c>
      <c r="C106" s="50" t="s">
        <v>72</v>
      </c>
      <c r="D106" s="39">
        <v>49964.000000000022</v>
      </c>
      <c r="E106" s="40">
        <v>115787.34209999998</v>
      </c>
      <c r="F106" s="40">
        <f t="shared" si="0"/>
        <v>2.3174153810743721</v>
      </c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</row>
    <row r="107" spans="1:56" s="41" customFormat="1" ht="20.100000000000001" customHeight="1" x14ac:dyDescent="0.25">
      <c r="A107" s="37"/>
      <c r="B107" s="38" t="s">
        <v>321</v>
      </c>
      <c r="C107" s="50" t="s">
        <v>322</v>
      </c>
      <c r="D107" s="39">
        <v>1791.15</v>
      </c>
      <c r="E107" s="40">
        <v>1055.4099999999999</v>
      </c>
      <c r="F107" s="40">
        <f t="shared" si="0"/>
        <v>0.5892359657203472</v>
      </c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</row>
    <row r="108" spans="1:56" s="41" customFormat="1" ht="20.100000000000001" customHeight="1" x14ac:dyDescent="0.25">
      <c r="A108" s="37"/>
      <c r="B108" s="38" t="s">
        <v>221</v>
      </c>
      <c r="C108" s="50" t="s">
        <v>222</v>
      </c>
      <c r="D108" s="39">
        <v>4423.24</v>
      </c>
      <c r="E108" s="40">
        <v>5855.6760000000004</v>
      </c>
      <c r="F108" s="40">
        <f t="shared" si="0"/>
        <v>1.323843155695825</v>
      </c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</row>
    <row r="109" spans="1:56" s="41" customFormat="1" ht="20.100000000000001" customHeight="1" x14ac:dyDescent="0.25">
      <c r="A109" s="37"/>
      <c r="B109" s="38" t="s">
        <v>155</v>
      </c>
      <c r="C109" s="50" t="s">
        <v>156</v>
      </c>
      <c r="D109" s="39">
        <v>37254.370000000003</v>
      </c>
      <c r="E109" s="40">
        <v>174258.00479999997</v>
      </c>
      <c r="F109" s="40">
        <f t="shared" si="0"/>
        <v>4.6775184978299178</v>
      </c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</row>
    <row r="110" spans="1:56" s="41" customFormat="1" ht="20.100000000000001" customHeight="1" x14ac:dyDescent="0.25">
      <c r="A110" s="37"/>
      <c r="B110" s="38" t="s">
        <v>323</v>
      </c>
      <c r="C110" s="50" t="s">
        <v>324</v>
      </c>
      <c r="D110" s="39">
        <v>2334.0199999999995</v>
      </c>
      <c r="E110" s="40">
        <v>3096.0524999999993</v>
      </c>
      <c r="F110" s="40">
        <f t="shared" si="0"/>
        <v>1.3264892760130591</v>
      </c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</row>
    <row r="111" spans="1:56" s="41" customFormat="1" ht="20.100000000000001" customHeight="1" x14ac:dyDescent="0.25">
      <c r="A111" s="37"/>
      <c r="B111" s="38" t="s">
        <v>106</v>
      </c>
      <c r="C111" s="50" t="s">
        <v>45</v>
      </c>
      <c r="D111" s="39">
        <v>35777.040000000008</v>
      </c>
      <c r="E111" s="40">
        <v>66686.8851</v>
      </c>
      <c r="F111" s="40">
        <f t="shared" si="0"/>
        <v>1.8639575856471073</v>
      </c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</row>
    <row r="112" spans="1:56" s="41" customFormat="1" ht="20.100000000000001" customHeight="1" x14ac:dyDescent="0.25">
      <c r="A112" s="37"/>
      <c r="B112" s="38" t="s">
        <v>157</v>
      </c>
      <c r="C112" s="50" t="s">
        <v>158</v>
      </c>
      <c r="D112" s="39">
        <v>21.4</v>
      </c>
      <c r="E112" s="40">
        <v>37.642499999999998</v>
      </c>
      <c r="F112" s="40">
        <f t="shared" si="0"/>
        <v>1.7589953271028038</v>
      </c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</row>
    <row r="113" spans="1:56" s="41" customFormat="1" ht="20.100000000000001" customHeight="1" x14ac:dyDescent="0.25">
      <c r="A113" s="37"/>
      <c r="B113" s="38" t="s">
        <v>157</v>
      </c>
      <c r="C113" s="50" t="s">
        <v>438</v>
      </c>
      <c r="D113" s="39">
        <v>5</v>
      </c>
      <c r="E113" s="40">
        <v>9</v>
      </c>
      <c r="F113" s="40">
        <f t="shared" si="0"/>
        <v>1.8</v>
      </c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</row>
    <row r="114" spans="1:56" s="41" customFormat="1" ht="20.100000000000001" customHeight="1" x14ac:dyDescent="0.25">
      <c r="A114" s="37"/>
      <c r="B114" s="38" t="s">
        <v>325</v>
      </c>
      <c r="C114" s="50" t="s">
        <v>326</v>
      </c>
      <c r="D114" s="39">
        <v>91.26</v>
      </c>
      <c r="E114" s="40">
        <v>2333.36</v>
      </c>
      <c r="F114" s="40">
        <f t="shared" si="0"/>
        <v>25.568266491343415</v>
      </c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</row>
    <row r="115" spans="1:56" s="41" customFormat="1" ht="20.100000000000001" customHeight="1" x14ac:dyDescent="0.25">
      <c r="A115" s="37"/>
      <c r="B115" s="38" t="s">
        <v>159</v>
      </c>
      <c r="C115" s="50" t="s">
        <v>160</v>
      </c>
      <c r="D115" s="39">
        <v>594.97</v>
      </c>
      <c r="E115" s="40">
        <v>3574.4623000000006</v>
      </c>
      <c r="F115" s="40">
        <f t="shared" si="0"/>
        <v>6.0078025782812583</v>
      </c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</row>
    <row r="116" spans="1:56" s="41" customFormat="1" ht="20.100000000000001" customHeight="1" x14ac:dyDescent="0.25">
      <c r="A116" s="37"/>
      <c r="B116" s="38" t="s">
        <v>223</v>
      </c>
      <c r="C116" s="50" t="s">
        <v>224</v>
      </c>
      <c r="D116" s="39">
        <v>1530.43</v>
      </c>
      <c r="E116" s="40">
        <v>4630.2261000000017</v>
      </c>
      <c r="F116" s="40">
        <f t="shared" si="0"/>
        <v>3.02544128120855</v>
      </c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</row>
    <row r="117" spans="1:56" s="41" customFormat="1" ht="20.100000000000001" customHeight="1" x14ac:dyDescent="0.25">
      <c r="A117" s="37"/>
      <c r="B117" s="38" t="s">
        <v>21</v>
      </c>
      <c r="C117" s="50" t="s">
        <v>20</v>
      </c>
      <c r="D117" s="39">
        <v>48777.549999999996</v>
      </c>
      <c r="E117" s="40">
        <v>922540.26539999992</v>
      </c>
      <c r="F117" s="40">
        <f t="shared" si="0"/>
        <v>18.913214489042602</v>
      </c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</row>
    <row r="118" spans="1:56" s="41" customFormat="1" ht="20.100000000000001" customHeight="1" x14ac:dyDescent="0.25">
      <c r="A118" s="37"/>
      <c r="B118" s="38" t="s">
        <v>225</v>
      </c>
      <c r="C118" s="50" t="s">
        <v>226</v>
      </c>
      <c r="D118" s="39">
        <v>10371.219999999999</v>
      </c>
      <c r="E118" s="40">
        <v>6131.8349000000007</v>
      </c>
      <c r="F118" s="40">
        <f t="shared" si="0"/>
        <v>0.59123564055144917</v>
      </c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</row>
    <row r="119" spans="1:56" s="41" customFormat="1" ht="20.100000000000001" customHeight="1" x14ac:dyDescent="0.25">
      <c r="A119" s="37"/>
      <c r="B119" s="38" t="s">
        <v>161</v>
      </c>
      <c r="C119" s="50" t="s">
        <v>162</v>
      </c>
      <c r="D119" s="39">
        <v>6884.5600000000013</v>
      </c>
      <c r="E119" s="40">
        <v>27918.844000000005</v>
      </c>
      <c r="F119" s="40">
        <f t="shared" si="0"/>
        <v>4.055283707310271</v>
      </c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</row>
    <row r="120" spans="1:56" s="41" customFormat="1" ht="20.100000000000001" customHeight="1" x14ac:dyDescent="0.25">
      <c r="A120" s="37"/>
      <c r="B120" s="38" t="s">
        <v>38</v>
      </c>
      <c r="C120" s="50" t="s">
        <v>37</v>
      </c>
      <c r="D120" s="39">
        <v>12608.930000000004</v>
      </c>
      <c r="E120" s="40">
        <v>52864.883899999993</v>
      </c>
      <c r="F120" s="40">
        <f t="shared" si="0"/>
        <v>4.1926542458400498</v>
      </c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</row>
    <row r="121" spans="1:56" s="41" customFormat="1" ht="20.100000000000001" customHeight="1" x14ac:dyDescent="0.25">
      <c r="A121" s="37"/>
      <c r="B121" s="38" t="s">
        <v>227</v>
      </c>
      <c r="C121" s="50" t="s">
        <v>228</v>
      </c>
      <c r="D121" s="39">
        <v>6067.71</v>
      </c>
      <c r="E121" s="40">
        <v>11210.981299999999</v>
      </c>
      <c r="F121" s="40">
        <f t="shared" si="0"/>
        <v>1.8476461960113453</v>
      </c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</row>
    <row r="122" spans="1:56" s="41" customFormat="1" ht="20.100000000000001" customHeight="1" x14ac:dyDescent="0.25">
      <c r="A122" s="37"/>
      <c r="B122" s="38" t="s">
        <v>327</v>
      </c>
      <c r="C122" s="50" t="s">
        <v>328</v>
      </c>
      <c r="D122" s="39">
        <v>203</v>
      </c>
      <c r="E122" s="40">
        <v>1407.9</v>
      </c>
      <c r="F122" s="40">
        <f t="shared" si="0"/>
        <v>6.9354679802955665</v>
      </c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</row>
    <row r="123" spans="1:56" s="41" customFormat="1" ht="20.100000000000001" customHeight="1" x14ac:dyDescent="0.25">
      <c r="A123" s="37"/>
      <c r="B123" s="38" t="s">
        <v>85</v>
      </c>
      <c r="C123" s="50" t="s">
        <v>3</v>
      </c>
      <c r="D123" s="39">
        <v>7348.8799999999983</v>
      </c>
      <c r="E123" s="40">
        <v>77033.568200000009</v>
      </c>
      <c r="F123" s="40">
        <f t="shared" si="0"/>
        <v>10.482354889452546</v>
      </c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</row>
    <row r="124" spans="1:56" s="41" customFormat="1" ht="20.100000000000001" customHeight="1" x14ac:dyDescent="0.25">
      <c r="A124" s="37"/>
      <c r="B124" s="38" t="s">
        <v>329</v>
      </c>
      <c r="C124" s="50" t="s">
        <v>330</v>
      </c>
      <c r="D124" s="39">
        <v>24.52</v>
      </c>
      <c r="E124" s="40">
        <v>21.564800000000002</v>
      </c>
      <c r="F124" s="40">
        <f t="shared" si="0"/>
        <v>0.87947797716150089</v>
      </c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</row>
    <row r="125" spans="1:56" s="41" customFormat="1" ht="20.100000000000001" customHeight="1" x14ac:dyDescent="0.25">
      <c r="A125" s="37"/>
      <c r="B125" s="38" t="s">
        <v>229</v>
      </c>
      <c r="C125" s="50" t="s">
        <v>230</v>
      </c>
      <c r="D125" s="39">
        <v>138.74</v>
      </c>
      <c r="E125" s="40">
        <v>67.061300000000003</v>
      </c>
      <c r="F125" s="40">
        <f t="shared" si="0"/>
        <v>0.48335952140694821</v>
      </c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</row>
    <row r="126" spans="1:56" s="41" customFormat="1" ht="20.100000000000001" customHeight="1" x14ac:dyDescent="0.25">
      <c r="A126" s="37"/>
      <c r="B126" s="38" t="s">
        <v>439</v>
      </c>
      <c r="C126" s="50" t="s">
        <v>36</v>
      </c>
      <c r="D126" s="39">
        <v>75110.400000000009</v>
      </c>
      <c r="E126" s="40">
        <v>48997.82469999999</v>
      </c>
      <c r="F126" s="40">
        <f t="shared" si="0"/>
        <v>0.65234407884926704</v>
      </c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</row>
    <row r="127" spans="1:56" s="41" customFormat="1" ht="20.100000000000001" customHeight="1" x14ac:dyDescent="0.25">
      <c r="A127" s="37"/>
      <c r="B127" s="38" t="s">
        <v>331</v>
      </c>
      <c r="C127" s="50" t="s">
        <v>332</v>
      </c>
      <c r="D127" s="39">
        <v>12.399999999999999</v>
      </c>
      <c r="E127" s="40">
        <v>7.8</v>
      </c>
      <c r="F127" s="40">
        <f t="shared" si="0"/>
        <v>0.62903225806451624</v>
      </c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</row>
    <row r="128" spans="1:56" s="41" customFormat="1" ht="20.100000000000001" customHeight="1" x14ac:dyDescent="0.25">
      <c r="A128" s="37"/>
      <c r="B128" s="38" t="s">
        <v>99</v>
      </c>
      <c r="C128" s="50" t="s">
        <v>7</v>
      </c>
      <c r="D128" s="39">
        <v>35986.75</v>
      </c>
      <c r="E128" s="40">
        <v>84265.939799999993</v>
      </c>
      <c r="F128" s="40">
        <f t="shared" si="0"/>
        <v>2.3415823824046349</v>
      </c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</row>
    <row r="129" spans="1:56" s="41" customFormat="1" ht="20.100000000000001" customHeight="1" x14ac:dyDescent="0.25">
      <c r="A129" s="37"/>
      <c r="B129" s="38" t="s">
        <v>333</v>
      </c>
      <c r="C129" s="50" t="s">
        <v>334</v>
      </c>
      <c r="D129" s="39">
        <v>78606.559999999998</v>
      </c>
      <c r="E129" s="40">
        <v>94940.938900000008</v>
      </c>
      <c r="F129" s="40">
        <f t="shared" si="0"/>
        <v>1.2077991824092036</v>
      </c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</row>
    <row r="130" spans="1:56" s="41" customFormat="1" ht="20.100000000000001" customHeight="1" x14ac:dyDescent="0.25">
      <c r="A130" s="37"/>
      <c r="B130" s="38" t="s">
        <v>231</v>
      </c>
      <c r="C130" s="50" t="s">
        <v>232</v>
      </c>
      <c r="D130" s="39">
        <v>213.10000000000002</v>
      </c>
      <c r="E130" s="40">
        <v>210.85250000000002</v>
      </c>
      <c r="F130" s="40">
        <f t="shared" si="0"/>
        <v>0.98945330830595968</v>
      </c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</row>
    <row r="131" spans="1:56" s="41" customFormat="1" ht="20.100000000000001" customHeight="1" x14ac:dyDescent="0.25">
      <c r="A131" s="37"/>
      <c r="B131" s="38" t="s">
        <v>233</v>
      </c>
      <c r="C131" s="50" t="s">
        <v>234</v>
      </c>
      <c r="D131" s="39">
        <v>3607.5699999999997</v>
      </c>
      <c r="E131" s="40">
        <v>4099.3460000000005</v>
      </c>
      <c r="F131" s="40">
        <f t="shared" si="0"/>
        <v>1.1363177984072383</v>
      </c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</row>
    <row r="132" spans="1:56" s="41" customFormat="1" ht="20.100000000000001" customHeight="1" x14ac:dyDescent="0.25">
      <c r="A132" s="37"/>
      <c r="B132" s="38" t="s">
        <v>335</v>
      </c>
      <c r="C132" s="50" t="s">
        <v>336</v>
      </c>
      <c r="D132" s="39">
        <v>1238.0799999999997</v>
      </c>
      <c r="E132" s="40">
        <v>5299.5787999999984</v>
      </c>
      <c r="F132" s="40">
        <f t="shared" si="0"/>
        <v>4.2804817136210902</v>
      </c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</row>
    <row r="133" spans="1:56" s="41" customFormat="1" ht="20.100000000000001" customHeight="1" x14ac:dyDescent="0.25">
      <c r="A133" s="37"/>
      <c r="B133" s="38" t="s">
        <v>235</v>
      </c>
      <c r="C133" s="50" t="s">
        <v>236</v>
      </c>
      <c r="D133" s="39">
        <v>59827.069999999992</v>
      </c>
      <c r="E133" s="40">
        <v>360900.24659999995</v>
      </c>
      <c r="F133" s="40">
        <f t="shared" si="0"/>
        <v>6.0323904647177269</v>
      </c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</row>
    <row r="134" spans="1:56" s="41" customFormat="1" ht="20.100000000000001" customHeight="1" x14ac:dyDescent="0.25">
      <c r="A134" s="37"/>
      <c r="B134" s="38" t="s">
        <v>337</v>
      </c>
      <c r="C134" s="50" t="s">
        <v>338</v>
      </c>
      <c r="D134" s="39">
        <v>64194.91</v>
      </c>
      <c r="E134" s="40">
        <v>334837.93550000002</v>
      </c>
      <c r="F134" s="40">
        <f t="shared" si="0"/>
        <v>5.2159577059925777</v>
      </c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</row>
    <row r="135" spans="1:56" s="41" customFormat="1" ht="20.100000000000001" customHeight="1" x14ac:dyDescent="0.25">
      <c r="A135" s="37"/>
      <c r="B135" s="38" t="s">
        <v>84</v>
      </c>
      <c r="C135" s="50" t="s">
        <v>83</v>
      </c>
      <c r="D135" s="39">
        <v>8520.119999999999</v>
      </c>
      <c r="E135" s="40">
        <v>75365.355400000015</v>
      </c>
      <c r="F135" s="40">
        <f t="shared" si="0"/>
        <v>8.8455744050553307</v>
      </c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</row>
    <row r="136" spans="1:56" s="41" customFormat="1" ht="20.100000000000001" customHeight="1" x14ac:dyDescent="0.25">
      <c r="A136" s="37"/>
      <c r="B136" s="38" t="s">
        <v>237</v>
      </c>
      <c r="C136" s="50" t="s">
        <v>238</v>
      </c>
      <c r="D136" s="39">
        <v>25772.15</v>
      </c>
      <c r="E136" s="40">
        <v>13306.826499999999</v>
      </c>
      <c r="F136" s="40">
        <f t="shared" si="0"/>
        <v>0.51632582070180399</v>
      </c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</row>
    <row r="137" spans="1:56" ht="20.100000000000001" customHeight="1" x14ac:dyDescent="0.25">
      <c r="B137" s="38" t="s">
        <v>339</v>
      </c>
      <c r="C137" s="50" t="s">
        <v>340</v>
      </c>
      <c r="D137" s="39">
        <v>6097</v>
      </c>
      <c r="E137" s="40">
        <v>10724.12</v>
      </c>
      <c r="F137" s="40">
        <f t="shared" si="0"/>
        <v>1.7589175004100379</v>
      </c>
    </row>
    <row r="138" spans="1:56" ht="20.100000000000001" customHeight="1" x14ac:dyDescent="0.25">
      <c r="B138" s="38" t="s">
        <v>341</v>
      </c>
      <c r="C138" s="50" t="s">
        <v>342</v>
      </c>
      <c r="D138" s="39">
        <v>20091.150000000001</v>
      </c>
      <c r="E138" s="40">
        <v>39346.850499999993</v>
      </c>
      <c r="F138" s="40">
        <f t="shared" si="0"/>
        <v>1.958417039343193</v>
      </c>
    </row>
    <row r="139" spans="1:56" ht="20.100000000000001" customHeight="1" x14ac:dyDescent="0.25">
      <c r="B139" s="38" t="s">
        <v>343</v>
      </c>
      <c r="C139" s="50" t="s">
        <v>344</v>
      </c>
      <c r="D139" s="39">
        <v>227.98000000000002</v>
      </c>
      <c r="E139" s="40">
        <v>244.43080000000003</v>
      </c>
      <c r="F139" s="40">
        <f t="shared" si="0"/>
        <v>1.0721589613123959</v>
      </c>
    </row>
    <row r="140" spans="1:56" ht="20.100000000000001" customHeight="1" x14ac:dyDescent="0.25">
      <c r="B140" s="38" t="s">
        <v>345</v>
      </c>
      <c r="C140" s="50" t="s">
        <v>346</v>
      </c>
      <c r="D140" s="39">
        <v>18695.159999999993</v>
      </c>
      <c r="E140" s="40">
        <v>26112.622299999999</v>
      </c>
      <c r="F140" s="40">
        <f t="shared" si="0"/>
        <v>1.3967584283846732</v>
      </c>
    </row>
    <row r="141" spans="1:56" ht="20.100000000000001" customHeight="1" x14ac:dyDescent="0.25">
      <c r="B141" s="38" t="s">
        <v>440</v>
      </c>
      <c r="C141" s="50" t="s">
        <v>441</v>
      </c>
      <c r="D141" s="39">
        <v>70.099999999999994</v>
      </c>
      <c r="E141" s="40">
        <v>110.94750000000001</v>
      </c>
      <c r="F141" s="40">
        <f t="shared" si="0"/>
        <v>1.5827032810271044</v>
      </c>
    </row>
    <row r="142" spans="1:56" ht="20.100000000000001" customHeight="1" x14ac:dyDescent="0.25">
      <c r="B142" s="38" t="s">
        <v>347</v>
      </c>
      <c r="C142" s="50" t="s">
        <v>348</v>
      </c>
      <c r="D142" s="39">
        <v>12158.220000000001</v>
      </c>
      <c r="E142" s="40">
        <v>22294.280899999994</v>
      </c>
      <c r="F142" s="40">
        <f t="shared" si="0"/>
        <v>1.8336796751498157</v>
      </c>
    </row>
    <row r="143" spans="1:56" ht="20.100000000000001" customHeight="1" x14ac:dyDescent="0.25">
      <c r="B143" s="38" t="s">
        <v>442</v>
      </c>
      <c r="C143" s="50" t="s">
        <v>349</v>
      </c>
      <c r="D143" s="39">
        <v>2363.04</v>
      </c>
      <c r="E143" s="40">
        <v>4741.3268999999991</v>
      </c>
      <c r="F143" s="40">
        <f t="shared" si="0"/>
        <v>2.0064522394881168</v>
      </c>
    </row>
    <row r="144" spans="1:56" ht="20.100000000000001" customHeight="1" x14ac:dyDescent="0.25">
      <c r="B144" s="38" t="s">
        <v>350</v>
      </c>
      <c r="C144" s="50" t="s">
        <v>351</v>
      </c>
      <c r="D144" s="39">
        <v>1448.24</v>
      </c>
      <c r="E144" s="40">
        <v>1234.0137</v>
      </c>
      <c r="F144" s="40">
        <f t="shared" si="0"/>
        <v>0.85207817765011318</v>
      </c>
    </row>
    <row r="145" spans="2:6" ht="20.100000000000001" customHeight="1" x14ac:dyDescent="0.25">
      <c r="B145" s="38" t="s">
        <v>31</v>
      </c>
      <c r="C145" s="50" t="s">
        <v>30</v>
      </c>
      <c r="D145" s="39">
        <v>40527.83</v>
      </c>
      <c r="E145" s="40">
        <v>86984.224399999992</v>
      </c>
      <c r="F145" s="40">
        <f t="shared" si="0"/>
        <v>2.1462837857343953</v>
      </c>
    </row>
    <row r="146" spans="2:6" ht="20.100000000000001" customHeight="1" x14ac:dyDescent="0.25">
      <c r="B146" s="38" t="s">
        <v>352</v>
      </c>
      <c r="C146" s="50" t="s">
        <v>353</v>
      </c>
      <c r="D146" s="39">
        <v>28918.130000000005</v>
      </c>
      <c r="E146" s="40">
        <v>50303.228000000003</v>
      </c>
      <c r="F146" s="40">
        <f t="shared" si="0"/>
        <v>1.7395048711655974</v>
      </c>
    </row>
    <row r="147" spans="2:6" ht="20.100000000000001" customHeight="1" x14ac:dyDescent="0.25">
      <c r="B147" s="38" t="s">
        <v>239</v>
      </c>
      <c r="C147" s="50" t="s">
        <v>240</v>
      </c>
      <c r="D147" s="39">
        <v>1527.66</v>
      </c>
      <c r="E147" s="40">
        <v>27292.209300000006</v>
      </c>
      <c r="F147" s="40">
        <f t="shared" si="0"/>
        <v>17.865368799340171</v>
      </c>
    </row>
    <row r="148" spans="2:6" ht="20.100000000000001" customHeight="1" x14ac:dyDescent="0.25">
      <c r="B148" s="38" t="s">
        <v>443</v>
      </c>
      <c r="C148" s="50" t="s">
        <v>152</v>
      </c>
      <c r="D148" s="39">
        <v>1075.2400000000002</v>
      </c>
      <c r="E148" s="40">
        <v>19651.487299999997</v>
      </c>
      <c r="F148" s="40">
        <f t="shared" si="0"/>
        <v>18.276372995796279</v>
      </c>
    </row>
    <row r="149" spans="2:6" ht="20.100000000000001" customHeight="1" x14ac:dyDescent="0.25">
      <c r="B149" s="38" t="s">
        <v>354</v>
      </c>
      <c r="C149" s="50" t="s">
        <v>355</v>
      </c>
      <c r="D149" s="39">
        <v>9.8000000000000007</v>
      </c>
      <c r="E149" s="40">
        <v>160.04000000000002</v>
      </c>
      <c r="F149" s="40">
        <f t="shared" si="0"/>
        <v>16.33061224489796</v>
      </c>
    </row>
    <row r="150" spans="2:6" ht="20.100000000000001" customHeight="1" x14ac:dyDescent="0.25">
      <c r="B150" s="38" t="s">
        <v>94</v>
      </c>
      <c r="C150" s="50" t="s">
        <v>75</v>
      </c>
      <c r="D150" s="39">
        <v>6297.0800000000027</v>
      </c>
      <c r="E150" s="40">
        <v>7908.7763000000014</v>
      </c>
      <c r="F150" s="40">
        <f t="shared" si="0"/>
        <v>1.2559434372756895</v>
      </c>
    </row>
    <row r="151" spans="2:6" ht="20.100000000000001" customHeight="1" x14ac:dyDescent="0.25">
      <c r="B151" s="38" t="s">
        <v>356</v>
      </c>
      <c r="C151" s="50" t="s">
        <v>357</v>
      </c>
      <c r="D151" s="39">
        <v>266.46000000000004</v>
      </c>
      <c r="E151" s="40">
        <v>330.20880000000005</v>
      </c>
      <c r="F151" s="40">
        <f t="shared" si="0"/>
        <v>1.2392434136455754</v>
      </c>
    </row>
    <row r="152" spans="2:6" ht="20.100000000000001" customHeight="1" x14ac:dyDescent="0.25">
      <c r="B152" s="38" t="s">
        <v>10</v>
      </c>
      <c r="C152" s="50" t="s">
        <v>358</v>
      </c>
      <c r="D152" s="39">
        <v>3.43</v>
      </c>
      <c r="E152" s="40">
        <v>35.283499999999997</v>
      </c>
      <c r="F152" s="40">
        <f t="shared" si="0"/>
        <v>10.28673469387755</v>
      </c>
    </row>
    <row r="153" spans="2:6" ht="20.100000000000001" customHeight="1" x14ac:dyDescent="0.25">
      <c r="B153" s="38" t="s">
        <v>10</v>
      </c>
      <c r="C153" s="50" t="s">
        <v>241</v>
      </c>
      <c r="D153" s="39">
        <v>38.15</v>
      </c>
      <c r="E153" s="40">
        <v>83.02</v>
      </c>
      <c r="F153" s="40">
        <f t="shared" si="0"/>
        <v>2.1761467889908257</v>
      </c>
    </row>
    <row r="154" spans="2:6" ht="20.100000000000001" customHeight="1" x14ac:dyDescent="0.25">
      <c r="B154" s="38" t="s">
        <v>359</v>
      </c>
      <c r="C154" s="50" t="s">
        <v>360</v>
      </c>
      <c r="D154" s="39">
        <v>16471.79</v>
      </c>
      <c r="E154" s="40">
        <v>34588.087799999987</v>
      </c>
      <c r="F154" s="40">
        <f t="shared" si="0"/>
        <v>2.0998378318324837</v>
      </c>
    </row>
    <row r="155" spans="2:6" ht="20.100000000000001" customHeight="1" x14ac:dyDescent="0.25">
      <c r="B155" s="38" t="s">
        <v>98</v>
      </c>
      <c r="C155" s="50" t="s">
        <v>62</v>
      </c>
      <c r="D155" s="39">
        <v>53191.61</v>
      </c>
      <c r="E155" s="40">
        <v>302793.09489999991</v>
      </c>
      <c r="F155" s="40">
        <f t="shared" si="0"/>
        <v>5.6924972735361816</v>
      </c>
    </row>
    <row r="156" spans="2:6" ht="20.100000000000001" customHeight="1" x14ac:dyDescent="0.25">
      <c r="B156" s="38" t="s">
        <v>49</v>
      </c>
      <c r="C156" s="50" t="s">
        <v>48</v>
      </c>
      <c r="D156" s="39">
        <v>3087.23</v>
      </c>
      <c r="E156" s="40">
        <v>1941.7871000000002</v>
      </c>
      <c r="F156" s="40">
        <f t="shared" si="0"/>
        <v>0.62897390217120208</v>
      </c>
    </row>
    <row r="157" spans="2:6" ht="20.100000000000001" customHeight="1" x14ac:dyDescent="0.25">
      <c r="B157" s="38" t="s">
        <v>69</v>
      </c>
      <c r="C157" s="50" t="s">
        <v>68</v>
      </c>
      <c r="D157" s="39">
        <v>40467.790000000015</v>
      </c>
      <c r="E157" s="40">
        <v>280316.62579999998</v>
      </c>
      <c r="F157" s="40">
        <f t="shared" si="0"/>
        <v>6.9269071970572123</v>
      </c>
    </row>
    <row r="158" spans="2:6" ht="20.100000000000001" customHeight="1" x14ac:dyDescent="0.25">
      <c r="B158" s="38" t="s">
        <v>361</v>
      </c>
      <c r="C158" s="50" t="s">
        <v>362</v>
      </c>
      <c r="D158" s="39">
        <v>69974.98000000001</v>
      </c>
      <c r="E158" s="40">
        <v>793502.24999999977</v>
      </c>
      <c r="F158" s="40">
        <f t="shared" si="0"/>
        <v>11.339799596941644</v>
      </c>
    </row>
    <row r="159" spans="2:6" ht="20.100000000000001" customHeight="1" x14ac:dyDescent="0.25">
      <c r="B159" s="38" t="s">
        <v>56</v>
      </c>
      <c r="C159" s="50" t="s">
        <v>55</v>
      </c>
      <c r="D159" s="39">
        <v>29980.2</v>
      </c>
      <c r="E159" s="40">
        <v>281977.25530000014</v>
      </c>
      <c r="F159" s="40">
        <f t="shared" si="0"/>
        <v>9.4054494399637143</v>
      </c>
    </row>
    <row r="160" spans="2:6" ht="20.100000000000001" customHeight="1" x14ac:dyDescent="0.25">
      <c r="B160" s="38" t="s">
        <v>363</v>
      </c>
      <c r="C160" s="50" t="s">
        <v>364</v>
      </c>
      <c r="D160" s="39">
        <v>88265.579999999987</v>
      </c>
      <c r="E160" s="40">
        <v>133376.7162</v>
      </c>
      <c r="F160" s="40">
        <f t="shared" si="0"/>
        <v>1.5110841190869648</v>
      </c>
    </row>
    <row r="161" spans="2:6" ht="20.100000000000001" customHeight="1" x14ac:dyDescent="0.25">
      <c r="B161" s="38" t="s">
        <v>242</v>
      </c>
      <c r="C161" s="50" t="s">
        <v>243</v>
      </c>
      <c r="D161" s="39">
        <v>99797.46</v>
      </c>
      <c r="E161" s="40">
        <v>299783.36440000002</v>
      </c>
      <c r="F161" s="40">
        <f t="shared" si="0"/>
        <v>3.0039177790697278</v>
      </c>
    </row>
    <row r="162" spans="2:6" ht="20.100000000000001" customHeight="1" x14ac:dyDescent="0.25">
      <c r="B162" s="38" t="s">
        <v>19</v>
      </c>
      <c r="C162" s="50" t="s">
        <v>18</v>
      </c>
      <c r="D162" s="39">
        <v>1106184.9200000002</v>
      </c>
      <c r="E162" s="40">
        <v>2070750.6669000001</v>
      </c>
      <c r="F162" s="40">
        <f t="shared" si="0"/>
        <v>1.8719751367610398</v>
      </c>
    </row>
    <row r="163" spans="2:6" ht="20.100000000000001" customHeight="1" x14ac:dyDescent="0.25">
      <c r="B163" s="38" t="s">
        <v>64</v>
      </c>
      <c r="C163" s="50" t="s">
        <v>63</v>
      </c>
      <c r="D163" s="39">
        <v>36538.749999999985</v>
      </c>
      <c r="E163" s="40">
        <v>193463.70049999998</v>
      </c>
      <c r="F163" s="40">
        <f t="shared" si="0"/>
        <v>5.2947542129930572</v>
      </c>
    </row>
    <row r="164" spans="2:6" ht="20.100000000000001" customHeight="1" x14ac:dyDescent="0.25">
      <c r="B164" s="38" t="s">
        <v>28</v>
      </c>
      <c r="C164" s="50" t="s">
        <v>27</v>
      </c>
      <c r="D164" s="39">
        <v>10897.309999999998</v>
      </c>
      <c r="E164" s="40">
        <v>86654.047000000035</v>
      </c>
      <c r="F164" s="40">
        <f t="shared" si="0"/>
        <v>7.9518750040147568</v>
      </c>
    </row>
    <row r="165" spans="2:6" ht="20.100000000000001" customHeight="1" x14ac:dyDescent="0.25">
      <c r="B165" s="38" t="s">
        <v>163</v>
      </c>
      <c r="C165" s="50" t="s">
        <v>164</v>
      </c>
      <c r="D165" s="39">
        <v>5887.1229999999996</v>
      </c>
      <c r="E165" s="40">
        <v>22297.483300000004</v>
      </c>
      <c r="F165" s="40">
        <f t="shared" si="0"/>
        <v>3.787500838694895</v>
      </c>
    </row>
    <row r="166" spans="2:6" ht="20.100000000000001" customHeight="1" x14ac:dyDescent="0.25">
      <c r="B166" s="38" t="s">
        <v>365</v>
      </c>
      <c r="C166" s="50" t="s">
        <v>366</v>
      </c>
      <c r="D166" s="39">
        <v>322.23</v>
      </c>
      <c r="E166" s="40">
        <v>1786.549</v>
      </c>
      <c r="F166" s="40">
        <f t="shared" si="0"/>
        <v>5.5443285851720816</v>
      </c>
    </row>
    <row r="167" spans="2:6" ht="20.100000000000001" customHeight="1" x14ac:dyDescent="0.25">
      <c r="B167" s="38" t="s">
        <v>367</v>
      </c>
      <c r="C167" s="50" t="s">
        <v>368</v>
      </c>
      <c r="D167" s="39">
        <v>11539.629999999994</v>
      </c>
      <c r="E167" s="40">
        <v>216594.23500000002</v>
      </c>
      <c r="F167" s="40">
        <f t="shared" si="0"/>
        <v>18.769599631877291</v>
      </c>
    </row>
    <row r="168" spans="2:6" ht="20.100000000000001" customHeight="1" x14ac:dyDescent="0.25">
      <c r="B168" s="38" t="s">
        <v>395</v>
      </c>
      <c r="C168" s="50" t="s">
        <v>396</v>
      </c>
      <c r="D168" s="39">
        <v>4.6999999999999993</v>
      </c>
      <c r="E168" s="40">
        <v>6.23</v>
      </c>
      <c r="F168" s="40">
        <f t="shared" si="0"/>
        <v>1.3255319148936173</v>
      </c>
    </row>
    <row r="169" spans="2:6" ht="20.100000000000001" customHeight="1" x14ac:dyDescent="0.25">
      <c r="B169" s="38" t="s">
        <v>77</v>
      </c>
      <c r="C169" s="50" t="s">
        <v>76</v>
      </c>
      <c r="D169" s="39">
        <v>44770.260000000009</v>
      </c>
      <c r="E169" s="40">
        <v>516820.90099999995</v>
      </c>
      <c r="F169" s="40">
        <f t="shared" si="0"/>
        <v>11.543844083103378</v>
      </c>
    </row>
    <row r="170" spans="2:6" ht="20.100000000000001" customHeight="1" x14ac:dyDescent="0.25">
      <c r="B170" s="38" t="s">
        <v>369</v>
      </c>
      <c r="C170" s="50" t="s">
        <v>370</v>
      </c>
      <c r="D170" s="39">
        <v>875.90000000000009</v>
      </c>
      <c r="E170" s="40">
        <v>12347.007399999999</v>
      </c>
      <c r="F170" s="40">
        <f t="shared" si="0"/>
        <v>14.096366480191799</v>
      </c>
    </row>
    <row r="171" spans="2:6" ht="20.100000000000001" customHeight="1" x14ac:dyDescent="0.25">
      <c r="B171" s="38" t="s">
        <v>101</v>
      </c>
      <c r="C171" s="50" t="s">
        <v>74</v>
      </c>
      <c r="D171" s="39">
        <v>101301.36</v>
      </c>
      <c r="E171" s="40">
        <v>492033.1716</v>
      </c>
      <c r="F171" s="40">
        <f t="shared" si="0"/>
        <v>4.8571230593547803</v>
      </c>
    </row>
    <row r="172" spans="2:6" ht="20.100000000000001" customHeight="1" x14ac:dyDescent="0.25">
      <c r="B172" s="38" t="s">
        <v>165</v>
      </c>
      <c r="C172" s="50" t="s">
        <v>166</v>
      </c>
      <c r="D172" s="39">
        <v>14076.130000000003</v>
      </c>
      <c r="E172" s="40">
        <v>10600.220600000004</v>
      </c>
      <c r="F172" s="40">
        <f t="shared" si="0"/>
        <v>0.75306356221489867</v>
      </c>
    </row>
    <row r="173" spans="2:6" ht="20.100000000000001" customHeight="1" x14ac:dyDescent="0.25">
      <c r="B173" s="38" t="s">
        <v>167</v>
      </c>
      <c r="C173" s="50" t="s">
        <v>168</v>
      </c>
      <c r="D173" s="39">
        <v>441.56000000000006</v>
      </c>
      <c r="E173" s="40">
        <v>1072.55</v>
      </c>
      <c r="F173" s="40">
        <f t="shared" si="0"/>
        <v>2.4290017211703954</v>
      </c>
    </row>
    <row r="174" spans="2:6" ht="20.100000000000001" customHeight="1" x14ac:dyDescent="0.25">
      <c r="B174" s="38" t="s">
        <v>444</v>
      </c>
      <c r="C174" s="50" t="s">
        <v>445</v>
      </c>
      <c r="D174" s="39">
        <v>113.91</v>
      </c>
      <c r="E174" s="40">
        <v>377.54500000000002</v>
      </c>
      <c r="F174" s="40">
        <f t="shared" ref="F174:F181" si="1">E174/D174</f>
        <v>3.314414888947415</v>
      </c>
    </row>
    <row r="175" spans="2:6" ht="20.100000000000001" customHeight="1" x14ac:dyDescent="0.25">
      <c r="B175" s="38" t="s">
        <v>244</v>
      </c>
      <c r="C175" s="50" t="s">
        <v>245</v>
      </c>
      <c r="D175" s="39">
        <v>17477.439999999999</v>
      </c>
      <c r="E175" s="40">
        <v>28857.135300000002</v>
      </c>
      <c r="F175" s="40">
        <f t="shared" si="1"/>
        <v>1.6511076736638777</v>
      </c>
    </row>
    <row r="176" spans="2:6" ht="20.100000000000001" customHeight="1" x14ac:dyDescent="0.25">
      <c r="B176" s="38" t="s">
        <v>169</v>
      </c>
      <c r="C176" s="50" t="s">
        <v>170</v>
      </c>
      <c r="D176" s="39">
        <v>7299.0100000000011</v>
      </c>
      <c r="E176" s="40">
        <v>57361.38410000001</v>
      </c>
      <c r="F176" s="40">
        <f t="shared" si="1"/>
        <v>7.8587896303745302</v>
      </c>
    </row>
    <row r="177" spans="2:6" ht="20.100000000000001" customHeight="1" x14ac:dyDescent="0.25">
      <c r="B177" s="38" t="s">
        <v>371</v>
      </c>
      <c r="C177" s="50" t="s">
        <v>372</v>
      </c>
      <c r="D177" s="39">
        <v>402.64</v>
      </c>
      <c r="E177" s="40">
        <v>2286.9105999999997</v>
      </c>
      <c r="F177" s="40">
        <f t="shared" si="1"/>
        <v>5.6797898867474661</v>
      </c>
    </row>
    <row r="178" spans="2:6" ht="20.100000000000001" customHeight="1" x14ac:dyDescent="0.25">
      <c r="B178" s="38" t="s">
        <v>373</v>
      </c>
      <c r="C178" s="50" t="s">
        <v>374</v>
      </c>
      <c r="D178" s="39">
        <v>601.45999999999992</v>
      </c>
      <c r="E178" s="40">
        <v>2441.5605999999998</v>
      </c>
      <c r="F178" s="40">
        <f t="shared" si="1"/>
        <v>4.0593898181092678</v>
      </c>
    </row>
    <row r="179" spans="2:6" ht="20.100000000000001" customHeight="1" x14ac:dyDescent="0.25">
      <c r="B179" s="38" t="s">
        <v>375</v>
      </c>
      <c r="C179" s="50" t="s">
        <v>376</v>
      </c>
      <c r="D179" s="39">
        <v>3.4</v>
      </c>
      <c r="E179" s="40">
        <v>7.45</v>
      </c>
      <c r="F179" s="40">
        <f t="shared" si="1"/>
        <v>2.1911764705882355</v>
      </c>
    </row>
    <row r="180" spans="2:6" ht="20.100000000000001" customHeight="1" x14ac:dyDescent="0.25">
      <c r="B180" s="38" t="s">
        <v>397</v>
      </c>
      <c r="C180" s="50" t="s">
        <v>398</v>
      </c>
      <c r="D180" s="39">
        <v>11775.16</v>
      </c>
      <c r="E180" s="40">
        <v>17876.841399999998</v>
      </c>
      <c r="F180" s="40">
        <f t="shared" si="1"/>
        <v>1.5181824620642095</v>
      </c>
    </row>
    <row r="181" spans="2:6" ht="20.100000000000001" customHeight="1" x14ac:dyDescent="0.25">
      <c r="B181" s="38" t="s">
        <v>97</v>
      </c>
      <c r="C181" s="50" t="s">
        <v>8</v>
      </c>
      <c r="D181" s="39">
        <v>32530.789999999997</v>
      </c>
      <c r="E181" s="40">
        <v>37123.359400000008</v>
      </c>
      <c r="F181" s="40">
        <f t="shared" si="1"/>
        <v>1.1411760796463908</v>
      </c>
    </row>
    <row r="182" spans="2:6" ht="20.100000000000001" customHeight="1" x14ac:dyDescent="0.25">
      <c r="B182" s="42" t="s">
        <v>109</v>
      </c>
      <c r="C182" s="51"/>
      <c r="D182" s="45">
        <v>17895771.323000003</v>
      </c>
      <c r="E182" s="46">
        <v>36908512.963399991</v>
      </c>
      <c r="F182" s="46">
        <f t="shared" ref="F182:F207" si="2">+E182/D182</f>
        <v>2.0624153213203185</v>
      </c>
    </row>
    <row r="183" spans="2:6" ht="20.100000000000001" customHeight="1" x14ac:dyDescent="0.25">
      <c r="B183" s="38" t="s">
        <v>377</v>
      </c>
      <c r="C183" s="50" t="s">
        <v>378</v>
      </c>
      <c r="D183" s="39">
        <v>864</v>
      </c>
      <c r="E183" s="40">
        <v>432</v>
      </c>
      <c r="F183" s="40">
        <f t="shared" si="2"/>
        <v>0.5</v>
      </c>
    </row>
    <row r="184" spans="2:6" ht="20.100000000000001" customHeight="1" x14ac:dyDescent="0.25">
      <c r="B184" s="38" t="s">
        <v>399</v>
      </c>
      <c r="C184" s="50" t="s">
        <v>379</v>
      </c>
      <c r="D184" s="39">
        <v>373</v>
      </c>
      <c r="E184" s="40">
        <v>822</v>
      </c>
      <c r="F184" s="40">
        <f t="shared" si="2"/>
        <v>2.2037533512064345</v>
      </c>
    </row>
    <row r="185" spans="2:6" ht="20.100000000000001" customHeight="1" x14ac:dyDescent="0.25">
      <c r="B185" s="38" t="s">
        <v>380</v>
      </c>
      <c r="C185" s="50" t="s">
        <v>381</v>
      </c>
      <c r="D185" s="39">
        <v>1197.2999999999997</v>
      </c>
      <c r="E185" s="40">
        <v>3749.6374999999998</v>
      </c>
      <c r="F185" s="40">
        <f t="shared" si="2"/>
        <v>3.1317443414348958</v>
      </c>
    </row>
    <row r="186" spans="2:6" ht="20.100000000000001" customHeight="1" x14ac:dyDescent="0.25">
      <c r="B186" s="38" t="s">
        <v>171</v>
      </c>
      <c r="C186" s="50" t="s">
        <v>172</v>
      </c>
      <c r="D186" s="39">
        <v>194971.60000000003</v>
      </c>
      <c r="E186" s="40">
        <v>2422635.5655000005</v>
      </c>
      <c r="F186" s="40">
        <f t="shared" si="2"/>
        <v>12.425581805247534</v>
      </c>
    </row>
    <row r="187" spans="2:6" ht="20.100000000000001" customHeight="1" x14ac:dyDescent="0.25">
      <c r="B187" s="38" t="s">
        <v>382</v>
      </c>
      <c r="C187" s="50" t="s">
        <v>383</v>
      </c>
      <c r="D187" s="39">
        <v>152.18</v>
      </c>
      <c r="E187" s="40">
        <v>1668.2740000000001</v>
      </c>
      <c r="F187" s="40">
        <f t="shared" si="2"/>
        <v>10.962504928374294</v>
      </c>
    </row>
    <row r="188" spans="2:6" ht="20.100000000000001" customHeight="1" x14ac:dyDescent="0.25">
      <c r="B188" s="38" t="s">
        <v>246</v>
      </c>
      <c r="C188" s="50" t="s">
        <v>247</v>
      </c>
      <c r="D188" s="39">
        <v>12912.300000000001</v>
      </c>
      <c r="E188" s="40">
        <v>195504.91800000003</v>
      </c>
      <c r="F188" s="40">
        <f t="shared" si="2"/>
        <v>15.140983248530473</v>
      </c>
    </row>
    <row r="189" spans="2:6" ht="20.100000000000001" customHeight="1" x14ac:dyDescent="0.25">
      <c r="B189" s="38" t="s">
        <v>248</v>
      </c>
      <c r="C189" s="50" t="s">
        <v>249</v>
      </c>
      <c r="D189" s="39">
        <v>2192.2499999999995</v>
      </c>
      <c r="E189" s="40">
        <v>7803.01</v>
      </c>
      <c r="F189" s="40">
        <f t="shared" si="2"/>
        <v>3.5593613867031597</v>
      </c>
    </row>
    <row r="190" spans="2:6" ht="20.100000000000001" customHeight="1" x14ac:dyDescent="0.25">
      <c r="B190" s="38" t="s">
        <v>250</v>
      </c>
      <c r="C190" s="50" t="s">
        <v>251</v>
      </c>
      <c r="D190" s="39">
        <v>132392.45000000001</v>
      </c>
      <c r="E190" s="40">
        <v>559313.83349999995</v>
      </c>
      <c r="F190" s="40">
        <f t="shared" si="2"/>
        <v>4.2246656323680085</v>
      </c>
    </row>
    <row r="191" spans="2:6" ht="20.100000000000001" customHeight="1" x14ac:dyDescent="0.25">
      <c r="B191" s="38" t="s">
        <v>87</v>
      </c>
      <c r="C191" s="50" t="s">
        <v>9</v>
      </c>
      <c r="D191" s="39">
        <v>352488.25999999989</v>
      </c>
      <c r="E191" s="40">
        <v>2610790.2087999992</v>
      </c>
      <c r="F191" s="40">
        <f t="shared" si="2"/>
        <v>7.4067437275783314</v>
      </c>
    </row>
    <row r="192" spans="2:6" ht="20.100000000000001" customHeight="1" x14ac:dyDescent="0.25">
      <c r="B192" s="38" t="s">
        <v>252</v>
      </c>
      <c r="C192" s="50" t="s">
        <v>253</v>
      </c>
      <c r="D192" s="39">
        <v>8599.98</v>
      </c>
      <c r="E192" s="40">
        <v>138946.4216</v>
      </c>
      <c r="F192" s="40">
        <f t="shared" si="2"/>
        <v>16.156598224647034</v>
      </c>
    </row>
    <row r="193" spans="2:6" ht="20.100000000000001" customHeight="1" x14ac:dyDescent="0.25">
      <c r="B193" s="38" t="s">
        <v>173</v>
      </c>
      <c r="C193" s="50" t="s">
        <v>174</v>
      </c>
      <c r="D193" s="39">
        <v>1225.5700000000002</v>
      </c>
      <c r="E193" s="40">
        <v>14244.211900000002</v>
      </c>
      <c r="F193" s="40">
        <f t="shared" si="2"/>
        <v>11.62252005189422</v>
      </c>
    </row>
    <row r="194" spans="2:6" ht="20.100000000000001" customHeight="1" x14ac:dyDescent="0.25">
      <c r="B194" s="38" t="s">
        <v>384</v>
      </c>
      <c r="C194" s="50" t="s">
        <v>385</v>
      </c>
      <c r="D194" s="39">
        <v>132258.35</v>
      </c>
      <c r="E194" s="40">
        <v>268300.5</v>
      </c>
      <c r="F194" s="40">
        <f t="shared" si="2"/>
        <v>2.0286091577582814</v>
      </c>
    </row>
    <row r="195" spans="2:6" ht="20.100000000000001" customHeight="1" x14ac:dyDescent="0.25">
      <c r="B195" s="38" t="s">
        <v>254</v>
      </c>
      <c r="C195" s="50" t="s">
        <v>255</v>
      </c>
      <c r="D195" s="39">
        <v>9378.0500000000011</v>
      </c>
      <c r="E195" s="40">
        <v>75272.75</v>
      </c>
      <c r="F195" s="40">
        <f t="shared" si="2"/>
        <v>8.0264820511726835</v>
      </c>
    </row>
    <row r="196" spans="2:6" ht="20.100000000000001" customHeight="1" x14ac:dyDescent="0.25">
      <c r="B196" s="38" t="s">
        <v>446</v>
      </c>
      <c r="C196" s="50" t="s">
        <v>447</v>
      </c>
      <c r="D196" s="39">
        <v>354.9</v>
      </c>
      <c r="E196" s="40">
        <v>2599.335</v>
      </c>
      <c r="F196" s="40">
        <f t="shared" si="2"/>
        <v>7.3241335587489438</v>
      </c>
    </row>
    <row r="197" spans="2:6" ht="20.100000000000001" customHeight="1" x14ac:dyDescent="0.25">
      <c r="B197" s="38" t="s">
        <v>448</v>
      </c>
      <c r="C197" s="50" t="s">
        <v>449</v>
      </c>
      <c r="D197" s="39">
        <v>5.5</v>
      </c>
      <c r="E197" s="40">
        <v>17.05</v>
      </c>
      <c r="F197" s="40">
        <f t="shared" si="2"/>
        <v>3.1</v>
      </c>
    </row>
    <row r="198" spans="2:6" ht="20.100000000000001" customHeight="1" x14ac:dyDescent="0.25">
      <c r="B198" s="38" t="s">
        <v>400</v>
      </c>
      <c r="C198" s="50" t="s">
        <v>401</v>
      </c>
      <c r="D198" s="39">
        <v>13.149999999999999</v>
      </c>
      <c r="E198" s="40">
        <v>150.98999999999998</v>
      </c>
      <c r="F198" s="40">
        <f t="shared" si="2"/>
        <v>11.482129277566539</v>
      </c>
    </row>
    <row r="199" spans="2:6" ht="20.100000000000001" customHeight="1" x14ac:dyDescent="0.25">
      <c r="B199" s="38" t="s">
        <v>256</v>
      </c>
      <c r="C199" s="50" t="s">
        <v>257</v>
      </c>
      <c r="D199" s="39">
        <v>186.76999999999998</v>
      </c>
      <c r="E199" s="40">
        <v>659.34550000000002</v>
      </c>
      <c r="F199" s="40">
        <f t="shared" si="2"/>
        <v>3.5302537880815983</v>
      </c>
    </row>
    <row r="200" spans="2:6" ht="20.100000000000001" customHeight="1" x14ac:dyDescent="0.25">
      <c r="B200" s="38" t="s">
        <v>402</v>
      </c>
      <c r="C200" s="50" t="s">
        <v>403</v>
      </c>
      <c r="D200" s="39">
        <v>105.39999999999999</v>
      </c>
      <c r="E200" s="40">
        <v>283.45349999999996</v>
      </c>
      <c r="F200" s="40">
        <f t="shared" si="2"/>
        <v>2.6893121442125234</v>
      </c>
    </row>
    <row r="201" spans="2:6" ht="20.100000000000001" customHeight="1" x14ac:dyDescent="0.25">
      <c r="B201" s="38" t="s">
        <v>258</v>
      </c>
      <c r="C201" s="50" t="s">
        <v>259</v>
      </c>
      <c r="D201" s="39">
        <v>4199.5499999999993</v>
      </c>
      <c r="E201" s="40">
        <v>16048.373299999997</v>
      </c>
      <c r="F201" s="40">
        <f t="shared" si="2"/>
        <v>3.8214507030515175</v>
      </c>
    </row>
    <row r="202" spans="2:6" ht="20.100000000000001" customHeight="1" x14ac:dyDescent="0.25">
      <c r="B202" s="38" t="s">
        <v>260</v>
      </c>
      <c r="C202" s="50" t="s">
        <v>261</v>
      </c>
      <c r="D202" s="39">
        <v>144843.55000000002</v>
      </c>
      <c r="E202" s="40">
        <v>369481.40990000009</v>
      </c>
      <c r="F202" s="40">
        <f t="shared" si="2"/>
        <v>2.5508999876073188</v>
      </c>
    </row>
    <row r="203" spans="2:6" ht="20.100000000000001" customHeight="1" x14ac:dyDescent="0.25">
      <c r="B203" s="38" t="s">
        <v>175</v>
      </c>
      <c r="C203" s="50" t="s">
        <v>176</v>
      </c>
      <c r="D203" s="39">
        <v>13881.070000000002</v>
      </c>
      <c r="E203" s="40">
        <v>41494.894499999995</v>
      </c>
      <c r="F203" s="40">
        <f t="shared" si="2"/>
        <v>2.9893152689237925</v>
      </c>
    </row>
    <row r="204" spans="2:6" ht="20.100000000000001" customHeight="1" x14ac:dyDescent="0.25">
      <c r="B204" s="38" t="s">
        <v>102</v>
      </c>
      <c r="C204" s="50" t="s">
        <v>16</v>
      </c>
      <c r="D204" s="39">
        <v>52210.80000000001</v>
      </c>
      <c r="E204" s="40">
        <v>511081.68950000004</v>
      </c>
      <c r="F204" s="40">
        <f t="shared" si="2"/>
        <v>9.7888116922169353</v>
      </c>
    </row>
    <row r="205" spans="2:6" ht="20.100000000000001" customHeight="1" x14ac:dyDescent="0.25">
      <c r="B205" s="38" t="s">
        <v>177</v>
      </c>
      <c r="C205" s="50" t="s">
        <v>178</v>
      </c>
      <c r="D205" s="39">
        <v>81220.569999999992</v>
      </c>
      <c r="E205" s="40">
        <v>1476484.0046999997</v>
      </c>
      <c r="F205" s="40">
        <f t="shared" si="2"/>
        <v>18.17869543023399</v>
      </c>
    </row>
    <row r="206" spans="2:6" ht="20.100000000000001" customHeight="1" x14ac:dyDescent="0.25">
      <c r="B206" s="38" t="s">
        <v>450</v>
      </c>
      <c r="C206" s="50" t="s">
        <v>451</v>
      </c>
      <c r="D206" s="39">
        <v>163.30000000000001</v>
      </c>
      <c r="E206" s="40">
        <v>560.654</v>
      </c>
      <c r="F206" s="40">
        <f t="shared" si="2"/>
        <v>3.4332761788120023</v>
      </c>
    </row>
    <row r="207" spans="2:6" ht="20.100000000000001" customHeight="1" x14ac:dyDescent="0.25">
      <c r="B207" s="42" t="s">
        <v>108</v>
      </c>
      <c r="C207" s="51"/>
      <c r="D207" s="45">
        <v>1146189.8500000001</v>
      </c>
      <c r="E207" s="46">
        <v>8718344.5307</v>
      </c>
      <c r="F207" s="46">
        <f t="shared" si="2"/>
        <v>7.6063703850631716</v>
      </c>
    </row>
    <row r="208" spans="2:6" ht="20.100000000000001" customHeight="1" x14ac:dyDescent="0.25">
      <c r="B208" s="38" t="s">
        <v>15</v>
      </c>
      <c r="C208" s="50" t="s">
        <v>14</v>
      </c>
      <c r="D208" s="39">
        <v>2358.7000000000016</v>
      </c>
      <c r="E208" s="40">
        <v>62374.833000000006</v>
      </c>
      <c r="F208" s="40">
        <f t="shared" ref="F208:F224" si="3">+E208/D208</f>
        <v>26.444580913214892</v>
      </c>
    </row>
    <row r="209" spans="2:6" ht="20.100000000000001" customHeight="1" x14ac:dyDescent="0.25">
      <c r="B209" s="38" t="s">
        <v>404</v>
      </c>
      <c r="C209" s="50" t="s">
        <v>405</v>
      </c>
      <c r="D209" s="39">
        <v>2648.89</v>
      </c>
      <c r="E209" s="40">
        <v>25792.742999999999</v>
      </c>
      <c r="F209" s="40">
        <f t="shared" si="3"/>
        <v>9.7371891622528679</v>
      </c>
    </row>
    <row r="210" spans="2:6" ht="20.100000000000001" customHeight="1" x14ac:dyDescent="0.25">
      <c r="B210" s="38" t="s">
        <v>179</v>
      </c>
      <c r="C210" s="50" t="s">
        <v>180</v>
      </c>
      <c r="D210" s="39">
        <v>418.88</v>
      </c>
      <c r="E210" s="40">
        <v>713.1925</v>
      </c>
      <c r="F210" s="40">
        <f t="shared" si="3"/>
        <v>1.7026176948051948</v>
      </c>
    </row>
    <row r="211" spans="2:6" ht="20.100000000000001" customHeight="1" x14ac:dyDescent="0.25">
      <c r="B211" s="38" t="s">
        <v>452</v>
      </c>
      <c r="C211" s="50" t="s">
        <v>453</v>
      </c>
      <c r="D211" s="39">
        <v>215.66</v>
      </c>
      <c r="E211" s="40">
        <v>1707.5066000000002</v>
      </c>
      <c r="F211" s="40">
        <f t="shared" si="3"/>
        <v>7.917586015023649</v>
      </c>
    </row>
    <row r="212" spans="2:6" ht="20.100000000000001" customHeight="1" x14ac:dyDescent="0.25">
      <c r="B212" s="38" t="s">
        <v>262</v>
      </c>
      <c r="C212" s="50" t="s">
        <v>263</v>
      </c>
      <c r="D212" s="39">
        <v>1.25</v>
      </c>
      <c r="E212" s="40">
        <v>5.1325000000000003</v>
      </c>
      <c r="F212" s="40">
        <f t="shared" si="3"/>
        <v>4.1059999999999999</v>
      </c>
    </row>
    <row r="213" spans="2:6" ht="20.100000000000001" customHeight="1" x14ac:dyDescent="0.25">
      <c r="B213" s="38" t="s">
        <v>181</v>
      </c>
      <c r="C213" s="50" t="s">
        <v>182</v>
      </c>
      <c r="D213" s="39">
        <v>3074.7900000000004</v>
      </c>
      <c r="E213" s="40">
        <v>9180.5404000000035</v>
      </c>
      <c r="F213" s="40">
        <f t="shared" si="3"/>
        <v>2.9857454980665352</v>
      </c>
    </row>
    <row r="214" spans="2:6" ht="20.100000000000001" customHeight="1" x14ac:dyDescent="0.25">
      <c r="B214" s="38" t="s">
        <v>454</v>
      </c>
      <c r="C214" s="50" t="s">
        <v>455</v>
      </c>
      <c r="D214" s="39">
        <v>97.31</v>
      </c>
      <c r="E214" s="40">
        <v>2937.5535</v>
      </c>
      <c r="F214" s="40">
        <f t="shared" si="3"/>
        <v>30.187580926934537</v>
      </c>
    </row>
    <row r="215" spans="2:6" ht="20.100000000000001" customHeight="1" x14ac:dyDescent="0.25">
      <c r="B215" s="38" t="s">
        <v>91</v>
      </c>
      <c r="C215" s="50" t="s">
        <v>29</v>
      </c>
      <c r="D215" s="39">
        <v>9251.3799999999937</v>
      </c>
      <c r="E215" s="40">
        <v>31681.269400000005</v>
      </c>
      <c r="F215" s="40">
        <f t="shared" si="3"/>
        <v>3.4244912002317522</v>
      </c>
    </row>
    <row r="216" spans="2:6" ht="20.100000000000001" customHeight="1" x14ac:dyDescent="0.25">
      <c r="B216" s="38" t="s">
        <v>264</v>
      </c>
      <c r="C216" s="50" t="s">
        <v>265</v>
      </c>
      <c r="D216" s="39">
        <v>14216.119999999999</v>
      </c>
      <c r="E216" s="40">
        <v>142904.94850000003</v>
      </c>
      <c r="F216" s="40">
        <f t="shared" si="3"/>
        <v>10.052317263782244</v>
      </c>
    </row>
    <row r="217" spans="2:6" ht="20.100000000000001" customHeight="1" x14ac:dyDescent="0.25">
      <c r="B217" s="38" t="s">
        <v>183</v>
      </c>
      <c r="C217" s="50" t="s">
        <v>184</v>
      </c>
      <c r="D217" s="39">
        <v>447098.53</v>
      </c>
      <c r="E217" s="40">
        <v>1658209.2250999999</v>
      </c>
      <c r="F217" s="40">
        <f t="shared" si="3"/>
        <v>3.7088228071338096</v>
      </c>
    </row>
    <row r="218" spans="2:6" ht="20.100000000000001" customHeight="1" x14ac:dyDescent="0.25">
      <c r="B218" s="38" t="s">
        <v>266</v>
      </c>
      <c r="C218" s="50" t="s">
        <v>267</v>
      </c>
      <c r="D218" s="39">
        <v>632947.86</v>
      </c>
      <c r="E218" s="40">
        <v>4302475.8945999993</v>
      </c>
      <c r="F218" s="40">
        <f t="shared" si="3"/>
        <v>6.7975202485083042</v>
      </c>
    </row>
    <row r="219" spans="2:6" ht="20.100000000000001" customHeight="1" x14ac:dyDescent="0.25">
      <c r="B219" s="38" t="s">
        <v>406</v>
      </c>
      <c r="C219" s="50" t="s">
        <v>388</v>
      </c>
      <c r="D219" s="39">
        <v>447.7</v>
      </c>
      <c r="E219" s="40">
        <v>13406.050999999999</v>
      </c>
      <c r="F219" s="40">
        <f t="shared" si="3"/>
        <v>29.944272950636588</v>
      </c>
    </row>
    <row r="220" spans="2:6" ht="20.100000000000001" customHeight="1" x14ac:dyDescent="0.25">
      <c r="B220" s="38" t="s">
        <v>33</v>
      </c>
      <c r="C220" s="50" t="s">
        <v>32</v>
      </c>
      <c r="D220" s="39">
        <v>1179.03</v>
      </c>
      <c r="E220" s="40">
        <v>38105.58170000001</v>
      </c>
      <c r="F220" s="40">
        <f t="shared" si="3"/>
        <v>32.31943351738294</v>
      </c>
    </row>
    <row r="221" spans="2:6" ht="20.100000000000001" customHeight="1" x14ac:dyDescent="0.25">
      <c r="B221" s="38" t="s">
        <v>268</v>
      </c>
      <c r="C221" s="50" t="s">
        <v>269</v>
      </c>
      <c r="D221" s="39">
        <v>153534.10999999999</v>
      </c>
      <c r="E221" s="40">
        <v>3553551.8863000004</v>
      </c>
      <c r="F221" s="40">
        <f t="shared" si="3"/>
        <v>23.145031982143909</v>
      </c>
    </row>
    <row r="222" spans="2:6" ht="20.100000000000001" customHeight="1" x14ac:dyDescent="0.25">
      <c r="B222" s="38" t="s">
        <v>270</v>
      </c>
      <c r="C222" s="50" t="s">
        <v>271</v>
      </c>
      <c r="D222" s="39">
        <v>2745.52</v>
      </c>
      <c r="E222" s="40">
        <v>79285.279400000014</v>
      </c>
      <c r="F222" s="40">
        <f t="shared" si="3"/>
        <v>28.878055668871475</v>
      </c>
    </row>
    <row r="223" spans="2:6" ht="20.100000000000001" customHeight="1" x14ac:dyDescent="0.25">
      <c r="B223" s="42" t="s">
        <v>135</v>
      </c>
      <c r="C223" s="52"/>
      <c r="D223" s="45">
        <v>1270235.73</v>
      </c>
      <c r="E223" s="46">
        <v>9922331.6374999993</v>
      </c>
      <c r="F223" s="46">
        <f t="shared" si="3"/>
        <v>7.8114096487429148</v>
      </c>
    </row>
    <row r="224" spans="2:6" ht="20.100000000000001" customHeight="1" x14ac:dyDescent="0.25">
      <c r="B224" s="54" t="s">
        <v>464</v>
      </c>
      <c r="C224" s="53"/>
      <c r="D224" s="43">
        <v>20312196.903000005</v>
      </c>
      <c r="E224" s="44">
        <v>55549189.131599978</v>
      </c>
      <c r="F224" s="44">
        <f t="shared" si="3"/>
        <v>2.7347701185092221</v>
      </c>
    </row>
    <row r="226" spans="2:5" ht="20.100000000000001" customHeight="1" x14ac:dyDescent="0.25">
      <c r="B226" s="30" t="s">
        <v>462</v>
      </c>
    </row>
    <row r="229" spans="2:5" ht="20.100000000000001" customHeight="1" x14ac:dyDescent="0.25">
      <c r="D229" s="93"/>
      <c r="E229" s="94"/>
    </row>
  </sheetData>
  <sheetProtection selectLockedCells="1" selectUnlockedCells="1"/>
  <sortState ref="B208:F222">
    <sortCondition ref="B208:B222"/>
  </sortState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opLeftCell="A34" zoomScaleNormal="100" workbookViewId="0">
      <selection activeCell="D49" sqref="D49:E49"/>
    </sheetView>
  </sheetViews>
  <sheetFormatPr baseColWidth="10" defaultColWidth="11.42578125" defaultRowHeight="12.75" x14ac:dyDescent="0.2"/>
  <cols>
    <col min="1" max="1" width="4.140625" style="60" customWidth="1"/>
    <col min="2" max="2" width="33.7109375" style="60" customWidth="1"/>
    <col min="3" max="3" width="6.5703125" style="60" customWidth="1"/>
    <col min="4" max="6" width="17.140625" style="60" bestFit="1" customWidth="1"/>
    <col min="7" max="7" width="15.5703125" style="60" customWidth="1"/>
    <col min="8" max="9" width="17.28515625" style="60" bestFit="1" customWidth="1"/>
    <col min="10" max="10" width="17.140625" style="60" bestFit="1" customWidth="1"/>
    <col min="11" max="13" width="16.140625" style="60" bestFit="1" customWidth="1"/>
    <col min="14" max="16384" width="11.42578125" style="60"/>
  </cols>
  <sheetData>
    <row r="1" spans="1:17" s="16" customFormat="1" ht="20.100000000000001" customHeight="1" x14ac:dyDescent="0.25">
      <c r="A1" s="66"/>
      <c r="B1" s="66"/>
      <c r="C1" s="67"/>
      <c r="D1" s="66"/>
      <c r="E1" s="67"/>
      <c r="F1" s="66"/>
      <c r="G1" s="66"/>
      <c r="H1" s="66"/>
      <c r="I1" s="66"/>
      <c r="J1" s="66"/>
      <c r="K1" s="66"/>
      <c r="L1" s="66"/>
      <c r="M1" s="66"/>
      <c r="N1" s="66"/>
    </row>
    <row r="2" spans="1:17" s="16" customFormat="1" ht="15.75" x14ac:dyDescent="0.25">
      <c r="A2" s="66"/>
      <c r="B2" s="66"/>
      <c r="C2" s="67"/>
      <c r="D2" s="66"/>
      <c r="E2" s="67"/>
      <c r="F2" s="66"/>
      <c r="G2" s="66"/>
      <c r="H2" s="66"/>
      <c r="I2" s="66"/>
      <c r="J2" s="66"/>
      <c r="K2" s="66"/>
      <c r="L2" s="66"/>
      <c r="M2" s="66"/>
      <c r="N2" s="66"/>
    </row>
    <row r="3" spans="1:17" s="16" customFormat="1" ht="15.75" x14ac:dyDescent="0.25">
      <c r="A3" s="66"/>
      <c r="B3" s="66"/>
      <c r="C3" s="67"/>
      <c r="D3" s="66"/>
      <c r="E3" s="67"/>
      <c r="F3" s="66"/>
      <c r="G3" s="66"/>
      <c r="H3" s="66"/>
      <c r="I3" s="66"/>
      <c r="J3" s="66"/>
      <c r="K3" s="66"/>
      <c r="L3" s="66"/>
      <c r="M3" s="66"/>
      <c r="N3" s="66"/>
    </row>
    <row r="4" spans="1:17" s="16" customFormat="1" ht="10.5" customHeight="1" x14ac:dyDescent="0.25">
      <c r="A4" s="66"/>
      <c r="B4" s="66"/>
      <c r="C4" s="67"/>
      <c r="D4" s="66"/>
      <c r="E4" s="67"/>
      <c r="F4" s="66"/>
      <c r="G4" s="66"/>
      <c r="H4" s="66"/>
      <c r="I4" s="66"/>
      <c r="J4" s="66"/>
      <c r="K4" s="66"/>
      <c r="L4" s="66"/>
      <c r="M4" s="66"/>
      <c r="N4" s="66"/>
    </row>
    <row r="5" spans="1:17" s="16" customFormat="1" ht="5.25" customHeight="1" x14ac:dyDescent="0.25">
      <c r="A5" s="72"/>
      <c r="B5" s="72"/>
      <c r="C5" s="73"/>
      <c r="D5" s="72"/>
      <c r="E5" s="73"/>
      <c r="F5" s="72"/>
      <c r="G5" s="72"/>
      <c r="H5" s="72"/>
      <c r="I5" s="72"/>
      <c r="J5" s="72"/>
      <c r="K5" s="72"/>
      <c r="L5" s="72"/>
      <c r="M5" s="72"/>
      <c r="N5" s="72"/>
    </row>
    <row r="6" spans="1:17" s="1" customFormat="1" ht="15.75" x14ac:dyDescent="0.25">
      <c r="C6" s="47"/>
      <c r="D6" s="2"/>
      <c r="E6" s="2"/>
      <c r="N6" s="16"/>
    </row>
    <row r="7" spans="1:17" s="1" customFormat="1" ht="20.25" customHeight="1" x14ac:dyDescent="0.25">
      <c r="B7" s="8" t="s">
        <v>456</v>
      </c>
      <c r="C7" s="48"/>
      <c r="D7" s="2"/>
      <c r="M7" s="2"/>
      <c r="N7" s="16"/>
    </row>
    <row r="8" spans="1:17" s="1" customFormat="1" ht="5.25" customHeight="1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74"/>
      <c r="P8" s="74"/>
      <c r="Q8" s="74"/>
    </row>
    <row r="9" spans="1:17" s="16" customFormat="1" ht="9.75" customHeight="1" x14ac:dyDescent="0.25">
      <c r="B9" s="17"/>
      <c r="C9" s="49"/>
      <c r="D9" s="17"/>
    </row>
    <row r="10" spans="1:17" x14ac:dyDescent="0.2">
      <c r="H10" s="61"/>
    </row>
    <row r="32" spans="2:14" s="1" customFormat="1" ht="20.25" customHeight="1" x14ac:dyDescent="0.25">
      <c r="B32" s="8" t="s">
        <v>457</v>
      </c>
      <c r="C32" s="48"/>
      <c r="D32" s="2"/>
      <c r="M32" s="2"/>
      <c r="N32" s="60"/>
    </row>
    <row r="33" spans="2:14" s="1" customFormat="1" ht="5.25" customHeight="1" x14ac:dyDescent="0.25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0"/>
    </row>
    <row r="36" spans="2:14" ht="15.75" x14ac:dyDescent="0.25">
      <c r="B36" s="155" t="s">
        <v>132</v>
      </c>
      <c r="C36" s="156" t="s">
        <v>2</v>
      </c>
      <c r="D36" s="153">
        <v>2018</v>
      </c>
      <c r="E36" s="154"/>
      <c r="F36" s="162">
        <v>2017</v>
      </c>
      <c r="G36" s="163"/>
      <c r="H36" s="153">
        <v>2016</v>
      </c>
      <c r="I36" s="154"/>
      <c r="J36" s="162">
        <v>2015</v>
      </c>
      <c r="K36" s="163"/>
      <c r="L36" s="153">
        <v>2014</v>
      </c>
      <c r="M36" s="154"/>
    </row>
    <row r="37" spans="2:14" ht="15.75" x14ac:dyDescent="0.25">
      <c r="B37" s="155"/>
      <c r="C37" s="157"/>
      <c r="D37" s="27" t="s">
        <v>133</v>
      </c>
      <c r="E37" s="28" t="s">
        <v>134</v>
      </c>
      <c r="F37" s="33" t="s">
        <v>133</v>
      </c>
      <c r="G37" s="34" t="s">
        <v>134</v>
      </c>
      <c r="H37" s="27" t="s">
        <v>133</v>
      </c>
      <c r="I37" s="28" t="s">
        <v>134</v>
      </c>
      <c r="J37" s="33" t="s">
        <v>133</v>
      </c>
      <c r="K37" s="34" t="s">
        <v>134</v>
      </c>
      <c r="L37" s="27" t="s">
        <v>133</v>
      </c>
      <c r="M37" s="28" t="s">
        <v>134</v>
      </c>
    </row>
    <row r="38" spans="2:14" ht="15.75" x14ac:dyDescent="0.25">
      <c r="B38" s="55" t="s">
        <v>104</v>
      </c>
      <c r="C38" s="55" t="s">
        <v>393</v>
      </c>
      <c r="D38" s="56">
        <v>3650417.7399999998</v>
      </c>
      <c r="E38" s="79">
        <v>1827533.3324</v>
      </c>
      <c r="F38" s="56">
        <v>2477541.1799999992</v>
      </c>
      <c r="G38" s="79">
        <v>1502455.5329</v>
      </c>
      <c r="H38" s="56">
        <v>6202712.2799999993</v>
      </c>
      <c r="I38" s="79">
        <v>3846089.1345000006</v>
      </c>
      <c r="J38" s="56">
        <v>5116557.25</v>
      </c>
      <c r="K38" s="79">
        <v>3276442.5834000004</v>
      </c>
      <c r="L38" s="56">
        <v>4930163.38</v>
      </c>
      <c r="M38" s="7">
        <v>2139107.6411000011</v>
      </c>
    </row>
    <row r="39" spans="2:14" s="62" customFormat="1" ht="15.75" x14ac:dyDescent="0.25">
      <c r="B39" s="57" t="s">
        <v>390</v>
      </c>
      <c r="C39" s="57" t="s">
        <v>315</v>
      </c>
      <c r="D39" s="56">
        <v>5968780.5500000007</v>
      </c>
      <c r="E39" s="79">
        <v>9042508.7464000005</v>
      </c>
      <c r="F39" s="56">
        <v>5699540.04</v>
      </c>
      <c r="G39" s="79">
        <v>9777796.2354000006</v>
      </c>
      <c r="H39" s="56">
        <v>5116817.68</v>
      </c>
      <c r="I39" s="79">
        <v>8611246.6195</v>
      </c>
      <c r="J39" s="56">
        <v>3153575</v>
      </c>
      <c r="K39" s="79">
        <v>6474131</v>
      </c>
      <c r="L39" s="56">
        <v>2905025</v>
      </c>
      <c r="M39" s="7">
        <v>6324930.1500000004</v>
      </c>
    </row>
    <row r="40" spans="2:14" s="62" customFormat="1" ht="15.75" x14ac:dyDescent="0.25">
      <c r="B40" s="57" t="s">
        <v>40</v>
      </c>
      <c r="C40" s="57" t="s">
        <v>39</v>
      </c>
      <c r="D40" s="56">
        <v>2202838.0300000007</v>
      </c>
      <c r="E40" s="79">
        <v>3669743.8185999994</v>
      </c>
      <c r="F40" s="56">
        <v>2418841.2499999995</v>
      </c>
      <c r="G40" s="79">
        <v>5472460.2173000015</v>
      </c>
      <c r="H40" s="56">
        <v>3422044.6900000004</v>
      </c>
      <c r="I40" s="79">
        <v>5888392.3516000006</v>
      </c>
      <c r="J40" s="56">
        <v>3434552.8399999994</v>
      </c>
      <c r="K40" s="79">
        <v>6593112.4208999993</v>
      </c>
      <c r="L40" s="56">
        <v>3456857.7600000002</v>
      </c>
      <c r="M40" s="7">
        <v>7835821.6741999993</v>
      </c>
    </row>
    <row r="41" spans="2:14" s="62" customFormat="1" ht="15.75" x14ac:dyDescent="0.25">
      <c r="B41" s="57" t="s">
        <v>19</v>
      </c>
      <c r="C41" s="57" t="s">
        <v>18</v>
      </c>
      <c r="D41" s="56">
        <v>1106184.9200000002</v>
      </c>
      <c r="E41" s="79">
        <v>2070750.6669000001</v>
      </c>
      <c r="F41" s="56">
        <v>1431974.55</v>
      </c>
      <c r="G41" s="79">
        <v>2556871.4961999985</v>
      </c>
      <c r="H41" s="56">
        <v>1748353.5699999996</v>
      </c>
      <c r="I41" s="79">
        <v>2129673.7157000001</v>
      </c>
      <c r="J41" s="56">
        <v>1721880.22</v>
      </c>
      <c r="K41" s="79">
        <v>3701251.3083000001</v>
      </c>
      <c r="L41" s="56">
        <v>1915363.2800000003</v>
      </c>
      <c r="M41" s="7">
        <v>3067889.2788</v>
      </c>
    </row>
    <row r="42" spans="2:14" s="62" customFormat="1" ht="15.75" x14ac:dyDescent="0.25">
      <c r="B42" s="57" t="s">
        <v>250</v>
      </c>
      <c r="C42" s="57" t="s">
        <v>251</v>
      </c>
      <c r="D42" s="56">
        <v>132392.45000000001</v>
      </c>
      <c r="E42" s="79">
        <v>559313.83349999995</v>
      </c>
      <c r="F42" s="56">
        <v>287476.75</v>
      </c>
      <c r="G42" s="81">
        <v>1387676.1</v>
      </c>
      <c r="H42" s="56">
        <v>624973.80000000005</v>
      </c>
      <c r="I42" s="81">
        <v>2373054.7999999993</v>
      </c>
      <c r="J42" s="56">
        <v>490238</v>
      </c>
      <c r="K42" s="81">
        <v>1526690.5500000003</v>
      </c>
      <c r="L42" s="56">
        <v>663981</v>
      </c>
      <c r="M42" s="82">
        <v>1714120.6500000001</v>
      </c>
    </row>
    <row r="43" spans="2:14" s="62" customFormat="1" ht="15.75" x14ac:dyDescent="0.25">
      <c r="B43" s="57" t="s">
        <v>211</v>
      </c>
      <c r="C43" s="57" t="s">
        <v>212</v>
      </c>
      <c r="D43" s="56">
        <v>342126.89000000025</v>
      </c>
      <c r="E43" s="79">
        <v>323088.27860000002</v>
      </c>
      <c r="F43" s="56">
        <v>537515.43999999994</v>
      </c>
      <c r="G43" s="79">
        <v>440203.43599999999</v>
      </c>
      <c r="H43" s="56">
        <v>512575.35000000003</v>
      </c>
      <c r="I43" s="79">
        <v>379366.31070000003</v>
      </c>
      <c r="J43" s="56">
        <v>281492.30000000005</v>
      </c>
      <c r="K43" s="79">
        <v>250813.79060000001</v>
      </c>
      <c r="L43" s="56">
        <v>190929.99</v>
      </c>
      <c r="M43" s="7">
        <v>145292.78860000003</v>
      </c>
    </row>
    <row r="44" spans="2:14" s="62" customFormat="1" ht="15.75" x14ac:dyDescent="0.25">
      <c r="B44" s="57" t="s">
        <v>183</v>
      </c>
      <c r="C44" s="57" t="s">
        <v>184</v>
      </c>
      <c r="D44" s="56">
        <v>447098.53</v>
      </c>
      <c r="E44" s="79">
        <v>1658209.2250999999</v>
      </c>
      <c r="F44" s="56">
        <v>443405.43</v>
      </c>
      <c r="G44" s="79">
        <v>1538776.6751999999</v>
      </c>
      <c r="H44" s="56">
        <v>469258.31</v>
      </c>
      <c r="I44" s="79">
        <v>1600560.0647</v>
      </c>
      <c r="J44" s="56">
        <v>465496.01</v>
      </c>
      <c r="K44" s="79">
        <v>1464235.1799999997</v>
      </c>
      <c r="L44" s="56">
        <v>340264.82000000012</v>
      </c>
      <c r="M44" s="7">
        <v>1326284.9142000005</v>
      </c>
    </row>
    <row r="45" spans="2:14" s="62" customFormat="1" ht="15.75" x14ac:dyDescent="0.25">
      <c r="B45" s="57" t="s">
        <v>98</v>
      </c>
      <c r="C45" s="57" t="s">
        <v>62</v>
      </c>
      <c r="D45" s="56">
        <v>53191.61</v>
      </c>
      <c r="E45" s="79">
        <v>302793.09489999991</v>
      </c>
      <c r="F45" s="56">
        <v>254811.33</v>
      </c>
      <c r="G45" s="79">
        <v>893637.46050000016</v>
      </c>
      <c r="H45" s="56">
        <v>411197.68000000005</v>
      </c>
      <c r="I45" s="79">
        <v>1381002.449</v>
      </c>
      <c r="J45" s="56">
        <v>613489.31999999983</v>
      </c>
      <c r="K45" s="79">
        <v>1813682.1020000002</v>
      </c>
      <c r="L45" s="56">
        <v>799533.94000000018</v>
      </c>
      <c r="M45" s="7">
        <v>1799928.0079999999</v>
      </c>
    </row>
    <row r="46" spans="2:14" ht="15.75" x14ac:dyDescent="0.25">
      <c r="B46" s="57" t="s">
        <v>386</v>
      </c>
      <c r="C46" s="57" t="s">
        <v>387</v>
      </c>
      <c r="D46" s="56">
        <v>0</v>
      </c>
      <c r="E46" s="79">
        <v>0</v>
      </c>
      <c r="F46" s="56">
        <v>93849</v>
      </c>
      <c r="G46" s="79">
        <v>62878.83</v>
      </c>
      <c r="H46" s="56">
        <v>381183</v>
      </c>
      <c r="I46" s="79">
        <v>251580.78</v>
      </c>
      <c r="J46" s="56">
        <v>641501</v>
      </c>
      <c r="K46" s="79">
        <v>416975.65</v>
      </c>
      <c r="L46" s="56">
        <v>711303</v>
      </c>
      <c r="M46" s="7">
        <v>434516.14999999997</v>
      </c>
    </row>
    <row r="47" spans="2:14" ht="15.75" x14ac:dyDescent="0.25">
      <c r="B47" s="58" t="s">
        <v>60</v>
      </c>
      <c r="C47" s="58" t="s">
        <v>59</v>
      </c>
      <c r="D47" s="59">
        <v>468161.63</v>
      </c>
      <c r="E47" s="80">
        <v>655269.11680000019</v>
      </c>
      <c r="F47" s="56">
        <v>617048.72999999986</v>
      </c>
      <c r="G47" s="79">
        <v>730453.75839999993</v>
      </c>
      <c r="H47" s="56">
        <v>337745.28999999992</v>
      </c>
      <c r="I47" s="79">
        <v>365268.29260000004</v>
      </c>
      <c r="J47" s="56">
        <v>436496.01999999996</v>
      </c>
      <c r="K47" s="79">
        <v>408829.049</v>
      </c>
      <c r="L47" s="56">
        <v>530628.34</v>
      </c>
      <c r="M47" s="7">
        <v>512660.28480000002</v>
      </c>
    </row>
    <row r="48" spans="2:14" ht="15.75" x14ac:dyDescent="0.25">
      <c r="B48" s="158" t="s">
        <v>136</v>
      </c>
      <c r="C48" s="159"/>
      <c r="D48" s="63">
        <v>0.70751541148547314</v>
      </c>
      <c r="E48" s="63">
        <v>0.36200726648880238</v>
      </c>
      <c r="F48" s="63">
        <v>0.7425098713882976</v>
      </c>
      <c r="G48" s="63">
        <v>0.45140702207566996</v>
      </c>
      <c r="H48" s="63">
        <v>0.7597911065241989</v>
      </c>
      <c r="I48" s="63">
        <v>0.45223313238186424</v>
      </c>
      <c r="J48" s="63">
        <v>0.72965655944334762</v>
      </c>
      <c r="K48" s="63">
        <v>0.45333139738419659</v>
      </c>
      <c r="L48" s="63">
        <v>0.75960495796587313</v>
      </c>
      <c r="M48" s="63">
        <v>0.47778424134589109</v>
      </c>
    </row>
    <row r="49" spans="2:13" ht="15.75" x14ac:dyDescent="0.25">
      <c r="B49" s="160" t="s">
        <v>137</v>
      </c>
      <c r="C49" s="161"/>
      <c r="D49" s="43">
        <v>20312196.903000005</v>
      </c>
      <c r="E49" s="44">
        <v>55549189.131599978</v>
      </c>
      <c r="F49" s="43">
        <v>19207830.427000001</v>
      </c>
      <c r="G49" s="44">
        <v>53971711.89289999</v>
      </c>
      <c r="H49" s="43">
        <v>25305457.62500003</v>
      </c>
      <c r="I49" s="44">
        <v>59319480.589599997</v>
      </c>
      <c r="J49" s="43">
        <v>22415035.880000014</v>
      </c>
      <c r="K49" s="44">
        <v>57190311.07000003</v>
      </c>
      <c r="L49" s="43">
        <v>21648161.110000003</v>
      </c>
      <c r="M49" s="44">
        <v>52953926.375700012</v>
      </c>
    </row>
    <row r="51" spans="2:13" ht="15.75" x14ac:dyDescent="0.25">
      <c r="B51" s="30" t="s">
        <v>462</v>
      </c>
    </row>
    <row r="52" spans="2:13" x14ac:dyDescent="0.2"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2:13" x14ac:dyDescent="0.2">
      <c r="D53" s="89"/>
      <c r="E53" s="89"/>
      <c r="F53" s="89"/>
      <c r="G53" s="89"/>
      <c r="H53" s="89"/>
      <c r="I53" s="89"/>
      <c r="J53" s="89"/>
      <c r="K53" s="88"/>
      <c r="L53" s="88"/>
      <c r="M53" s="88"/>
    </row>
    <row r="54" spans="2:13" x14ac:dyDescent="0.2">
      <c r="I54" s="85"/>
    </row>
    <row r="55" spans="2:13" x14ac:dyDescent="0.2">
      <c r="I55" s="85"/>
    </row>
    <row r="56" spans="2:13" x14ac:dyDescent="0.2">
      <c r="D56" s="85"/>
      <c r="E56" s="92"/>
      <c r="I56" s="85"/>
    </row>
    <row r="57" spans="2:13" x14ac:dyDescent="0.2">
      <c r="D57" s="85"/>
      <c r="E57" s="85"/>
      <c r="I57" s="85"/>
      <c r="J57" s="85"/>
      <c r="K57" s="85"/>
      <c r="L57" s="85"/>
      <c r="M57" s="85"/>
    </row>
    <row r="58" spans="2:13" x14ac:dyDescent="0.2">
      <c r="I58" s="85"/>
    </row>
    <row r="59" spans="2:13" x14ac:dyDescent="0.2">
      <c r="I59" s="85"/>
    </row>
    <row r="60" spans="2:13" x14ac:dyDescent="0.2">
      <c r="H60" s="85"/>
      <c r="I60" s="85"/>
    </row>
    <row r="61" spans="2:13" x14ac:dyDescent="0.2">
      <c r="H61" s="85"/>
      <c r="I61" s="85"/>
    </row>
    <row r="62" spans="2:13" x14ac:dyDescent="0.2">
      <c r="H62" s="85"/>
      <c r="I62" s="85"/>
    </row>
    <row r="63" spans="2:13" x14ac:dyDescent="0.2">
      <c r="H63" s="85"/>
      <c r="I63" s="85"/>
    </row>
    <row r="68" spans="4:5" x14ac:dyDescent="0.2">
      <c r="D68" s="87"/>
      <c r="E68" s="87"/>
    </row>
    <row r="70" spans="4:5" x14ac:dyDescent="0.2">
      <c r="D70" s="87"/>
      <c r="E70" s="87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>
      <selection activeCell="D20" sqref="D20:E20"/>
    </sheetView>
  </sheetViews>
  <sheetFormatPr baseColWidth="10" defaultColWidth="11.42578125" defaultRowHeight="12.75" x14ac:dyDescent="0.2"/>
  <cols>
    <col min="1" max="1" width="6.5703125" style="60" customWidth="1"/>
    <col min="2" max="2" width="39.85546875" style="60" customWidth="1"/>
    <col min="3" max="3" width="17" style="60" bestFit="1" customWidth="1"/>
    <col min="4" max="4" width="17.140625" style="60" bestFit="1" customWidth="1"/>
    <col min="5" max="5" width="16.85546875" style="60" customWidth="1"/>
    <col min="6" max="6" width="11.42578125" style="60"/>
    <col min="7" max="7" width="20.7109375" style="60" customWidth="1"/>
    <col min="8" max="8" width="11.42578125" style="60"/>
    <col min="9" max="9" width="19.85546875" style="60" customWidth="1"/>
    <col min="10" max="256" width="11.42578125" style="60"/>
    <col min="257" max="257" width="6.5703125" style="60" customWidth="1"/>
    <col min="258" max="258" width="39.85546875" style="60" customWidth="1"/>
    <col min="259" max="259" width="17" style="60" bestFit="1" customWidth="1"/>
    <col min="260" max="260" width="17.140625" style="60" bestFit="1" customWidth="1"/>
    <col min="261" max="261" width="16.85546875" style="60" customWidth="1"/>
    <col min="262" max="262" width="11.42578125" style="60"/>
    <col min="263" max="263" width="20.7109375" style="60" customWidth="1"/>
    <col min="264" max="264" width="11.42578125" style="60"/>
    <col min="265" max="265" width="19.85546875" style="60" customWidth="1"/>
    <col min="266" max="512" width="11.42578125" style="60"/>
    <col min="513" max="513" width="6.5703125" style="60" customWidth="1"/>
    <col min="514" max="514" width="39.85546875" style="60" customWidth="1"/>
    <col min="515" max="515" width="17" style="60" bestFit="1" customWidth="1"/>
    <col min="516" max="516" width="17.140625" style="60" bestFit="1" customWidth="1"/>
    <col min="517" max="517" width="16.85546875" style="60" customWidth="1"/>
    <col min="518" max="518" width="11.42578125" style="60"/>
    <col min="519" max="519" width="20.7109375" style="60" customWidth="1"/>
    <col min="520" max="520" width="11.42578125" style="60"/>
    <col min="521" max="521" width="19.85546875" style="60" customWidth="1"/>
    <col min="522" max="768" width="11.42578125" style="60"/>
    <col min="769" max="769" width="6.5703125" style="60" customWidth="1"/>
    <col min="770" max="770" width="39.85546875" style="60" customWidth="1"/>
    <col min="771" max="771" width="17" style="60" bestFit="1" customWidth="1"/>
    <col min="772" max="772" width="17.140625" style="60" bestFit="1" customWidth="1"/>
    <col min="773" max="773" width="16.85546875" style="60" customWidth="1"/>
    <col min="774" max="774" width="11.42578125" style="60"/>
    <col min="775" max="775" width="20.7109375" style="60" customWidth="1"/>
    <col min="776" max="776" width="11.42578125" style="60"/>
    <col min="777" max="777" width="19.85546875" style="60" customWidth="1"/>
    <col min="778" max="1024" width="11.42578125" style="60"/>
    <col min="1025" max="1025" width="6.5703125" style="60" customWidth="1"/>
    <col min="1026" max="1026" width="39.85546875" style="60" customWidth="1"/>
    <col min="1027" max="1027" width="17" style="60" bestFit="1" customWidth="1"/>
    <col min="1028" max="1028" width="17.140625" style="60" bestFit="1" customWidth="1"/>
    <col min="1029" max="1029" width="16.85546875" style="60" customWidth="1"/>
    <col min="1030" max="1030" width="11.42578125" style="60"/>
    <col min="1031" max="1031" width="20.7109375" style="60" customWidth="1"/>
    <col min="1032" max="1032" width="11.42578125" style="60"/>
    <col min="1033" max="1033" width="19.85546875" style="60" customWidth="1"/>
    <col min="1034" max="1280" width="11.42578125" style="60"/>
    <col min="1281" max="1281" width="6.5703125" style="60" customWidth="1"/>
    <col min="1282" max="1282" width="39.85546875" style="60" customWidth="1"/>
    <col min="1283" max="1283" width="17" style="60" bestFit="1" customWidth="1"/>
    <col min="1284" max="1284" width="17.140625" style="60" bestFit="1" customWidth="1"/>
    <col min="1285" max="1285" width="16.85546875" style="60" customWidth="1"/>
    <col min="1286" max="1286" width="11.42578125" style="60"/>
    <col min="1287" max="1287" width="20.7109375" style="60" customWidth="1"/>
    <col min="1288" max="1288" width="11.42578125" style="60"/>
    <col min="1289" max="1289" width="19.85546875" style="60" customWidth="1"/>
    <col min="1290" max="1536" width="11.42578125" style="60"/>
    <col min="1537" max="1537" width="6.5703125" style="60" customWidth="1"/>
    <col min="1538" max="1538" width="39.85546875" style="60" customWidth="1"/>
    <col min="1539" max="1539" width="17" style="60" bestFit="1" customWidth="1"/>
    <col min="1540" max="1540" width="17.140625" style="60" bestFit="1" customWidth="1"/>
    <col min="1541" max="1541" width="16.85546875" style="60" customWidth="1"/>
    <col min="1542" max="1542" width="11.42578125" style="60"/>
    <col min="1543" max="1543" width="20.7109375" style="60" customWidth="1"/>
    <col min="1544" max="1544" width="11.42578125" style="60"/>
    <col min="1545" max="1545" width="19.85546875" style="60" customWidth="1"/>
    <col min="1546" max="1792" width="11.42578125" style="60"/>
    <col min="1793" max="1793" width="6.5703125" style="60" customWidth="1"/>
    <col min="1794" max="1794" width="39.85546875" style="60" customWidth="1"/>
    <col min="1795" max="1795" width="17" style="60" bestFit="1" customWidth="1"/>
    <col min="1796" max="1796" width="17.140625" style="60" bestFit="1" customWidth="1"/>
    <col min="1797" max="1797" width="16.85546875" style="60" customWidth="1"/>
    <col min="1798" max="1798" width="11.42578125" style="60"/>
    <col min="1799" max="1799" width="20.7109375" style="60" customWidth="1"/>
    <col min="1800" max="1800" width="11.42578125" style="60"/>
    <col min="1801" max="1801" width="19.85546875" style="60" customWidth="1"/>
    <col min="1802" max="2048" width="11.42578125" style="60"/>
    <col min="2049" max="2049" width="6.5703125" style="60" customWidth="1"/>
    <col min="2050" max="2050" width="39.85546875" style="60" customWidth="1"/>
    <col min="2051" max="2051" width="17" style="60" bestFit="1" customWidth="1"/>
    <col min="2052" max="2052" width="17.140625" style="60" bestFit="1" customWidth="1"/>
    <col min="2053" max="2053" width="16.85546875" style="60" customWidth="1"/>
    <col min="2054" max="2054" width="11.42578125" style="60"/>
    <col min="2055" max="2055" width="20.7109375" style="60" customWidth="1"/>
    <col min="2056" max="2056" width="11.42578125" style="60"/>
    <col min="2057" max="2057" width="19.85546875" style="60" customWidth="1"/>
    <col min="2058" max="2304" width="11.42578125" style="60"/>
    <col min="2305" max="2305" width="6.5703125" style="60" customWidth="1"/>
    <col min="2306" max="2306" width="39.85546875" style="60" customWidth="1"/>
    <col min="2307" max="2307" width="17" style="60" bestFit="1" customWidth="1"/>
    <col min="2308" max="2308" width="17.140625" style="60" bestFit="1" customWidth="1"/>
    <col min="2309" max="2309" width="16.85546875" style="60" customWidth="1"/>
    <col min="2310" max="2310" width="11.42578125" style="60"/>
    <col min="2311" max="2311" width="20.7109375" style="60" customWidth="1"/>
    <col min="2312" max="2312" width="11.42578125" style="60"/>
    <col min="2313" max="2313" width="19.85546875" style="60" customWidth="1"/>
    <col min="2314" max="2560" width="11.42578125" style="60"/>
    <col min="2561" max="2561" width="6.5703125" style="60" customWidth="1"/>
    <col min="2562" max="2562" width="39.85546875" style="60" customWidth="1"/>
    <col min="2563" max="2563" width="17" style="60" bestFit="1" customWidth="1"/>
    <col min="2564" max="2564" width="17.140625" style="60" bestFit="1" customWidth="1"/>
    <col min="2565" max="2565" width="16.85546875" style="60" customWidth="1"/>
    <col min="2566" max="2566" width="11.42578125" style="60"/>
    <col min="2567" max="2567" width="20.7109375" style="60" customWidth="1"/>
    <col min="2568" max="2568" width="11.42578125" style="60"/>
    <col min="2569" max="2569" width="19.85546875" style="60" customWidth="1"/>
    <col min="2570" max="2816" width="11.42578125" style="60"/>
    <col min="2817" max="2817" width="6.5703125" style="60" customWidth="1"/>
    <col min="2818" max="2818" width="39.85546875" style="60" customWidth="1"/>
    <col min="2819" max="2819" width="17" style="60" bestFit="1" customWidth="1"/>
    <col min="2820" max="2820" width="17.140625" style="60" bestFit="1" customWidth="1"/>
    <col min="2821" max="2821" width="16.85546875" style="60" customWidth="1"/>
    <col min="2822" max="2822" width="11.42578125" style="60"/>
    <col min="2823" max="2823" width="20.7109375" style="60" customWidth="1"/>
    <col min="2824" max="2824" width="11.42578125" style="60"/>
    <col min="2825" max="2825" width="19.85546875" style="60" customWidth="1"/>
    <col min="2826" max="3072" width="11.42578125" style="60"/>
    <col min="3073" max="3073" width="6.5703125" style="60" customWidth="1"/>
    <col min="3074" max="3074" width="39.85546875" style="60" customWidth="1"/>
    <col min="3075" max="3075" width="17" style="60" bestFit="1" customWidth="1"/>
    <col min="3076" max="3076" width="17.140625" style="60" bestFit="1" customWidth="1"/>
    <col min="3077" max="3077" width="16.85546875" style="60" customWidth="1"/>
    <col min="3078" max="3078" width="11.42578125" style="60"/>
    <col min="3079" max="3079" width="20.7109375" style="60" customWidth="1"/>
    <col min="3080" max="3080" width="11.42578125" style="60"/>
    <col min="3081" max="3081" width="19.85546875" style="60" customWidth="1"/>
    <col min="3082" max="3328" width="11.42578125" style="60"/>
    <col min="3329" max="3329" width="6.5703125" style="60" customWidth="1"/>
    <col min="3330" max="3330" width="39.85546875" style="60" customWidth="1"/>
    <col min="3331" max="3331" width="17" style="60" bestFit="1" customWidth="1"/>
    <col min="3332" max="3332" width="17.140625" style="60" bestFit="1" customWidth="1"/>
    <col min="3333" max="3333" width="16.85546875" style="60" customWidth="1"/>
    <col min="3334" max="3334" width="11.42578125" style="60"/>
    <col min="3335" max="3335" width="20.7109375" style="60" customWidth="1"/>
    <col min="3336" max="3336" width="11.42578125" style="60"/>
    <col min="3337" max="3337" width="19.85546875" style="60" customWidth="1"/>
    <col min="3338" max="3584" width="11.42578125" style="60"/>
    <col min="3585" max="3585" width="6.5703125" style="60" customWidth="1"/>
    <col min="3586" max="3586" width="39.85546875" style="60" customWidth="1"/>
    <col min="3587" max="3587" width="17" style="60" bestFit="1" customWidth="1"/>
    <col min="3588" max="3588" width="17.140625" style="60" bestFit="1" customWidth="1"/>
    <col min="3589" max="3589" width="16.85546875" style="60" customWidth="1"/>
    <col min="3590" max="3590" width="11.42578125" style="60"/>
    <col min="3591" max="3591" width="20.7109375" style="60" customWidth="1"/>
    <col min="3592" max="3592" width="11.42578125" style="60"/>
    <col min="3593" max="3593" width="19.85546875" style="60" customWidth="1"/>
    <col min="3594" max="3840" width="11.42578125" style="60"/>
    <col min="3841" max="3841" width="6.5703125" style="60" customWidth="1"/>
    <col min="3842" max="3842" width="39.85546875" style="60" customWidth="1"/>
    <col min="3843" max="3843" width="17" style="60" bestFit="1" customWidth="1"/>
    <col min="3844" max="3844" width="17.140625" style="60" bestFit="1" customWidth="1"/>
    <col min="3845" max="3845" width="16.85546875" style="60" customWidth="1"/>
    <col min="3846" max="3846" width="11.42578125" style="60"/>
    <col min="3847" max="3847" width="20.7109375" style="60" customWidth="1"/>
    <col min="3848" max="3848" width="11.42578125" style="60"/>
    <col min="3849" max="3849" width="19.85546875" style="60" customWidth="1"/>
    <col min="3850" max="4096" width="11.42578125" style="60"/>
    <col min="4097" max="4097" width="6.5703125" style="60" customWidth="1"/>
    <col min="4098" max="4098" width="39.85546875" style="60" customWidth="1"/>
    <col min="4099" max="4099" width="17" style="60" bestFit="1" customWidth="1"/>
    <col min="4100" max="4100" width="17.140625" style="60" bestFit="1" customWidth="1"/>
    <col min="4101" max="4101" width="16.85546875" style="60" customWidth="1"/>
    <col min="4102" max="4102" width="11.42578125" style="60"/>
    <col min="4103" max="4103" width="20.7109375" style="60" customWidth="1"/>
    <col min="4104" max="4104" width="11.42578125" style="60"/>
    <col min="4105" max="4105" width="19.85546875" style="60" customWidth="1"/>
    <col min="4106" max="4352" width="11.42578125" style="60"/>
    <col min="4353" max="4353" width="6.5703125" style="60" customWidth="1"/>
    <col min="4354" max="4354" width="39.85546875" style="60" customWidth="1"/>
    <col min="4355" max="4355" width="17" style="60" bestFit="1" customWidth="1"/>
    <col min="4356" max="4356" width="17.140625" style="60" bestFit="1" customWidth="1"/>
    <col min="4357" max="4357" width="16.85546875" style="60" customWidth="1"/>
    <col min="4358" max="4358" width="11.42578125" style="60"/>
    <col min="4359" max="4359" width="20.7109375" style="60" customWidth="1"/>
    <col min="4360" max="4360" width="11.42578125" style="60"/>
    <col min="4361" max="4361" width="19.85546875" style="60" customWidth="1"/>
    <col min="4362" max="4608" width="11.42578125" style="60"/>
    <col min="4609" max="4609" width="6.5703125" style="60" customWidth="1"/>
    <col min="4610" max="4610" width="39.85546875" style="60" customWidth="1"/>
    <col min="4611" max="4611" width="17" style="60" bestFit="1" customWidth="1"/>
    <col min="4612" max="4612" width="17.140625" style="60" bestFit="1" customWidth="1"/>
    <col min="4613" max="4613" width="16.85546875" style="60" customWidth="1"/>
    <col min="4614" max="4614" width="11.42578125" style="60"/>
    <col min="4615" max="4615" width="20.7109375" style="60" customWidth="1"/>
    <col min="4616" max="4616" width="11.42578125" style="60"/>
    <col min="4617" max="4617" width="19.85546875" style="60" customWidth="1"/>
    <col min="4618" max="4864" width="11.42578125" style="60"/>
    <col min="4865" max="4865" width="6.5703125" style="60" customWidth="1"/>
    <col min="4866" max="4866" width="39.85546875" style="60" customWidth="1"/>
    <col min="4867" max="4867" width="17" style="60" bestFit="1" customWidth="1"/>
    <col min="4868" max="4868" width="17.140625" style="60" bestFit="1" customWidth="1"/>
    <col min="4869" max="4869" width="16.85546875" style="60" customWidth="1"/>
    <col min="4870" max="4870" width="11.42578125" style="60"/>
    <col min="4871" max="4871" width="20.7109375" style="60" customWidth="1"/>
    <col min="4872" max="4872" width="11.42578125" style="60"/>
    <col min="4873" max="4873" width="19.85546875" style="60" customWidth="1"/>
    <col min="4874" max="5120" width="11.42578125" style="60"/>
    <col min="5121" max="5121" width="6.5703125" style="60" customWidth="1"/>
    <col min="5122" max="5122" width="39.85546875" style="60" customWidth="1"/>
    <col min="5123" max="5123" width="17" style="60" bestFit="1" customWidth="1"/>
    <col min="5124" max="5124" width="17.140625" style="60" bestFit="1" customWidth="1"/>
    <col min="5125" max="5125" width="16.85546875" style="60" customWidth="1"/>
    <col min="5126" max="5126" width="11.42578125" style="60"/>
    <col min="5127" max="5127" width="20.7109375" style="60" customWidth="1"/>
    <col min="5128" max="5128" width="11.42578125" style="60"/>
    <col min="5129" max="5129" width="19.85546875" style="60" customWidth="1"/>
    <col min="5130" max="5376" width="11.42578125" style="60"/>
    <col min="5377" max="5377" width="6.5703125" style="60" customWidth="1"/>
    <col min="5378" max="5378" width="39.85546875" style="60" customWidth="1"/>
    <col min="5379" max="5379" width="17" style="60" bestFit="1" customWidth="1"/>
    <col min="5380" max="5380" width="17.140625" style="60" bestFit="1" customWidth="1"/>
    <col min="5381" max="5381" width="16.85546875" style="60" customWidth="1"/>
    <col min="5382" max="5382" width="11.42578125" style="60"/>
    <col min="5383" max="5383" width="20.7109375" style="60" customWidth="1"/>
    <col min="5384" max="5384" width="11.42578125" style="60"/>
    <col min="5385" max="5385" width="19.85546875" style="60" customWidth="1"/>
    <col min="5386" max="5632" width="11.42578125" style="60"/>
    <col min="5633" max="5633" width="6.5703125" style="60" customWidth="1"/>
    <col min="5634" max="5634" width="39.85546875" style="60" customWidth="1"/>
    <col min="5635" max="5635" width="17" style="60" bestFit="1" customWidth="1"/>
    <col min="5636" max="5636" width="17.140625" style="60" bestFit="1" customWidth="1"/>
    <col min="5637" max="5637" width="16.85546875" style="60" customWidth="1"/>
    <col min="5638" max="5638" width="11.42578125" style="60"/>
    <col min="5639" max="5639" width="20.7109375" style="60" customWidth="1"/>
    <col min="5640" max="5640" width="11.42578125" style="60"/>
    <col min="5641" max="5641" width="19.85546875" style="60" customWidth="1"/>
    <col min="5642" max="5888" width="11.42578125" style="60"/>
    <col min="5889" max="5889" width="6.5703125" style="60" customWidth="1"/>
    <col min="5890" max="5890" width="39.85546875" style="60" customWidth="1"/>
    <col min="5891" max="5891" width="17" style="60" bestFit="1" customWidth="1"/>
    <col min="5892" max="5892" width="17.140625" style="60" bestFit="1" customWidth="1"/>
    <col min="5893" max="5893" width="16.85546875" style="60" customWidth="1"/>
    <col min="5894" max="5894" width="11.42578125" style="60"/>
    <col min="5895" max="5895" width="20.7109375" style="60" customWidth="1"/>
    <col min="5896" max="5896" width="11.42578125" style="60"/>
    <col min="5897" max="5897" width="19.85546875" style="60" customWidth="1"/>
    <col min="5898" max="6144" width="11.42578125" style="60"/>
    <col min="6145" max="6145" width="6.5703125" style="60" customWidth="1"/>
    <col min="6146" max="6146" width="39.85546875" style="60" customWidth="1"/>
    <col min="6147" max="6147" width="17" style="60" bestFit="1" customWidth="1"/>
    <col min="6148" max="6148" width="17.140625" style="60" bestFit="1" customWidth="1"/>
    <col min="6149" max="6149" width="16.85546875" style="60" customWidth="1"/>
    <col min="6150" max="6150" width="11.42578125" style="60"/>
    <col min="6151" max="6151" width="20.7109375" style="60" customWidth="1"/>
    <col min="6152" max="6152" width="11.42578125" style="60"/>
    <col min="6153" max="6153" width="19.85546875" style="60" customWidth="1"/>
    <col min="6154" max="6400" width="11.42578125" style="60"/>
    <col min="6401" max="6401" width="6.5703125" style="60" customWidth="1"/>
    <col min="6402" max="6402" width="39.85546875" style="60" customWidth="1"/>
    <col min="6403" max="6403" width="17" style="60" bestFit="1" customWidth="1"/>
    <col min="6404" max="6404" width="17.140625" style="60" bestFit="1" customWidth="1"/>
    <col min="6405" max="6405" width="16.85546875" style="60" customWidth="1"/>
    <col min="6406" max="6406" width="11.42578125" style="60"/>
    <col min="6407" max="6407" width="20.7109375" style="60" customWidth="1"/>
    <col min="6408" max="6408" width="11.42578125" style="60"/>
    <col min="6409" max="6409" width="19.85546875" style="60" customWidth="1"/>
    <col min="6410" max="6656" width="11.42578125" style="60"/>
    <col min="6657" max="6657" width="6.5703125" style="60" customWidth="1"/>
    <col min="6658" max="6658" width="39.85546875" style="60" customWidth="1"/>
    <col min="6659" max="6659" width="17" style="60" bestFit="1" customWidth="1"/>
    <col min="6660" max="6660" width="17.140625" style="60" bestFit="1" customWidth="1"/>
    <col min="6661" max="6661" width="16.85546875" style="60" customWidth="1"/>
    <col min="6662" max="6662" width="11.42578125" style="60"/>
    <col min="6663" max="6663" width="20.7109375" style="60" customWidth="1"/>
    <col min="6664" max="6664" width="11.42578125" style="60"/>
    <col min="6665" max="6665" width="19.85546875" style="60" customWidth="1"/>
    <col min="6666" max="6912" width="11.42578125" style="60"/>
    <col min="6913" max="6913" width="6.5703125" style="60" customWidth="1"/>
    <col min="6914" max="6914" width="39.85546875" style="60" customWidth="1"/>
    <col min="6915" max="6915" width="17" style="60" bestFit="1" customWidth="1"/>
    <col min="6916" max="6916" width="17.140625" style="60" bestFit="1" customWidth="1"/>
    <col min="6917" max="6917" width="16.85546875" style="60" customWidth="1"/>
    <col min="6918" max="6918" width="11.42578125" style="60"/>
    <col min="6919" max="6919" width="20.7109375" style="60" customWidth="1"/>
    <col min="6920" max="6920" width="11.42578125" style="60"/>
    <col min="6921" max="6921" width="19.85546875" style="60" customWidth="1"/>
    <col min="6922" max="7168" width="11.42578125" style="60"/>
    <col min="7169" max="7169" width="6.5703125" style="60" customWidth="1"/>
    <col min="7170" max="7170" width="39.85546875" style="60" customWidth="1"/>
    <col min="7171" max="7171" width="17" style="60" bestFit="1" customWidth="1"/>
    <col min="7172" max="7172" width="17.140625" style="60" bestFit="1" customWidth="1"/>
    <col min="7173" max="7173" width="16.85546875" style="60" customWidth="1"/>
    <col min="7174" max="7174" width="11.42578125" style="60"/>
    <col min="7175" max="7175" width="20.7109375" style="60" customWidth="1"/>
    <col min="7176" max="7176" width="11.42578125" style="60"/>
    <col min="7177" max="7177" width="19.85546875" style="60" customWidth="1"/>
    <col min="7178" max="7424" width="11.42578125" style="60"/>
    <col min="7425" max="7425" width="6.5703125" style="60" customWidth="1"/>
    <col min="7426" max="7426" width="39.85546875" style="60" customWidth="1"/>
    <col min="7427" max="7427" width="17" style="60" bestFit="1" customWidth="1"/>
    <col min="7428" max="7428" width="17.140625" style="60" bestFit="1" customWidth="1"/>
    <col min="7429" max="7429" width="16.85546875" style="60" customWidth="1"/>
    <col min="7430" max="7430" width="11.42578125" style="60"/>
    <col min="7431" max="7431" width="20.7109375" style="60" customWidth="1"/>
    <col min="7432" max="7432" width="11.42578125" style="60"/>
    <col min="7433" max="7433" width="19.85546875" style="60" customWidth="1"/>
    <col min="7434" max="7680" width="11.42578125" style="60"/>
    <col min="7681" max="7681" width="6.5703125" style="60" customWidth="1"/>
    <col min="7682" max="7682" width="39.85546875" style="60" customWidth="1"/>
    <col min="7683" max="7683" width="17" style="60" bestFit="1" customWidth="1"/>
    <col min="7684" max="7684" width="17.140625" style="60" bestFit="1" customWidth="1"/>
    <col min="7685" max="7685" width="16.85546875" style="60" customWidth="1"/>
    <col min="7686" max="7686" width="11.42578125" style="60"/>
    <col min="7687" max="7687" width="20.7109375" style="60" customWidth="1"/>
    <col min="7688" max="7688" width="11.42578125" style="60"/>
    <col min="7689" max="7689" width="19.85546875" style="60" customWidth="1"/>
    <col min="7690" max="7936" width="11.42578125" style="60"/>
    <col min="7937" max="7937" width="6.5703125" style="60" customWidth="1"/>
    <col min="7938" max="7938" width="39.85546875" style="60" customWidth="1"/>
    <col min="7939" max="7939" width="17" style="60" bestFit="1" customWidth="1"/>
    <col min="7940" max="7940" width="17.140625" style="60" bestFit="1" customWidth="1"/>
    <col min="7941" max="7941" width="16.85546875" style="60" customWidth="1"/>
    <col min="7942" max="7942" width="11.42578125" style="60"/>
    <col min="7943" max="7943" width="20.7109375" style="60" customWidth="1"/>
    <col min="7944" max="7944" width="11.42578125" style="60"/>
    <col min="7945" max="7945" width="19.85546875" style="60" customWidth="1"/>
    <col min="7946" max="8192" width="11.42578125" style="60"/>
    <col min="8193" max="8193" width="6.5703125" style="60" customWidth="1"/>
    <col min="8194" max="8194" width="39.85546875" style="60" customWidth="1"/>
    <col min="8195" max="8195" width="17" style="60" bestFit="1" customWidth="1"/>
    <col min="8196" max="8196" width="17.140625" style="60" bestFit="1" customWidth="1"/>
    <col min="8197" max="8197" width="16.85546875" style="60" customWidth="1"/>
    <col min="8198" max="8198" width="11.42578125" style="60"/>
    <col min="8199" max="8199" width="20.7109375" style="60" customWidth="1"/>
    <col min="8200" max="8200" width="11.42578125" style="60"/>
    <col min="8201" max="8201" width="19.85546875" style="60" customWidth="1"/>
    <col min="8202" max="8448" width="11.42578125" style="60"/>
    <col min="8449" max="8449" width="6.5703125" style="60" customWidth="1"/>
    <col min="8450" max="8450" width="39.85546875" style="60" customWidth="1"/>
    <col min="8451" max="8451" width="17" style="60" bestFit="1" customWidth="1"/>
    <col min="8452" max="8452" width="17.140625" style="60" bestFit="1" customWidth="1"/>
    <col min="8453" max="8453" width="16.85546875" style="60" customWidth="1"/>
    <col min="8454" max="8454" width="11.42578125" style="60"/>
    <col min="8455" max="8455" width="20.7109375" style="60" customWidth="1"/>
    <col min="8456" max="8456" width="11.42578125" style="60"/>
    <col min="8457" max="8457" width="19.85546875" style="60" customWidth="1"/>
    <col min="8458" max="8704" width="11.42578125" style="60"/>
    <col min="8705" max="8705" width="6.5703125" style="60" customWidth="1"/>
    <col min="8706" max="8706" width="39.85546875" style="60" customWidth="1"/>
    <col min="8707" max="8707" width="17" style="60" bestFit="1" customWidth="1"/>
    <col min="8708" max="8708" width="17.140625" style="60" bestFit="1" customWidth="1"/>
    <col min="8709" max="8709" width="16.85546875" style="60" customWidth="1"/>
    <col min="8710" max="8710" width="11.42578125" style="60"/>
    <col min="8711" max="8711" width="20.7109375" style="60" customWidth="1"/>
    <col min="8712" max="8712" width="11.42578125" style="60"/>
    <col min="8713" max="8713" width="19.85546875" style="60" customWidth="1"/>
    <col min="8714" max="8960" width="11.42578125" style="60"/>
    <col min="8961" max="8961" width="6.5703125" style="60" customWidth="1"/>
    <col min="8962" max="8962" width="39.85546875" style="60" customWidth="1"/>
    <col min="8963" max="8963" width="17" style="60" bestFit="1" customWidth="1"/>
    <col min="8964" max="8964" width="17.140625" style="60" bestFit="1" customWidth="1"/>
    <col min="8965" max="8965" width="16.85546875" style="60" customWidth="1"/>
    <col min="8966" max="8966" width="11.42578125" style="60"/>
    <col min="8967" max="8967" width="20.7109375" style="60" customWidth="1"/>
    <col min="8968" max="8968" width="11.42578125" style="60"/>
    <col min="8969" max="8969" width="19.85546875" style="60" customWidth="1"/>
    <col min="8970" max="9216" width="11.42578125" style="60"/>
    <col min="9217" max="9217" width="6.5703125" style="60" customWidth="1"/>
    <col min="9218" max="9218" width="39.85546875" style="60" customWidth="1"/>
    <col min="9219" max="9219" width="17" style="60" bestFit="1" customWidth="1"/>
    <col min="9220" max="9220" width="17.140625" style="60" bestFit="1" customWidth="1"/>
    <col min="9221" max="9221" width="16.85546875" style="60" customWidth="1"/>
    <col min="9222" max="9222" width="11.42578125" style="60"/>
    <col min="9223" max="9223" width="20.7109375" style="60" customWidth="1"/>
    <col min="9224" max="9224" width="11.42578125" style="60"/>
    <col min="9225" max="9225" width="19.85546875" style="60" customWidth="1"/>
    <col min="9226" max="9472" width="11.42578125" style="60"/>
    <col min="9473" max="9473" width="6.5703125" style="60" customWidth="1"/>
    <col min="9474" max="9474" width="39.85546875" style="60" customWidth="1"/>
    <col min="9475" max="9475" width="17" style="60" bestFit="1" customWidth="1"/>
    <col min="9476" max="9476" width="17.140625" style="60" bestFit="1" customWidth="1"/>
    <col min="9477" max="9477" width="16.85546875" style="60" customWidth="1"/>
    <col min="9478" max="9478" width="11.42578125" style="60"/>
    <col min="9479" max="9479" width="20.7109375" style="60" customWidth="1"/>
    <col min="9480" max="9480" width="11.42578125" style="60"/>
    <col min="9481" max="9481" width="19.85546875" style="60" customWidth="1"/>
    <col min="9482" max="9728" width="11.42578125" style="60"/>
    <col min="9729" max="9729" width="6.5703125" style="60" customWidth="1"/>
    <col min="9730" max="9730" width="39.85546875" style="60" customWidth="1"/>
    <col min="9731" max="9731" width="17" style="60" bestFit="1" customWidth="1"/>
    <col min="9732" max="9732" width="17.140625" style="60" bestFit="1" customWidth="1"/>
    <col min="9733" max="9733" width="16.85546875" style="60" customWidth="1"/>
    <col min="9734" max="9734" width="11.42578125" style="60"/>
    <col min="9735" max="9735" width="20.7109375" style="60" customWidth="1"/>
    <col min="9736" max="9736" width="11.42578125" style="60"/>
    <col min="9737" max="9737" width="19.85546875" style="60" customWidth="1"/>
    <col min="9738" max="9984" width="11.42578125" style="60"/>
    <col min="9985" max="9985" width="6.5703125" style="60" customWidth="1"/>
    <col min="9986" max="9986" width="39.85546875" style="60" customWidth="1"/>
    <col min="9987" max="9987" width="17" style="60" bestFit="1" customWidth="1"/>
    <col min="9988" max="9988" width="17.140625" style="60" bestFit="1" customWidth="1"/>
    <col min="9989" max="9989" width="16.85546875" style="60" customWidth="1"/>
    <col min="9990" max="9990" width="11.42578125" style="60"/>
    <col min="9991" max="9991" width="20.7109375" style="60" customWidth="1"/>
    <col min="9992" max="9992" width="11.42578125" style="60"/>
    <col min="9993" max="9993" width="19.85546875" style="60" customWidth="1"/>
    <col min="9994" max="10240" width="11.42578125" style="60"/>
    <col min="10241" max="10241" width="6.5703125" style="60" customWidth="1"/>
    <col min="10242" max="10242" width="39.85546875" style="60" customWidth="1"/>
    <col min="10243" max="10243" width="17" style="60" bestFit="1" customWidth="1"/>
    <col min="10244" max="10244" width="17.140625" style="60" bestFit="1" customWidth="1"/>
    <col min="10245" max="10245" width="16.85546875" style="60" customWidth="1"/>
    <col min="10246" max="10246" width="11.42578125" style="60"/>
    <col min="10247" max="10247" width="20.7109375" style="60" customWidth="1"/>
    <col min="10248" max="10248" width="11.42578125" style="60"/>
    <col min="10249" max="10249" width="19.85546875" style="60" customWidth="1"/>
    <col min="10250" max="10496" width="11.42578125" style="60"/>
    <col min="10497" max="10497" width="6.5703125" style="60" customWidth="1"/>
    <col min="10498" max="10498" width="39.85546875" style="60" customWidth="1"/>
    <col min="10499" max="10499" width="17" style="60" bestFit="1" customWidth="1"/>
    <col min="10500" max="10500" width="17.140625" style="60" bestFit="1" customWidth="1"/>
    <col min="10501" max="10501" width="16.85546875" style="60" customWidth="1"/>
    <col min="10502" max="10502" width="11.42578125" style="60"/>
    <col min="10503" max="10503" width="20.7109375" style="60" customWidth="1"/>
    <col min="10504" max="10504" width="11.42578125" style="60"/>
    <col min="10505" max="10505" width="19.85546875" style="60" customWidth="1"/>
    <col min="10506" max="10752" width="11.42578125" style="60"/>
    <col min="10753" max="10753" width="6.5703125" style="60" customWidth="1"/>
    <col min="10754" max="10754" width="39.85546875" style="60" customWidth="1"/>
    <col min="10755" max="10755" width="17" style="60" bestFit="1" customWidth="1"/>
    <col min="10756" max="10756" width="17.140625" style="60" bestFit="1" customWidth="1"/>
    <col min="10757" max="10757" width="16.85546875" style="60" customWidth="1"/>
    <col min="10758" max="10758" width="11.42578125" style="60"/>
    <col min="10759" max="10759" width="20.7109375" style="60" customWidth="1"/>
    <col min="10760" max="10760" width="11.42578125" style="60"/>
    <col min="10761" max="10761" width="19.85546875" style="60" customWidth="1"/>
    <col min="10762" max="11008" width="11.42578125" style="60"/>
    <col min="11009" max="11009" width="6.5703125" style="60" customWidth="1"/>
    <col min="11010" max="11010" width="39.85546875" style="60" customWidth="1"/>
    <col min="11011" max="11011" width="17" style="60" bestFit="1" customWidth="1"/>
    <col min="11012" max="11012" width="17.140625" style="60" bestFit="1" customWidth="1"/>
    <col min="11013" max="11013" width="16.85546875" style="60" customWidth="1"/>
    <col min="11014" max="11014" width="11.42578125" style="60"/>
    <col min="11015" max="11015" width="20.7109375" style="60" customWidth="1"/>
    <col min="11016" max="11016" width="11.42578125" style="60"/>
    <col min="11017" max="11017" width="19.85546875" style="60" customWidth="1"/>
    <col min="11018" max="11264" width="11.42578125" style="60"/>
    <col min="11265" max="11265" width="6.5703125" style="60" customWidth="1"/>
    <col min="11266" max="11266" width="39.85546875" style="60" customWidth="1"/>
    <col min="11267" max="11267" width="17" style="60" bestFit="1" customWidth="1"/>
    <col min="11268" max="11268" width="17.140625" style="60" bestFit="1" customWidth="1"/>
    <col min="11269" max="11269" width="16.85546875" style="60" customWidth="1"/>
    <col min="11270" max="11270" width="11.42578125" style="60"/>
    <col min="11271" max="11271" width="20.7109375" style="60" customWidth="1"/>
    <col min="11272" max="11272" width="11.42578125" style="60"/>
    <col min="11273" max="11273" width="19.85546875" style="60" customWidth="1"/>
    <col min="11274" max="11520" width="11.42578125" style="60"/>
    <col min="11521" max="11521" width="6.5703125" style="60" customWidth="1"/>
    <col min="11522" max="11522" width="39.85546875" style="60" customWidth="1"/>
    <col min="11523" max="11523" width="17" style="60" bestFit="1" customWidth="1"/>
    <col min="11524" max="11524" width="17.140625" style="60" bestFit="1" customWidth="1"/>
    <col min="11525" max="11525" width="16.85546875" style="60" customWidth="1"/>
    <col min="11526" max="11526" width="11.42578125" style="60"/>
    <col min="11527" max="11527" width="20.7109375" style="60" customWidth="1"/>
    <col min="11528" max="11528" width="11.42578125" style="60"/>
    <col min="11529" max="11529" width="19.85546875" style="60" customWidth="1"/>
    <col min="11530" max="11776" width="11.42578125" style="60"/>
    <col min="11777" max="11777" width="6.5703125" style="60" customWidth="1"/>
    <col min="11778" max="11778" width="39.85546875" style="60" customWidth="1"/>
    <col min="11779" max="11779" width="17" style="60" bestFit="1" customWidth="1"/>
    <col min="11780" max="11780" width="17.140625" style="60" bestFit="1" customWidth="1"/>
    <col min="11781" max="11781" width="16.85546875" style="60" customWidth="1"/>
    <col min="11782" max="11782" width="11.42578125" style="60"/>
    <col min="11783" max="11783" width="20.7109375" style="60" customWidth="1"/>
    <col min="11784" max="11784" width="11.42578125" style="60"/>
    <col min="11785" max="11785" width="19.85546875" style="60" customWidth="1"/>
    <col min="11786" max="12032" width="11.42578125" style="60"/>
    <col min="12033" max="12033" width="6.5703125" style="60" customWidth="1"/>
    <col min="12034" max="12034" width="39.85546875" style="60" customWidth="1"/>
    <col min="12035" max="12035" width="17" style="60" bestFit="1" customWidth="1"/>
    <col min="12036" max="12036" width="17.140625" style="60" bestFit="1" customWidth="1"/>
    <col min="12037" max="12037" width="16.85546875" style="60" customWidth="1"/>
    <col min="12038" max="12038" width="11.42578125" style="60"/>
    <col min="12039" max="12039" width="20.7109375" style="60" customWidth="1"/>
    <col min="12040" max="12040" width="11.42578125" style="60"/>
    <col min="12041" max="12041" width="19.85546875" style="60" customWidth="1"/>
    <col min="12042" max="12288" width="11.42578125" style="60"/>
    <col min="12289" max="12289" width="6.5703125" style="60" customWidth="1"/>
    <col min="12290" max="12290" width="39.85546875" style="60" customWidth="1"/>
    <col min="12291" max="12291" width="17" style="60" bestFit="1" customWidth="1"/>
    <col min="12292" max="12292" width="17.140625" style="60" bestFit="1" customWidth="1"/>
    <col min="12293" max="12293" width="16.85546875" style="60" customWidth="1"/>
    <col min="12294" max="12294" width="11.42578125" style="60"/>
    <col min="12295" max="12295" width="20.7109375" style="60" customWidth="1"/>
    <col min="12296" max="12296" width="11.42578125" style="60"/>
    <col min="12297" max="12297" width="19.85546875" style="60" customWidth="1"/>
    <col min="12298" max="12544" width="11.42578125" style="60"/>
    <col min="12545" max="12545" width="6.5703125" style="60" customWidth="1"/>
    <col min="12546" max="12546" width="39.85546875" style="60" customWidth="1"/>
    <col min="12547" max="12547" width="17" style="60" bestFit="1" customWidth="1"/>
    <col min="12548" max="12548" width="17.140625" style="60" bestFit="1" customWidth="1"/>
    <col min="12549" max="12549" width="16.85546875" style="60" customWidth="1"/>
    <col min="12550" max="12550" width="11.42578125" style="60"/>
    <col min="12551" max="12551" width="20.7109375" style="60" customWidth="1"/>
    <col min="12552" max="12552" width="11.42578125" style="60"/>
    <col min="12553" max="12553" width="19.85546875" style="60" customWidth="1"/>
    <col min="12554" max="12800" width="11.42578125" style="60"/>
    <col min="12801" max="12801" width="6.5703125" style="60" customWidth="1"/>
    <col min="12802" max="12802" width="39.85546875" style="60" customWidth="1"/>
    <col min="12803" max="12803" width="17" style="60" bestFit="1" customWidth="1"/>
    <col min="12804" max="12804" width="17.140625" style="60" bestFit="1" customWidth="1"/>
    <col min="12805" max="12805" width="16.85546875" style="60" customWidth="1"/>
    <col min="12806" max="12806" width="11.42578125" style="60"/>
    <col min="12807" max="12807" width="20.7109375" style="60" customWidth="1"/>
    <col min="12808" max="12808" width="11.42578125" style="60"/>
    <col min="12809" max="12809" width="19.85546875" style="60" customWidth="1"/>
    <col min="12810" max="13056" width="11.42578125" style="60"/>
    <col min="13057" max="13057" width="6.5703125" style="60" customWidth="1"/>
    <col min="13058" max="13058" width="39.85546875" style="60" customWidth="1"/>
    <col min="13059" max="13059" width="17" style="60" bestFit="1" customWidth="1"/>
    <col min="13060" max="13060" width="17.140625" style="60" bestFit="1" customWidth="1"/>
    <col min="13061" max="13061" width="16.85546875" style="60" customWidth="1"/>
    <col min="13062" max="13062" width="11.42578125" style="60"/>
    <col min="13063" max="13063" width="20.7109375" style="60" customWidth="1"/>
    <col min="13064" max="13064" width="11.42578125" style="60"/>
    <col min="13065" max="13065" width="19.85546875" style="60" customWidth="1"/>
    <col min="13066" max="13312" width="11.42578125" style="60"/>
    <col min="13313" max="13313" width="6.5703125" style="60" customWidth="1"/>
    <col min="13314" max="13314" width="39.85546875" style="60" customWidth="1"/>
    <col min="13315" max="13315" width="17" style="60" bestFit="1" customWidth="1"/>
    <col min="13316" max="13316" width="17.140625" style="60" bestFit="1" customWidth="1"/>
    <col min="13317" max="13317" width="16.85546875" style="60" customWidth="1"/>
    <col min="13318" max="13318" width="11.42578125" style="60"/>
    <col min="13319" max="13319" width="20.7109375" style="60" customWidth="1"/>
    <col min="13320" max="13320" width="11.42578125" style="60"/>
    <col min="13321" max="13321" width="19.85546875" style="60" customWidth="1"/>
    <col min="13322" max="13568" width="11.42578125" style="60"/>
    <col min="13569" max="13569" width="6.5703125" style="60" customWidth="1"/>
    <col min="13570" max="13570" width="39.85546875" style="60" customWidth="1"/>
    <col min="13571" max="13571" width="17" style="60" bestFit="1" customWidth="1"/>
    <col min="13572" max="13572" width="17.140625" style="60" bestFit="1" customWidth="1"/>
    <col min="13573" max="13573" width="16.85546875" style="60" customWidth="1"/>
    <col min="13574" max="13574" width="11.42578125" style="60"/>
    <col min="13575" max="13575" width="20.7109375" style="60" customWidth="1"/>
    <col min="13576" max="13576" width="11.42578125" style="60"/>
    <col min="13577" max="13577" width="19.85546875" style="60" customWidth="1"/>
    <col min="13578" max="13824" width="11.42578125" style="60"/>
    <col min="13825" max="13825" width="6.5703125" style="60" customWidth="1"/>
    <col min="13826" max="13826" width="39.85546875" style="60" customWidth="1"/>
    <col min="13827" max="13827" width="17" style="60" bestFit="1" customWidth="1"/>
    <col min="13828" max="13828" width="17.140625" style="60" bestFit="1" customWidth="1"/>
    <col min="13829" max="13829" width="16.85546875" style="60" customWidth="1"/>
    <col min="13830" max="13830" width="11.42578125" style="60"/>
    <col min="13831" max="13831" width="20.7109375" style="60" customWidth="1"/>
    <col min="13832" max="13832" width="11.42578125" style="60"/>
    <col min="13833" max="13833" width="19.85546875" style="60" customWidth="1"/>
    <col min="13834" max="14080" width="11.42578125" style="60"/>
    <col min="14081" max="14081" width="6.5703125" style="60" customWidth="1"/>
    <col min="14082" max="14082" width="39.85546875" style="60" customWidth="1"/>
    <col min="14083" max="14083" width="17" style="60" bestFit="1" customWidth="1"/>
    <col min="14084" max="14084" width="17.140625" style="60" bestFit="1" customWidth="1"/>
    <col min="14085" max="14085" width="16.85546875" style="60" customWidth="1"/>
    <col min="14086" max="14086" width="11.42578125" style="60"/>
    <col min="14087" max="14087" width="20.7109375" style="60" customWidth="1"/>
    <col min="14088" max="14088" width="11.42578125" style="60"/>
    <col min="14089" max="14089" width="19.85546875" style="60" customWidth="1"/>
    <col min="14090" max="14336" width="11.42578125" style="60"/>
    <col min="14337" max="14337" width="6.5703125" style="60" customWidth="1"/>
    <col min="14338" max="14338" width="39.85546875" style="60" customWidth="1"/>
    <col min="14339" max="14339" width="17" style="60" bestFit="1" customWidth="1"/>
    <col min="14340" max="14340" width="17.140625" style="60" bestFit="1" customWidth="1"/>
    <col min="14341" max="14341" width="16.85546875" style="60" customWidth="1"/>
    <col min="14342" max="14342" width="11.42578125" style="60"/>
    <col min="14343" max="14343" width="20.7109375" style="60" customWidth="1"/>
    <col min="14344" max="14344" width="11.42578125" style="60"/>
    <col min="14345" max="14345" width="19.85546875" style="60" customWidth="1"/>
    <col min="14346" max="14592" width="11.42578125" style="60"/>
    <col min="14593" max="14593" width="6.5703125" style="60" customWidth="1"/>
    <col min="14594" max="14594" width="39.85546875" style="60" customWidth="1"/>
    <col min="14595" max="14595" width="17" style="60" bestFit="1" customWidth="1"/>
    <col min="14596" max="14596" width="17.140625" style="60" bestFit="1" customWidth="1"/>
    <col min="14597" max="14597" width="16.85546875" style="60" customWidth="1"/>
    <col min="14598" max="14598" width="11.42578125" style="60"/>
    <col min="14599" max="14599" width="20.7109375" style="60" customWidth="1"/>
    <col min="14600" max="14600" width="11.42578125" style="60"/>
    <col min="14601" max="14601" width="19.85546875" style="60" customWidth="1"/>
    <col min="14602" max="14848" width="11.42578125" style="60"/>
    <col min="14849" max="14849" width="6.5703125" style="60" customWidth="1"/>
    <col min="14850" max="14850" width="39.85546875" style="60" customWidth="1"/>
    <col min="14851" max="14851" width="17" style="60" bestFit="1" customWidth="1"/>
    <col min="14852" max="14852" width="17.140625" style="60" bestFit="1" customWidth="1"/>
    <col min="14853" max="14853" width="16.85546875" style="60" customWidth="1"/>
    <col min="14854" max="14854" width="11.42578125" style="60"/>
    <col min="14855" max="14855" width="20.7109375" style="60" customWidth="1"/>
    <col min="14856" max="14856" width="11.42578125" style="60"/>
    <col min="14857" max="14857" width="19.85546875" style="60" customWidth="1"/>
    <col min="14858" max="15104" width="11.42578125" style="60"/>
    <col min="15105" max="15105" width="6.5703125" style="60" customWidth="1"/>
    <col min="15106" max="15106" width="39.85546875" style="60" customWidth="1"/>
    <col min="15107" max="15107" width="17" style="60" bestFit="1" customWidth="1"/>
    <col min="15108" max="15108" width="17.140625" style="60" bestFit="1" customWidth="1"/>
    <col min="15109" max="15109" width="16.85546875" style="60" customWidth="1"/>
    <col min="15110" max="15110" width="11.42578125" style="60"/>
    <col min="15111" max="15111" width="20.7109375" style="60" customWidth="1"/>
    <col min="15112" max="15112" width="11.42578125" style="60"/>
    <col min="15113" max="15113" width="19.85546875" style="60" customWidth="1"/>
    <col min="15114" max="15360" width="11.42578125" style="60"/>
    <col min="15361" max="15361" width="6.5703125" style="60" customWidth="1"/>
    <col min="15362" max="15362" width="39.85546875" style="60" customWidth="1"/>
    <col min="15363" max="15363" width="17" style="60" bestFit="1" customWidth="1"/>
    <col min="15364" max="15364" width="17.140625" style="60" bestFit="1" customWidth="1"/>
    <col min="15365" max="15365" width="16.85546875" style="60" customWidth="1"/>
    <col min="15366" max="15366" width="11.42578125" style="60"/>
    <col min="15367" max="15367" width="20.7109375" style="60" customWidth="1"/>
    <col min="15368" max="15368" width="11.42578125" style="60"/>
    <col min="15369" max="15369" width="19.85546875" style="60" customWidth="1"/>
    <col min="15370" max="15616" width="11.42578125" style="60"/>
    <col min="15617" max="15617" width="6.5703125" style="60" customWidth="1"/>
    <col min="15618" max="15618" width="39.85546875" style="60" customWidth="1"/>
    <col min="15619" max="15619" width="17" style="60" bestFit="1" customWidth="1"/>
    <col min="15620" max="15620" width="17.140625" style="60" bestFit="1" customWidth="1"/>
    <col min="15621" max="15621" width="16.85546875" style="60" customWidth="1"/>
    <col min="15622" max="15622" width="11.42578125" style="60"/>
    <col min="15623" max="15623" width="20.7109375" style="60" customWidth="1"/>
    <col min="15624" max="15624" width="11.42578125" style="60"/>
    <col min="15625" max="15625" width="19.85546875" style="60" customWidth="1"/>
    <col min="15626" max="15872" width="11.42578125" style="60"/>
    <col min="15873" max="15873" width="6.5703125" style="60" customWidth="1"/>
    <col min="15874" max="15874" width="39.85546875" style="60" customWidth="1"/>
    <col min="15875" max="15875" width="17" style="60" bestFit="1" customWidth="1"/>
    <col min="15876" max="15876" width="17.140625" style="60" bestFit="1" customWidth="1"/>
    <col min="15877" max="15877" width="16.85546875" style="60" customWidth="1"/>
    <col min="15878" max="15878" width="11.42578125" style="60"/>
    <col min="15879" max="15879" width="20.7109375" style="60" customWidth="1"/>
    <col min="15880" max="15880" width="11.42578125" style="60"/>
    <col min="15881" max="15881" width="19.85546875" style="60" customWidth="1"/>
    <col min="15882" max="16128" width="11.42578125" style="60"/>
    <col min="16129" max="16129" width="6.5703125" style="60" customWidth="1"/>
    <col min="16130" max="16130" width="39.85546875" style="60" customWidth="1"/>
    <col min="16131" max="16131" width="17" style="60" bestFit="1" customWidth="1"/>
    <col min="16132" max="16132" width="17.140625" style="60" bestFit="1" customWidth="1"/>
    <col min="16133" max="16133" width="16.85546875" style="60" customWidth="1"/>
    <col min="16134" max="16134" width="11.42578125" style="60"/>
    <col min="16135" max="16135" width="20.7109375" style="60" customWidth="1"/>
    <col min="16136" max="16136" width="11.42578125" style="60"/>
    <col min="16137" max="16137" width="19.85546875" style="60" customWidth="1"/>
    <col min="16138" max="16384" width="11.42578125" style="60"/>
  </cols>
  <sheetData>
    <row r="1" spans="1:17" s="16" customFormat="1" ht="20.100000000000001" customHeight="1" x14ac:dyDescent="0.25">
      <c r="A1" s="66"/>
      <c r="B1" s="66"/>
      <c r="C1" s="67"/>
      <c r="D1" s="66"/>
      <c r="E1" s="67"/>
      <c r="F1" s="66"/>
      <c r="G1" s="66"/>
      <c r="H1" s="66"/>
      <c r="I1" s="66"/>
    </row>
    <row r="2" spans="1:17" s="16" customFormat="1" ht="15.75" x14ac:dyDescent="0.25">
      <c r="A2" s="66"/>
      <c r="B2" s="66"/>
      <c r="C2" s="67"/>
      <c r="D2" s="66"/>
      <c r="E2" s="67"/>
      <c r="F2" s="66"/>
      <c r="G2" s="66"/>
      <c r="H2" s="66"/>
      <c r="I2" s="66"/>
    </row>
    <row r="3" spans="1:17" s="16" customFormat="1" ht="15.75" x14ac:dyDescent="0.25">
      <c r="A3" s="66"/>
      <c r="B3" s="66"/>
      <c r="C3" s="67"/>
      <c r="D3" s="66"/>
      <c r="E3" s="67"/>
      <c r="F3" s="66"/>
      <c r="G3" s="66"/>
      <c r="H3" s="66"/>
      <c r="I3" s="66"/>
    </row>
    <row r="4" spans="1:17" s="16" customFormat="1" ht="10.5" customHeight="1" x14ac:dyDescent="0.25">
      <c r="A4" s="66"/>
      <c r="B4" s="66"/>
      <c r="C4" s="67"/>
      <c r="D4" s="66"/>
      <c r="E4" s="67"/>
      <c r="F4" s="66"/>
      <c r="G4" s="66"/>
      <c r="H4" s="66"/>
      <c r="I4" s="66"/>
    </row>
    <row r="5" spans="1:17" s="16" customFormat="1" ht="5.25" customHeight="1" x14ac:dyDescent="0.25">
      <c r="A5" s="72"/>
      <c r="B5" s="72"/>
      <c r="C5" s="73"/>
      <c r="D5" s="72"/>
      <c r="E5" s="73"/>
      <c r="F5" s="72"/>
      <c r="G5" s="72"/>
      <c r="H5" s="72"/>
      <c r="I5" s="72"/>
    </row>
    <row r="6" spans="1:17" s="16" customFormat="1" ht="15.75" x14ac:dyDescent="0.25">
      <c r="C6" s="47"/>
      <c r="D6" s="2"/>
      <c r="E6" s="2"/>
    </row>
    <row r="7" spans="1:17" s="16" customFormat="1" ht="20.25" customHeight="1" x14ac:dyDescent="0.25">
      <c r="B7" s="8" t="s">
        <v>465</v>
      </c>
      <c r="C7" s="48"/>
      <c r="D7" s="2"/>
    </row>
    <row r="8" spans="1:17" s="16" customFormat="1" ht="5.25" customHeight="1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74"/>
      <c r="P8" s="74"/>
      <c r="Q8" s="74"/>
    </row>
    <row r="9" spans="1:17" s="16" customFormat="1" ht="9.75" customHeight="1" x14ac:dyDescent="0.25">
      <c r="B9" s="17"/>
      <c r="C9" s="49"/>
      <c r="D9" s="17"/>
    </row>
    <row r="10" spans="1:17" ht="15.75" x14ac:dyDescent="0.25">
      <c r="B10" s="26" t="s">
        <v>466</v>
      </c>
      <c r="C10" s="27" t="s">
        <v>467</v>
      </c>
      <c r="D10" s="27" t="s">
        <v>133</v>
      </c>
      <c r="E10" s="28" t="s">
        <v>134</v>
      </c>
    </row>
    <row r="11" spans="1:17" s="61" customFormat="1" ht="15.75" x14ac:dyDescent="0.25">
      <c r="B11" s="39" t="s">
        <v>495</v>
      </c>
      <c r="C11" s="127">
        <v>90</v>
      </c>
      <c r="D11" s="127">
        <v>12615353.949999996</v>
      </c>
      <c r="E11" s="128">
        <v>32496174.419399999</v>
      </c>
    </row>
    <row r="12" spans="1:17" s="61" customFormat="1" ht="15.75" x14ac:dyDescent="0.25">
      <c r="B12" s="39" t="s">
        <v>496</v>
      </c>
      <c r="C12" s="127">
        <v>266</v>
      </c>
      <c r="D12" s="127">
        <v>1674279.6730000002</v>
      </c>
      <c r="E12" s="128">
        <v>12417149.773800002</v>
      </c>
    </row>
    <row r="13" spans="1:17" s="61" customFormat="1" ht="15.75" x14ac:dyDescent="0.25">
      <c r="B13" s="39" t="s">
        <v>497</v>
      </c>
      <c r="C13" s="127">
        <v>64</v>
      </c>
      <c r="D13" s="127">
        <v>5430764.4500000002</v>
      </c>
      <c r="E13" s="128">
        <v>9010701.2214000002</v>
      </c>
    </row>
    <row r="14" spans="1:17" s="61" customFormat="1" ht="15.75" x14ac:dyDescent="0.25">
      <c r="B14" s="39" t="s">
        <v>498</v>
      </c>
      <c r="C14" s="127">
        <v>37</v>
      </c>
      <c r="D14" s="127">
        <v>171584.03000000003</v>
      </c>
      <c r="E14" s="128">
        <v>520499.9889</v>
      </c>
    </row>
    <row r="15" spans="1:17" s="61" customFormat="1" ht="15.75" x14ac:dyDescent="0.25">
      <c r="B15" s="39" t="s">
        <v>499</v>
      </c>
      <c r="C15" s="127">
        <v>28</v>
      </c>
      <c r="D15" s="127">
        <v>110935.14999999998</v>
      </c>
      <c r="E15" s="128">
        <v>464314.07849999995</v>
      </c>
    </row>
    <row r="16" spans="1:17" s="61" customFormat="1" ht="15.75" x14ac:dyDescent="0.25">
      <c r="B16" s="39" t="s">
        <v>500</v>
      </c>
      <c r="C16" s="127">
        <v>1</v>
      </c>
      <c r="D16" s="127">
        <v>284484.10000000003</v>
      </c>
      <c r="E16" s="128">
        <v>400080.28</v>
      </c>
    </row>
    <row r="17" spans="2:17" s="61" customFormat="1" ht="15.75" x14ac:dyDescent="0.25">
      <c r="B17" s="39" t="s">
        <v>501</v>
      </c>
      <c r="C17" s="127">
        <v>3</v>
      </c>
      <c r="D17" s="127">
        <v>20188.5</v>
      </c>
      <c r="E17" s="128">
        <v>197782.62</v>
      </c>
    </row>
    <row r="18" spans="2:17" s="61" customFormat="1" ht="15.75" x14ac:dyDescent="0.25">
      <c r="B18" s="39" t="s">
        <v>502</v>
      </c>
      <c r="C18" s="127">
        <v>15</v>
      </c>
      <c r="D18" s="127">
        <v>4607</v>
      </c>
      <c r="E18" s="128">
        <v>42486.75</v>
      </c>
    </row>
    <row r="19" spans="2:17" ht="15.75" x14ac:dyDescent="0.25">
      <c r="B19" s="29" t="s">
        <v>503</v>
      </c>
      <c r="C19" s="129">
        <f>SUM(C11:C18)</f>
        <v>504</v>
      </c>
      <c r="D19" s="129">
        <v>20312196.852999996</v>
      </c>
      <c r="E19" s="130">
        <v>55549189.131999999</v>
      </c>
    </row>
    <row r="20" spans="2:17" x14ac:dyDescent="0.2">
      <c r="D20" s="85"/>
      <c r="E20" s="131"/>
    </row>
    <row r="21" spans="2:17" x14ac:dyDescent="0.2">
      <c r="D21" s="131"/>
      <c r="E21" s="131"/>
    </row>
    <row r="22" spans="2:17" s="16" customFormat="1" ht="20.25" customHeight="1" x14ac:dyDescent="0.25">
      <c r="B22" s="8" t="s">
        <v>468</v>
      </c>
      <c r="C22" s="48"/>
      <c r="D22" s="2"/>
    </row>
    <row r="23" spans="2:17" s="16" customFormat="1" ht="5.25" customHeight="1" x14ac:dyDescent="0.25"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74"/>
      <c r="P23" s="74"/>
      <c r="Q23" s="74"/>
    </row>
    <row r="24" spans="2:17" s="16" customFormat="1" ht="9.75" customHeight="1" x14ac:dyDescent="0.25">
      <c r="B24" s="17"/>
      <c r="C24" s="49"/>
      <c r="D24" s="17"/>
    </row>
    <row r="25" spans="2:17" ht="15.75" x14ac:dyDescent="0.2">
      <c r="B25" s="26" t="s">
        <v>466</v>
      </c>
      <c r="C25" s="26" t="s">
        <v>469</v>
      </c>
      <c r="D25" s="26" t="s">
        <v>470</v>
      </c>
      <c r="E25" s="26" t="s">
        <v>471</v>
      </c>
      <c r="G25" s="61"/>
      <c r="H25" s="61"/>
      <c r="I25" s="61"/>
    </row>
    <row r="26" spans="2:17" ht="15.75" x14ac:dyDescent="0.25">
      <c r="B26" s="39" t="s">
        <v>495</v>
      </c>
      <c r="C26" s="132">
        <v>60</v>
      </c>
      <c r="D26" s="132">
        <v>17</v>
      </c>
      <c r="E26" s="132">
        <v>13</v>
      </c>
      <c r="G26" s="61"/>
      <c r="H26" s="61"/>
      <c r="I26" s="61"/>
    </row>
    <row r="27" spans="2:17" ht="15.75" x14ac:dyDescent="0.25">
      <c r="B27" s="39" t="s">
        <v>496</v>
      </c>
      <c r="C27" s="132">
        <v>107</v>
      </c>
      <c r="D27" s="132">
        <v>59</v>
      </c>
      <c r="E27" s="132">
        <v>100</v>
      </c>
      <c r="G27" s="61"/>
      <c r="H27" s="61"/>
      <c r="I27" s="61"/>
    </row>
    <row r="28" spans="2:17" ht="15.75" x14ac:dyDescent="0.25">
      <c r="B28" s="39" t="s">
        <v>497</v>
      </c>
      <c r="C28" s="132">
        <v>13</v>
      </c>
      <c r="D28" s="132">
        <v>23</v>
      </c>
      <c r="E28" s="132">
        <v>28</v>
      </c>
      <c r="G28" s="61"/>
      <c r="H28" s="61"/>
      <c r="I28" s="61"/>
    </row>
    <row r="29" spans="2:17" ht="15.75" x14ac:dyDescent="0.25">
      <c r="B29" s="39" t="s">
        <v>498</v>
      </c>
      <c r="C29" s="132">
        <v>18</v>
      </c>
      <c r="D29" s="132">
        <v>9</v>
      </c>
      <c r="E29" s="132">
        <v>10</v>
      </c>
      <c r="G29" s="61"/>
      <c r="H29" s="61"/>
      <c r="I29" s="61"/>
    </row>
    <row r="30" spans="2:17" ht="15.75" x14ac:dyDescent="0.25">
      <c r="B30" s="39" t="s">
        <v>499</v>
      </c>
      <c r="C30" s="132">
        <v>0</v>
      </c>
      <c r="D30" s="132">
        <v>12</v>
      </c>
      <c r="E30" s="132">
        <v>16</v>
      </c>
      <c r="G30" s="61"/>
      <c r="H30" s="61"/>
      <c r="I30" s="61"/>
    </row>
    <row r="31" spans="2:17" ht="15.75" x14ac:dyDescent="0.25">
      <c r="B31" s="39" t="s">
        <v>500</v>
      </c>
      <c r="C31" s="132">
        <v>0</v>
      </c>
      <c r="D31" s="132">
        <v>1</v>
      </c>
      <c r="E31" s="132">
        <v>0</v>
      </c>
      <c r="G31" s="61"/>
      <c r="H31" s="61"/>
      <c r="I31" s="61"/>
    </row>
    <row r="32" spans="2:17" ht="15.75" x14ac:dyDescent="0.25">
      <c r="B32" s="39" t="s">
        <v>501</v>
      </c>
      <c r="C32" s="132">
        <v>0</v>
      </c>
      <c r="D32" s="132">
        <v>1</v>
      </c>
      <c r="E32" s="132">
        <v>2</v>
      </c>
      <c r="G32" s="61"/>
      <c r="H32" s="61"/>
      <c r="I32" s="61"/>
    </row>
    <row r="33" spans="2:17" ht="15.75" x14ac:dyDescent="0.25">
      <c r="B33" s="39" t="s">
        <v>502</v>
      </c>
      <c r="C33" s="132">
        <v>0</v>
      </c>
      <c r="D33" s="132">
        <v>3</v>
      </c>
      <c r="E33" s="132">
        <v>12</v>
      </c>
    </row>
    <row r="34" spans="2:17" ht="15.75" x14ac:dyDescent="0.25">
      <c r="B34" s="29" t="s">
        <v>503</v>
      </c>
      <c r="C34" s="133">
        <f>SUM(C26:C33)</f>
        <v>198</v>
      </c>
      <c r="D34" s="133">
        <f t="shared" ref="D34:E34" si="0">SUM(D26:D33)</f>
        <v>125</v>
      </c>
      <c r="E34" s="133">
        <f t="shared" si="0"/>
        <v>181</v>
      </c>
    </row>
    <row r="36" spans="2:17" ht="15" x14ac:dyDescent="0.2">
      <c r="B36" s="134" t="s">
        <v>472</v>
      </c>
      <c r="C36" s="135"/>
      <c r="D36" s="135"/>
      <c r="E36" s="136"/>
    </row>
    <row r="39" spans="2:17" s="16" customFormat="1" ht="20.25" customHeight="1" x14ac:dyDescent="0.25">
      <c r="B39" s="8" t="s">
        <v>473</v>
      </c>
      <c r="C39" s="48"/>
      <c r="D39" s="2"/>
    </row>
    <row r="40" spans="2:17" s="16" customFormat="1" ht="5.25" customHeight="1" x14ac:dyDescent="0.25"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74"/>
      <c r="P40" s="74"/>
      <c r="Q40" s="74"/>
    </row>
    <row r="41" spans="2:17" s="16" customFormat="1" ht="9.75" customHeight="1" x14ac:dyDescent="0.25">
      <c r="B41" s="17"/>
      <c r="C41" s="49"/>
      <c r="D41" s="17"/>
    </row>
    <row r="43" spans="2:17" ht="31.5" x14ac:dyDescent="0.2">
      <c r="B43" s="26" t="s">
        <v>474</v>
      </c>
      <c r="C43" s="26" t="s">
        <v>475</v>
      </c>
      <c r="D43" s="26" t="s">
        <v>476</v>
      </c>
      <c r="E43" s="26" t="s">
        <v>134</v>
      </c>
      <c r="F43" s="26" t="s">
        <v>476</v>
      </c>
      <c r="G43" s="137" t="s">
        <v>477</v>
      </c>
    </row>
    <row r="44" spans="2:17" ht="15.75" x14ac:dyDescent="0.25">
      <c r="B44" s="138" t="s">
        <v>478</v>
      </c>
      <c r="C44" s="39">
        <v>9</v>
      </c>
      <c r="D44" s="139">
        <f>+C44/$C$52</f>
        <v>1.4802631578947368E-2</v>
      </c>
      <c r="E44" s="40">
        <v>20424489.839126613</v>
      </c>
      <c r="F44" s="139">
        <v>0.367682951964241</v>
      </c>
      <c r="G44" s="40">
        <f>+E44/C44</f>
        <v>2269387.7599029569</v>
      </c>
    </row>
    <row r="45" spans="2:17" ht="15.75" x14ac:dyDescent="0.25">
      <c r="B45" s="138" t="s">
        <v>479</v>
      </c>
      <c r="C45" s="39">
        <v>14</v>
      </c>
      <c r="D45" s="139">
        <f t="shared" ref="D45:D52" si="1">+C45/$C$52</f>
        <v>2.3026315789473683E-2</v>
      </c>
      <c r="E45" s="40">
        <v>11176821.256174114</v>
      </c>
      <c r="F45" s="139">
        <v>0.20120583992136104</v>
      </c>
      <c r="G45" s="40">
        <f t="shared" ref="G45:G52" si="2">+E45/C45</f>
        <v>798344.37544100813</v>
      </c>
    </row>
    <row r="46" spans="2:17" ht="15.75" x14ac:dyDescent="0.25">
      <c r="B46" s="138" t="s">
        <v>480</v>
      </c>
      <c r="C46" s="39">
        <v>11</v>
      </c>
      <c r="D46" s="139">
        <f t="shared" si="1"/>
        <v>1.8092105263157895E-2</v>
      </c>
      <c r="E46" s="40">
        <v>4894964.1456850255</v>
      </c>
      <c r="F46" s="139">
        <v>8.811945272663671E-2</v>
      </c>
      <c r="G46" s="40">
        <f t="shared" si="2"/>
        <v>444996.74051682052</v>
      </c>
    </row>
    <row r="47" spans="2:17" ht="15.75" x14ac:dyDescent="0.25">
      <c r="B47" s="138" t="s">
        <v>481</v>
      </c>
      <c r="C47" s="39">
        <v>28</v>
      </c>
      <c r="D47" s="139">
        <f t="shared" si="1"/>
        <v>4.6052631578947366E-2</v>
      </c>
      <c r="E47" s="40">
        <v>6109603.2762315962</v>
      </c>
      <c r="F47" s="139">
        <v>0.10998546282570411</v>
      </c>
      <c r="G47" s="40">
        <f t="shared" si="2"/>
        <v>218200.11700827131</v>
      </c>
    </row>
    <row r="48" spans="2:17" ht="15.75" x14ac:dyDescent="0.25">
      <c r="B48" s="138" t="s">
        <v>482</v>
      </c>
      <c r="C48" s="39">
        <v>77</v>
      </c>
      <c r="D48" s="139">
        <f t="shared" si="1"/>
        <v>0.12664473684210525</v>
      </c>
      <c r="E48" s="40">
        <v>6829605.4521046132</v>
      </c>
      <c r="F48" s="139">
        <v>0.12294698732549979</v>
      </c>
      <c r="G48" s="40">
        <f t="shared" si="2"/>
        <v>88696.174702657314</v>
      </c>
    </row>
    <row r="49" spans="2:17" ht="15.75" x14ac:dyDescent="0.25">
      <c r="B49" s="138" t="s">
        <v>483</v>
      </c>
      <c r="C49" s="39">
        <v>71</v>
      </c>
      <c r="D49" s="139">
        <f t="shared" si="1"/>
        <v>0.11677631578947369</v>
      </c>
      <c r="E49" s="40">
        <v>3082359.9891169174</v>
      </c>
      <c r="F49" s="139">
        <v>5.5488838582586464E-2</v>
      </c>
      <c r="G49" s="40">
        <f t="shared" si="2"/>
        <v>43413.520973477709</v>
      </c>
    </row>
    <row r="50" spans="2:17" ht="15.75" x14ac:dyDescent="0.25">
      <c r="B50" s="138" t="s">
        <v>484</v>
      </c>
      <c r="C50" s="39">
        <v>158</v>
      </c>
      <c r="D50" s="139">
        <f t="shared" si="1"/>
        <v>0.25986842105263158</v>
      </c>
      <c r="E50" s="40">
        <v>2671357.4053721144</v>
      </c>
      <c r="F50" s="139">
        <v>4.8089944194207389E-2</v>
      </c>
      <c r="G50" s="40">
        <f t="shared" si="2"/>
        <v>16907.32535045642</v>
      </c>
    </row>
    <row r="51" spans="2:17" ht="15.75" x14ac:dyDescent="0.25">
      <c r="B51" s="138" t="s">
        <v>485</v>
      </c>
      <c r="C51" s="39">
        <v>240</v>
      </c>
      <c r="D51" s="139">
        <f t="shared" si="1"/>
        <v>0.39473684210526316</v>
      </c>
      <c r="E51" s="40">
        <v>359987.76778894768</v>
      </c>
      <c r="F51" s="139">
        <v>6.4805224597628431E-3</v>
      </c>
      <c r="G51" s="40">
        <f t="shared" si="2"/>
        <v>1499.9490324539486</v>
      </c>
    </row>
    <row r="52" spans="2:17" ht="15.75" x14ac:dyDescent="0.25">
      <c r="B52" s="29" t="s">
        <v>486</v>
      </c>
      <c r="C52" s="140">
        <v>608</v>
      </c>
      <c r="D52" s="141">
        <f t="shared" si="1"/>
        <v>1</v>
      </c>
      <c r="E52" s="142">
        <v>55548990.785100035</v>
      </c>
      <c r="F52" s="141">
        <f t="shared" ref="F52" si="3">+E52/$E$52</f>
        <v>1</v>
      </c>
      <c r="G52" s="142">
        <f t="shared" si="2"/>
        <v>91363.471686019795</v>
      </c>
    </row>
    <row r="53" spans="2:17" ht="15.75" x14ac:dyDescent="0.25">
      <c r="C53" s="16"/>
      <c r="D53" s="16"/>
      <c r="E53" s="16"/>
    </row>
    <row r="55" spans="2:17" s="16" customFormat="1" ht="20.25" customHeight="1" x14ac:dyDescent="0.25">
      <c r="B55" s="8" t="s">
        <v>487</v>
      </c>
      <c r="C55" s="48"/>
      <c r="D55" s="2"/>
    </row>
    <row r="56" spans="2:17" s="16" customFormat="1" ht="5.25" customHeight="1" x14ac:dyDescent="0.25"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74"/>
      <c r="P56" s="74"/>
      <c r="Q56" s="74"/>
    </row>
    <row r="57" spans="2:17" s="16" customFormat="1" ht="9.75" customHeight="1" x14ac:dyDescent="0.25">
      <c r="B57" s="17"/>
      <c r="C57" s="49"/>
      <c r="D57" s="17"/>
    </row>
    <row r="58" spans="2:17" ht="15.75" x14ac:dyDescent="0.2">
      <c r="B58" s="26" t="s">
        <v>488</v>
      </c>
      <c r="C58" s="26" t="s">
        <v>489</v>
      </c>
    </row>
    <row r="59" spans="2:17" ht="15.75" x14ac:dyDescent="0.25">
      <c r="B59" s="143" t="s">
        <v>490</v>
      </c>
      <c r="C59" s="144">
        <f>(D19/1000)/500</f>
        <v>40.624393705999992</v>
      </c>
    </row>
    <row r="60" spans="2:17" ht="15.75" x14ac:dyDescent="0.25">
      <c r="B60" s="143" t="s">
        <v>491</v>
      </c>
      <c r="C60" s="144">
        <f>(E19/1000)/500</f>
        <v>111.098378264</v>
      </c>
    </row>
    <row r="61" spans="2:17" ht="15.75" x14ac:dyDescent="0.25">
      <c r="B61" s="143" t="s">
        <v>492</v>
      </c>
      <c r="C61" s="144">
        <f>(D19/1000)/218</f>
        <v>93.175214922018341</v>
      </c>
      <c r="D61" s="145"/>
    </row>
    <row r="62" spans="2:17" ht="15.75" x14ac:dyDescent="0.25">
      <c r="B62" s="143" t="s">
        <v>493</v>
      </c>
      <c r="C62" s="144">
        <f>(E19/1000)/218</f>
        <v>254.81279418348623</v>
      </c>
    </row>
    <row r="65" spans="2:2" ht="15.75" x14ac:dyDescent="0.25">
      <c r="B65" s="30" t="s">
        <v>494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2019-04-30T11:13:01Z</dcterms:modified>
</cp:coreProperties>
</file>