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/>
  <bookViews>
    <workbookView xWindow="0" yWindow="0" windowWidth="15360" windowHeight="7830" tabRatio="36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GENERALES'!$A$6:$L$71</definedName>
  </definedNames>
  <calcPr calcId="145621"/>
</workbook>
</file>

<file path=xl/calcChain.xml><?xml version="1.0" encoding="utf-8"?>
<calcChain xmlns="http://schemas.openxmlformats.org/spreadsheetml/2006/main">
  <c r="C66" i="8" l="1"/>
  <c r="C65" i="8"/>
  <c r="F38" i="8" l="1"/>
  <c r="G38" i="8"/>
  <c r="F39" i="8"/>
  <c r="G39" i="8"/>
  <c r="F40" i="8"/>
  <c r="G40" i="8"/>
  <c r="F41" i="8"/>
  <c r="G41" i="8"/>
  <c r="F42" i="8"/>
  <c r="G42" i="8"/>
  <c r="D38" i="8"/>
  <c r="D39" i="8"/>
  <c r="D40" i="8"/>
  <c r="D41" i="8"/>
  <c r="D42" i="8"/>
  <c r="G37" i="8"/>
  <c r="F37" i="8"/>
  <c r="D37" i="8"/>
  <c r="C64" i="8"/>
  <c r="C63" i="8"/>
  <c r="F68" i="2" l="1"/>
  <c r="F69" i="2"/>
  <c r="F70" i="2"/>
  <c r="F71" i="2"/>
  <c r="F72" i="2"/>
  <c r="F73" i="2"/>
  <c r="F74" i="2"/>
  <c r="F75" i="2"/>
  <c r="F76" i="2"/>
  <c r="F77" i="2"/>
  <c r="F105" i="2"/>
  <c r="E58" i="1"/>
  <c r="H58" i="1"/>
  <c r="E59" i="1"/>
  <c r="H59" i="1"/>
  <c r="E60" i="1"/>
  <c r="H60" i="1"/>
  <c r="E61" i="1"/>
  <c r="H61" i="1"/>
  <c r="E62" i="1"/>
  <c r="H62" i="1"/>
  <c r="E63" i="1"/>
  <c r="H63" i="1"/>
  <c r="E64" i="1"/>
  <c r="H64" i="1"/>
  <c r="E65" i="1"/>
  <c r="H65" i="1"/>
  <c r="E66" i="1"/>
  <c r="H66" i="1"/>
  <c r="E67" i="1"/>
  <c r="H67" i="1"/>
  <c r="E68" i="1"/>
  <c r="H68" i="1"/>
  <c r="E69" i="1"/>
  <c r="H69" i="1"/>
  <c r="E70" i="1"/>
  <c r="H70" i="1"/>
  <c r="D51" i="1"/>
  <c r="C51" i="1"/>
  <c r="F96" i="2" l="1"/>
  <c r="F97" i="2"/>
  <c r="F104" i="2" l="1"/>
  <c r="F106" i="2"/>
  <c r="F98" i="2"/>
  <c r="F99" i="2"/>
  <c r="F100" i="2"/>
  <c r="F101" i="2"/>
  <c r="F82" i="2"/>
  <c r="F83" i="2"/>
  <c r="F84" i="2"/>
  <c r="F85" i="2"/>
  <c r="F86" i="2"/>
  <c r="F87" i="2"/>
  <c r="F88" i="2"/>
  <c r="F89" i="2"/>
  <c r="F90" i="2"/>
  <c r="F91" i="2"/>
  <c r="F92" i="2"/>
  <c r="K58" i="1"/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78" i="2"/>
  <c r="F79" i="2"/>
  <c r="F80" i="2"/>
  <c r="F81" i="2"/>
  <c r="F93" i="2"/>
  <c r="F12" i="2"/>
  <c r="F94" i="2"/>
  <c r="F95" i="2"/>
  <c r="F102" i="2"/>
  <c r="F103" i="2"/>
  <c r="F107" i="2"/>
  <c r="F108" i="2"/>
  <c r="F109" i="2"/>
  <c r="F110" i="2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K70" i="1"/>
  <c r="K69" i="1"/>
  <c r="K68" i="1"/>
  <c r="K67" i="1"/>
  <c r="K66" i="1"/>
  <c r="K65" i="1"/>
  <c r="K64" i="1"/>
  <c r="K63" i="1"/>
  <c r="K62" i="1"/>
  <c r="K61" i="1"/>
  <c r="K60" i="1"/>
  <c r="K59" i="1"/>
</calcChain>
</file>

<file path=xl/sharedStrings.xml><?xml version="1.0" encoding="utf-8"?>
<sst xmlns="http://schemas.openxmlformats.org/spreadsheetml/2006/main" count="358" uniqueCount="269">
  <si>
    <t>AÑO</t>
  </si>
  <si>
    <t>TOTAL</t>
  </si>
  <si>
    <t>FAO</t>
  </si>
  <si>
    <t>AMB</t>
  </si>
  <si>
    <t>BON</t>
  </si>
  <si>
    <t>BRB</t>
  </si>
  <si>
    <t>CHOPA</t>
  </si>
  <si>
    <t>COE</t>
  </si>
  <si>
    <t>CTC</t>
  </si>
  <si>
    <t>DEC</t>
  </si>
  <si>
    <t>FOR</t>
  </si>
  <si>
    <t>BROTOLA DE ROCA</t>
  </si>
  <si>
    <t>GPD</t>
  </si>
  <si>
    <t>MERO</t>
  </si>
  <si>
    <t>HKE</t>
  </si>
  <si>
    <t>HMY</t>
  </si>
  <si>
    <t>LBE</t>
  </si>
  <si>
    <t>BOGAVANTE</t>
  </si>
  <si>
    <t>OCC</t>
  </si>
  <si>
    <t>PAC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</si>
  <si>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</si>
  <si>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</si>
  <si>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</si>
  <si>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</si>
  <si>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</si>
  <si>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</si>
  <si>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</si>
  <si>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</si>
  <si>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</si>
  <si>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</si>
  <si>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</si>
  <si>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</si>
  <si>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TRG</t>
  </si>
  <si>
    <t>PEZ BALLESTA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</si>
  <si>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</si>
  <si>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</si>
  <si>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</si>
  <si>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</si>
  <si>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</si>
  <si>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</si>
  <si>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</si>
  <si>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</si>
  <si>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</si>
  <si>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</si>
  <si>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</si>
  <si>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</si>
  <si>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DEP</t>
  </si>
  <si>
    <t>SAMA DE PLUMA</t>
  </si>
  <si>
    <t>BLU</t>
  </si>
  <si>
    <t>GBR</t>
  </si>
  <si>
    <t>MUR</t>
  </si>
  <si>
    <t>SALMONETE DE ROCA</t>
  </si>
  <si>
    <t>SWA</t>
  </si>
  <si>
    <t>SARGO</t>
  </si>
  <si>
    <t>SPU</t>
  </si>
  <si>
    <t>BAILA</t>
  </si>
  <si>
    <t>BLT</t>
  </si>
  <si>
    <t>MELVA</t>
  </si>
  <si>
    <t>MUT</t>
  </si>
  <si>
    <t>SALMONETE DE FANGO</t>
  </si>
  <si>
    <t>GRA</t>
  </si>
  <si>
    <t>BURRO LISTADO</t>
  </si>
  <si>
    <t>JDP</t>
  </si>
  <si>
    <t>CHUCHO</t>
  </si>
  <si>
    <t>BGR</t>
  </si>
  <si>
    <t>OAL</t>
  </si>
  <si>
    <t>LENGUADO SENEGALES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</si>
  <si>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</si>
  <si>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</si>
  <si>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</si>
  <si>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</si>
  <si>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</si>
  <si>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</si>
  <si>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</si>
  <si>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</si>
  <si>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</si>
  <si>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</si>
  <si>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</si>
  <si>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</si>
  <si>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</si>
  <si>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</si>
  <si>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ZAFIO</t>
  </si>
  <si>
    <t>SAVIA</t>
  </si>
  <si>
    <t>PULPO DE ROCA O PULPO ROQUERO</t>
  </si>
  <si>
    <t>CHOVA</t>
  </si>
  <si>
    <t>CABALLA DEL SUR O TONINO</t>
  </si>
  <si>
    <t>PALOMETA</t>
  </si>
  <si>
    <t>MERLUZA O MERLUZA EUROPEA</t>
  </si>
  <si>
    <t>TOTAL MOLUSCOS</t>
  </si>
  <si>
    <t>TOTAL PECES</t>
  </si>
  <si>
    <t>Año</t>
  </si>
  <si>
    <t>Toneladas</t>
  </si>
  <si>
    <t>Miles euros</t>
  </si>
  <si>
    <t>Mes</t>
  </si>
  <si>
    <t>Peces</t>
  </si>
  <si>
    <t>Moluscos</t>
  </si>
  <si>
    <t>Crustáceos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</si>
  <si>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</si>
  <si>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</si>
  <si>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</si>
  <si>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</si>
  <si>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</si>
  <si>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</si>
  <si>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</si>
  <si>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</si>
  <si>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</si>
  <si>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</si>
  <si>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</si>
  <si>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</si>
  <si>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</si>
  <si>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</si>
  <si>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</si>
  <si>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>Especie</t>
  </si>
  <si>
    <t>Kilogramos</t>
  </si>
  <si>
    <t>Euros</t>
  </si>
  <si>
    <t>TOTAL CRUSTÁCEOS</t>
  </si>
  <si>
    <t>ACUMULADO SOBRE EL TOTAL</t>
  </si>
  <si>
    <t>TOTAL COMERCIALIZADO</t>
  </si>
  <si>
    <t>BODIONES O PORREDANAS</t>
  </si>
  <si>
    <t>YFX</t>
  </si>
  <si>
    <t>CAZON</t>
  </si>
  <si>
    <t>GAG</t>
  </si>
  <si>
    <t>FANECA O NIÑA</t>
  </si>
  <si>
    <t>BIB</t>
  </si>
  <si>
    <t>MOJARRA</t>
  </si>
  <si>
    <t>CTB</t>
  </si>
  <si>
    <t>MUSOLA</t>
  </si>
  <si>
    <t>SMD</t>
  </si>
  <si>
    <t>PALOMETON</t>
  </si>
  <si>
    <t>LEE</t>
  </si>
  <si>
    <t>RAYA ESTRELLADA</t>
  </si>
  <si>
    <t>JRS</t>
  </si>
  <si>
    <t>SARGO PICUDO</t>
  </si>
  <si>
    <t>SHR</t>
  </si>
  <si>
    <t>TEMBLADERA</t>
  </si>
  <si>
    <t>TTR</t>
  </si>
  <si>
    <t>VERRUGATO FUSCO</t>
  </si>
  <si>
    <t>UMO</t>
  </si>
  <si>
    <t>VERRUGATO O VERRUGATO DE PIEDRA</t>
  </si>
  <si>
    <t>COB</t>
  </si>
  <si>
    <t>CALAMAR O CHIPIRON</t>
  </si>
  <si>
    <t>SQR</t>
  </si>
  <si>
    <t>PUNTILLITAS</t>
  </si>
  <si>
    <t>OUL</t>
  </si>
  <si>
    <t>GALERA</t>
  </si>
  <si>
    <t>MTS</t>
  </si>
  <si>
    <t>ARAÑA</t>
  </si>
  <si>
    <t>WEG</t>
  </si>
  <si>
    <t>BROTOLA DE FANGO</t>
  </si>
  <si>
    <t>GFB</t>
  </si>
  <si>
    <t>CORVINA PUNTEADA</t>
  </si>
  <si>
    <t>STG</t>
  </si>
  <si>
    <t>GALUPE O LISA</t>
  </si>
  <si>
    <t>MGA</t>
  </si>
  <si>
    <t>GARAPELLO</t>
  </si>
  <si>
    <t>PAR</t>
  </si>
  <si>
    <t>JUREL BLANCO</t>
  </si>
  <si>
    <t>HMM</t>
  </si>
  <si>
    <t>LENGUADO PORTUGUES</t>
  </si>
  <si>
    <t>YNU</t>
  </si>
  <si>
    <t>LISA</t>
  </si>
  <si>
    <t>MLR</t>
  </si>
  <si>
    <t>MORRAGUTE</t>
  </si>
  <si>
    <t>MGC</t>
  </si>
  <si>
    <t>MUGIL</t>
  </si>
  <si>
    <t>MUF</t>
  </si>
  <si>
    <t>OBLADA</t>
  </si>
  <si>
    <t>SBS</t>
  </si>
  <si>
    <t>PAMPANO O PALOMETA FIATOLA</t>
  </si>
  <si>
    <t>BLB</t>
  </si>
  <si>
    <t>PEJE OBISPO</t>
  </si>
  <si>
    <t>MPO</t>
  </si>
  <si>
    <t>PEZ SAPO</t>
  </si>
  <si>
    <t>BHD</t>
  </si>
  <si>
    <t>RASPALLON</t>
  </si>
  <si>
    <t>ANN</t>
  </si>
  <si>
    <t>REMOL</t>
  </si>
  <si>
    <t>BLL</t>
  </si>
  <si>
    <t>VERRUGATO DE CANARIAS</t>
  </si>
  <si>
    <t>UCA</t>
  </si>
  <si>
    <t>CAÑAILLA</t>
  </si>
  <si>
    <t>BOY</t>
  </si>
  <si>
    <t>LANGOSTINO</t>
  </si>
  <si>
    <t>TGS</t>
  </si>
  <si>
    <t xml:space="preserve">IPP calculado con la cesta representativa de productos comercializados en esta lonja: </t>
  </si>
  <si>
    <t xml:space="preserve">      Tabla 3. Índice de precios percibidos en lonja (Base 2016)</t>
  </si>
  <si>
    <t>VMA</t>
  </si>
  <si>
    <t>LISTADO O BONITO DE VIENTRE RAYADO</t>
  </si>
  <si>
    <t>SKJ</t>
  </si>
  <si>
    <t>RUBIOS</t>
  </si>
  <si>
    <t>GUY</t>
  </si>
  <si>
    <t>SERRANO</t>
  </si>
  <si>
    <t>SRK</t>
  </si>
  <si>
    <t>NECORA</t>
  </si>
  <si>
    <t>LIO</t>
  </si>
  <si>
    <t>Evol 18_17</t>
  </si>
  <si>
    <t xml:space="preserve">      Tabla 1. Evolución de la producción comercializada en la lonja de Chipiona. Serie 1985-2018</t>
  </si>
  <si>
    <t>Gráfico 1. Evolución de la producción comercializada en la lonja de Chipiona. Serie 2000-2018</t>
  </si>
  <si>
    <t xml:space="preserve">      Tabla 2. Distribución mensual por categorías. Año 2018</t>
  </si>
  <si>
    <t xml:space="preserve">      Tabla 4. Producción comercializada en la lonja de Chipiona según categoría y especie. Año 2018</t>
  </si>
  <si>
    <t>BOGA</t>
  </si>
  <si>
    <t>BOG</t>
  </si>
  <si>
    <t>CHACARONA SUREÑA</t>
  </si>
  <si>
    <t>DEN</t>
  </si>
  <si>
    <t>CORVALLO O CORVINATA</t>
  </si>
  <si>
    <t>CBM</t>
  </si>
  <si>
    <t>GARNEO</t>
  </si>
  <si>
    <t>GUN</t>
  </si>
  <si>
    <t>JUREL NEGRO</t>
  </si>
  <si>
    <t>JAA</t>
  </si>
  <si>
    <t>LENGUADO EUROPEO</t>
  </si>
  <si>
    <t>SOL</t>
  </si>
  <si>
    <t>MELVAS</t>
  </si>
  <si>
    <t>FRZ</t>
  </si>
  <si>
    <t>MORENA</t>
  </si>
  <si>
    <t>MMH</t>
  </si>
  <si>
    <t>PINTARROJA O GATA</t>
  </si>
  <si>
    <t>SYC</t>
  </si>
  <si>
    <t>RAPE NEGRO</t>
  </si>
  <si>
    <t>ANK</t>
  </si>
  <si>
    <t>RAYA MOSAICO</t>
  </si>
  <si>
    <t>RJU</t>
  </si>
  <si>
    <t>SOLDADO</t>
  </si>
  <si>
    <t>MIA</t>
  </si>
  <si>
    <t>TAPACULO</t>
  </si>
  <si>
    <t>CIL</t>
  </si>
  <si>
    <t>PULPO ALMIZCLADO</t>
  </si>
  <si>
    <t>EDT</t>
  </si>
  <si>
    <t>CANGREJO AZUL</t>
  </si>
  <si>
    <t>CRB</t>
  </si>
  <si>
    <t xml:space="preserve">       Gráfico 3. Principales especies comercializadas en la lonja de Chipiona  Año 2018</t>
  </si>
  <si>
    <t xml:space="preserve">      Tabla 5. Cesta de las principales especies comercializadas en la lonja de Chipiona. Serie 2018-2014.  Base 2016</t>
  </si>
  <si>
    <t>Año 2018</t>
  </si>
  <si>
    <t>Fuente: Sistema de Información andaluz de comercialización y producción pesquera. Consejería de Agricultura, Ganadería, Pesca y Desarrollo Sostenible.</t>
  </si>
  <si>
    <t xml:space="preserve">      Tabla 6. Distribución de la producción pesquera por modalidad.  Año 2018</t>
  </si>
  <si>
    <t>Modalidad de pesca</t>
  </si>
  <si>
    <t>Operadores (Nº)</t>
  </si>
  <si>
    <t xml:space="preserve">      Tabla 7. Frecuencia de venta de los operadores en lonja.  Año 2018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</si>
  <si>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</si>
  <si>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</si>
  <si>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</si>
  <si>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venden menos del 25% de los días de venta</t>
  </si>
  <si>
    <t xml:space="preserve">      Tabla 8. Compradores en lonja y concentración del volumen.  Año 2018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</si>
  <si>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</si>
  <si>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</si>
  <si>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</si>
  <si>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</si>
  <si>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</si>
  <si>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</si>
  <si>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</si>
  <si>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</si>
  <si>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</si>
  <si>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</si>
  <si>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</si>
  <si>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</si>
  <si>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</si>
  <si>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      Tabla 9. Número de compradores según frecuencia de compra.  Año 2018</t>
  </si>
  <si>
    <t xml:space="preserve">      Tabla 10. Principales indicadores.  Año 2018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</si>
  <si>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</si>
  <si>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</si>
  <si>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</si>
  <si>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</si>
  <si>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</si>
  <si>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</si>
  <si>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Artes Menores</t>
  </si>
  <si>
    <t>Arrastre de Fondo</t>
  </si>
  <si>
    <t>Rastro</t>
  </si>
  <si>
    <t>Total lonja</t>
  </si>
  <si>
    <t>Habituales: Compran más del 50% de los días de venta  / Frecuentes: compran entre el 25% y el 50% de los días de ventas / Ocasionales: compran menos del 25% de los días de venta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</si>
</sst>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.0\ _p_t_a_-;\-* #,##0.0\ _p_t_a_-;_-* \-??\ _p_t_a_-;_-@_-"/>
    <numFmt numFmtId="169" formatCode="0.000"/>
    <numFmt numFmtId="170" formatCode="_-* #,##0\ _€_-;\-* #,##0\ _€_-;_-* &quot;-&quot;??\ _€_-;_-@_-"/>
  </numFmts>
  <fonts count="2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8"/>
      <color rgb="FF000000"/>
      <name val="Arial Narrow"/>
      <family val="2"/>
    </font>
    <font>
      <b/>
      <sz val="12"/>
      <name val="NewsGotT"/>
    </font>
    <font>
      <sz val="12"/>
      <name val="NewsGotT"/>
    </font>
    <font>
      <b/>
      <sz val="12"/>
      <color indexed="54"/>
      <name val="NewsGotT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4">
    <xf numFmtId="0" fontId="0" fillId="0" borderId="0"/>
    <xf numFmtId="166" fontId="2" fillId="0" borderId="0" applyFill="0" applyBorder="0" applyAlignment="0" applyProtection="0"/>
    <xf numFmtId="9" fontId="2" fillId="0" borderId="0" applyFill="0" applyBorder="0" applyAlignment="0" applyProtection="0"/>
    <xf numFmtId="0" fontId="1" fillId="0" borderId="0"/>
  </cellStyleXfs>
  <cellXfs count="163">
    <xf numFmtId="0" fontId="0" fillId="0" borderId="0" xfId="0"/>
    <xf numFmtId="0" fontId="3" fillId="2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 applyBorder="1"/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3" fillId="2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/>
    <xf numFmtId="4" fontId="3" fillId="2" borderId="2" xfId="0" applyNumberFormat="1" applyFont="1" applyFill="1" applyBorder="1"/>
    <xf numFmtId="0" fontId="7" fillId="2" borderId="0" xfId="0" applyFont="1" applyFill="1"/>
    <xf numFmtId="4" fontId="7" fillId="2" borderId="0" xfId="0" applyNumberFormat="1" applyFont="1" applyFill="1"/>
    <xf numFmtId="164" fontId="3" fillId="2" borderId="0" xfId="0" applyNumberFormat="1" applyFont="1" applyFill="1"/>
    <xf numFmtId="4" fontId="8" fillId="2" borderId="0" xfId="0" applyNumberFormat="1" applyFont="1" applyFill="1" applyBorder="1"/>
    <xf numFmtId="3" fontId="8" fillId="2" borderId="0" xfId="0" applyNumberFormat="1" applyFont="1" applyFill="1" applyBorder="1"/>
    <xf numFmtId="3" fontId="3" fillId="2" borderId="2" xfId="0" applyNumberFormat="1" applyFont="1" applyFill="1" applyBorder="1"/>
    <xf numFmtId="3" fontId="3" fillId="2" borderId="1" xfId="0" applyNumberFormat="1" applyFont="1" applyFill="1" applyBorder="1"/>
    <xf numFmtId="1" fontId="3" fillId="2" borderId="0" xfId="0" applyNumberFormat="1" applyFont="1" applyFill="1" applyBorder="1"/>
    <xf numFmtId="3" fontId="3" fillId="2" borderId="0" xfId="0" applyNumberFormat="1" applyFont="1" applyFill="1" applyBorder="1"/>
    <xf numFmtId="0" fontId="3" fillId="3" borderId="0" xfId="0" applyFont="1" applyFill="1"/>
    <xf numFmtId="4" fontId="3" fillId="3" borderId="0" xfId="0" applyNumberFormat="1" applyFont="1" applyFill="1"/>
    <xf numFmtId="4" fontId="5" fillId="3" borderId="0" xfId="0" applyNumberFormat="1" applyFont="1" applyFill="1"/>
    <xf numFmtId="0" fontId="5" fillId="3" borderId="0" xfId="0" applyFont="1" applyFill="1"/>
    <xf numFmtId="4" fontId="3" fillId="3" borderId="0" xfId="0" applyNumberFormat="1" applyFont="1" applyFill="1" applyBorder="1"/>
    <xf numFmtId="0" fontId="3" fillId="3" borderId="0" xfId="0" applyFont="1" applyFill="1" applyBorder="1"/>
    <xf numFmtId="164" fontId="3" fillId="3" borderId="0" xfId="0" applyNumberFormat="1" applyFont="1" applyFill="1" applyBorder="1"/>
    <xf numFmtId="0" fontId="7" fillId="3" borderId="0" xfId="0" applyFont="1" applyFill="1" applyBorder="1"/>
    <xf numFmtId="4" fontId="7" fillId="4" borderId="0" xfId="0" applyNumberFormat="1" applyFont="1" applyFill="1" applyBorder="1"/>
    <xf numFmtId="164" fontId="7" fillId="4" borderId="0" xfId="0" applyNumberFormat="1" applyFont="1" applyFill="1" applyBorder="1"/>
    <xf numFmtId="0" fontId="12" fillId="5" borderId="3" xfId="0" applyFon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/>
    </xf>
    <xf numFmtId="0" fontId="7" fillId="6" borderId="4" xfId="0" applyNumberFormat="1" applyFont="1" applyFill="1" applyBorder="1" applyAlignment="1">
      <alignment horizontal="left"/>
    </xf>
    <xf numFmtId="0" fontId="13" fillId="2" borderId="0" xfId="0" applyFont="1" applyFill="1"/>
    <xf numFmtId="164" fontId="7" fillId="6" borderId="4" xfId="0" applyNumberFormat="1" applyFont="1" applyFill="1" applyBorder="1" applyAlignment="1">
      <alignment horizontal="center"/>
    </xf>
    <xf numFmtId="164" fontId="3" fillId="3" borderId="0" xfId="0" applyNumberFormat="1" applyFont="1" applyFill="1"/>
    <xf numFmtId="4" fontId="12" fillId="7" borderId="2" xfId="0" applyNumberFormat="1" applyFont="1" applyFill="1" applyBorder="1" applyAlignment="1">
      <alignment horizontal="center"/>
    </xf>
    <xf numFmtId="0" fontId="12" fillId="7" borderId="2" xfId="0" applyFont="1" applyFill="1" applyBorder="1" applyAlignment="1">
      <alignment horizontal="center"/>
    </xf>
    <xf numFmtId="3" fontId="7" fillId="6" borderId="4" xfId="0" applyNumberFormat="1" applyFont="1" applyFill="1" applyBorder="1"/>
    <xf numFmtId="4" fontId="7" fillId="6" borderId="4" xfId="0" applyNumberFormat="1" applyFont="1" applyFill="1" applyBorder="1"/>
    <xf numFmtId="3" fontId="3" fillId="2" borderId="4" xfId="0" applyNumberFormat="1" applyFont="1" applyFill="1" applyBorder="1"/>
    <xf numFmtId="4" fontId="3" fillId="2" borderId="4" xfId="0" applyNumberFormat="1" applyFont="1" applyFill="1" applyBorder="1"/>
    <xf numFmtId="3" fontId="7" fillId="3" borderId="2" xfId="0" applyNumberFormat="1" applyFont="1" applyFill="1" applyBorder="1"/>
    <xf numFmtId="4" fontId="7" fillId="3" borderId="2" xfId="0" applyNumberFormat="1" applyFont="1" applyFill="1" applyBorder="1"/>
    <xf numFmtId="3" fontId="7" fillId="3" borderId="1" xfId="0" applyNumberFormat="1" applyFont="1" applyFill="1" applyBorder="1"/>
    <xf numFmtId="4" fontId="7" fillId="3" borderId="1" xfId="0" applyNumberFormat="1" applyFont="1" applyFill="1" applyBorder="1"/>
    <xf numFmtId="3" fontId="7" fillId="3" borderId="4" xfId="0" applyNumberFormat="1" applyFont="1" applyFill="1" applyBorder="1"/>
    <xf numFmtId="4" fontId="7" fillId="3" borderId="4" xfId="0" applyNumberFormat="1" applyFont="1" applyFill="1" applyBorder="1"/>
    <xf numFmtId="0" fontId="9" fillId="2" borderId="0" xfId="0" applyFont="1" applyFill="1"/>
    <xf numFmtId="4" fontId="9" fillId="2" borderId="0" xfId="0" applyNumberFormat="1" applyFont="1" applyFill="1"/>
    <xf numFmtId="165" fontId="8" fillId="2" borderId="0" xfId="0" applyNumberFormat="1" applyFont="1" applyFill="1"/>
    <xf numFmtId="165" fontId="3" fillId="2" borderId="1" xfId="0" applyNumberFormat="1" applyFont="1" applyFill="1" applyBorder="1" applyAlignment="1"/>
    <xf numFmtId="3" fontId="3" fillId="2" borderId="1" xfId="0" applyNumberFormat="1" applyFont="1" applyFill="1" applyBorder="1" applyAlignment="1"/>
    <xf numFmtId="4" fontId="3" fillId="2" borderId="1" xfId="0" applyNumberFormat="1" applyFont="1" applyFill="1" applyBorder="1" applyAlignment="1"/>
    <xf numFmtId="4" fontId="8" fillId="2" borderId="0" xfId="0" applyNumberFormat="1" applyFont="1" applyFill="1"/>
    <xf numFmtId="165" fontId="7" fillId="8" borderId="3" xfId="0" applyNumberFormat="1" applyFont="1" applyFill="1" applyBorder="1" applyAlignment="1"/>
    <xf numFmtId="3" fontId="12" fillId="9" borderId="1" xfId="0" applyNumberFormat="1" applyFont="1" applyFill="1" applyBorder="1" applyAlignment="1"/>
    <xf numFmtId="4" fontId="12" fillId="9" borderId="1" xfId="0" applyNumberFormat="1" applyFont="1" applyFill="1" applyBorder="1" applyAlignment="1"/>
    <xf numFmtId="3" fontId="7" fillId="8" borderId="3" xfId="0" applyNumberFormat="1" applyFont="1" applyFill="1" applyBorder="1" applyAlignment="1"/>
    <xf numFmtId="4" fontId="7" fillId="8" borderId="3" xfId="0" applyNumberFormat="1" applyFont="1" applyFill="1" applyBorder="1" applyAlignment="1"/>
    <xf numFmtId="3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5" fontId="7" fillId="8" borderId="3" xfId="0" applyNumberFormat="1" applyFont="1" applyFill="1" applyBorder="1" applyAlignment="1">
      <alignment horizontal="center"/>
    </xf>
    <xf numFmtId="165" fontId="3" fillId="8" borderId="3" xfId="0" applyNumberFormat="1" applyFont="1" applyFill="1" applyBorder="1" applyAlignment="1">
      <alignment horizontal="center"/>
    </xf>
    <xf numFmtId="165" fontId="12" fillId="9" borderId="1" xfId="0" applyNumberFormat="1" applyFont="1" applyFill="1" applyBorder="1" applyAlignment="1">
      <alignment horizontal="center"/>
    </xf>
    <xf numFmtId="0" fontId="12" fillId="9" borderId="5" xfId="0" applyFont="1" applyFill="1" applyBorder="1" applyAlignment="1">
      <alignment horizontal="left"/>
    </xf>
    <xf numFmtId="0" fontId="3" fillId="2" borderId="6" xfId="0" applyFont="1" applyFill="1" applyBorder="1"/>
    <xf numFmtId="3" fontId="3" fillId="2" borderId="7" xfId="0" applyNumberFormat="1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3" fontId="3" fillId="2" borderId="8" xfId="0" applyNumberFormat="1" applyFont="1" applyFill="1" applyBorder="1"/>
    <xf numFmtId="0" fontId="0" fillId="10" borderId="0" xfId="0" applyFill="1"/>
    <xf numFmtId="0" fontId="10" fillId="10" borderId="0" xfId="0" applyFont="1" applyFill="1"/>
    <xf numFmtId="0" fontId="0" fillId="10" borderId="0" xfId="0" applyFill="1" applyBorder="1"/>
    <xf numFmtId="164" fontId="11" fillId="8" borderId="8" xfId="2" applyNumberFormat="1" applyFont="1" applyFill="1" applyBorder="1" applyAlignment="1">
      <alignment horizontal="center"/>
    </xf>
    <xf numFmtId="0" fontId="4" fillId="11" borderId="0" xfId="0" applyFont="1" applyFill="1" applyBorder="1" applyAlignment="1">
      <alignment horizontal="left"/>
    </xf>
    <xf numFmtId="0" fontId="14" fillId="11" borderId="0" xfId="0" applyFont="1" applyFill="1" applyBorder="1" applyAlignment="1">
      <alignment horizontal="left"/>
    </xf>
    <xf numFmtId="0" fontId="3" fillId="12" borderId="0" xfId="0" applyFont="1" applyFill="1"/>
    <xf numFmtId="4" fontId="3" fillId="12" borderId="0" xfId="0" applyNumberFormat="1" applyFont="1" applyFill="1"/>
    <xf numFmtId="4" fontId="3" fillId="2" borderId="1" xfId="0" applyNumberFormat="1" applyFont="1" applyFill="1" applyBorder="1" applyAlignment="1">
      <alignment horizontal="center"/>
    </xf>
    <xf numFmtId="0" fontId="15" fillId="13" borderId="0" xfId="0" applyFont="1" applyFill="1"/>
    <xf numFmtId="4" fontId="3" fillId="13" borderId="0" xfId="0" applyNumberFormat="1" applyFont="1" applyFill="1"/>
    <xf numFmtId="0" fontId="3" fillId="13" borderId="0" xfId="0" applyFont="1" applyFill="1"/>
    <xf numFmtId="0" fontId="3" fillId="9" borderId="0" xfId="0" applyFont="1" applyFill="1"/>
    <xf numFmtId="4" fontId="3" fillId="9" borderId="0" xfId="0" applyNumberFormat="1" applyFont="1" applyFill="1"/>
    <xf numFmtId="0" fontId="15" fillId="3" borderId="0" xfId="0" applyFont="1" applyFill="1"/>
    <xf numFmtId="0" fontId="7" fillId="8" borderId="4" xfId="0" applyNumberFormat="1" applyFont="1" applyFill="1" applyBorder="1" applyAlignment="1">
      <alignment horizontal="left"/>
    </xf>
    <xf numFmtId="3" fontId="7" fillId="4" borderId="0" xfId="0" applyNumberFormat="1" applyFont="1" applyFill="1" applyBorder="1"/>
    <xf numFmtId="167" fontId="2" fillId="4" borderId="0" xfId="1" applyNumberFormat="1" applyFill="1" applyBorder="1" applyAlignment="1">
      <alignment horizontal="left"/>
    </xf>
    <xf numFmtId="167" fontId="2" fillId="4" borderId="0" xfId="1" applyNumberFormat="1" applyFill="1" applyBorder="1" applyAlignment="1">
      <alignment horizontal="center"/>
    </xf>
    <xf numFmtId="166" fontId="2" fillId="2" borderId="2" xfId="1" applyFill="1" applyBorder="1"/>
    <xf numFmtId="166" fontId="2" fillId="2" borderId="1" xfId="1" applyFill="1" applyBorder="1"/>
    <xf numFmtId="166" fontId="2" fillId="2" borderId="4" xfId="1" applyFill="1" applyBorder="1"/>
    <xf numFmtId="166" fontId="2" fillId="2" borderId="1" xfId="1" applyNumberFormat="1" applyFill="1" applyBorder="1"/>
    <xf numFmtId="166" fontId="2" fillId="2" borderId="4" xfId="1" applyNumberFormat="1" applyFill="1" applyBorder="1"/>
    <xf numFmtId="166" fontId="11" fillId="6" borderId="4" xfId="1" applyFont="1" applyFill="1" applyBorder="1"/>
    <xf numFmtId="166" fontId="11" fillId="6" borderId="4" xfId="1" applyNumberFormat="1" applyFont="1" applyFill="1" applyBorder="1"/>
    <xf numFmtId="3" fontId="0" fillId="10" borderId="0" xfId="0" applyNumberFormat="1" applyFill="1"/>
    <xf numFmtId="9" fontId="2" fillId="10" borderId="0" xfId="2" applyFill="1"/>
    <xf numFmtId="4" fontId="7" fillId="8" borderId="4" xfId="0" applyNumberFormat="1" applyFont="1" applyFill="1" applyBorder="1" applyAlignment="1">
      <alignment horizontal="center"/>
    </xf>
    <xf numFmtId="0" fontId="16" fillId="2" borderId="0" xfId="0" applyFont="1" applyFill="1"/>
    <xf numFmtId="4" fontId="3" fillId="2" borderId="7" xfId="0" applyNumberFormat="1" applyFont="1" applyFill="1" applyBorder="1"/>
    <xf numFmtId="4" fontId="3" fillId="2" borderId="8" xfId="0" applyNumberFormat="1" applyFont="1" applyFill="1" applyBorder="1"/>
    <xf numFmtId="168" fontId="2" fillId="2" borderId="2" xfId="1" applyNumberFormat="1" applyFill="1" applyBorder="1"/>
    <xf numFmtId="168" fontId="2" fillId="2" borderId="1" xfId="1" applyNumberFormat="1" applyFill="1" applyBorder="1"/>
    <xf numFmtId="168" fontId="2" fillId="2" borderId="4" xfId="1" applyNumberFormat="1" applyFill="1" applyBorder="1"/>
    <xf numFmtId="165" fontId="3" fillId="2" borderId="2" xfId="0" applyNumberFormat="1" applyFont="1" applyFill="1" applyBorder="1"/>
    <xf numFmtId="165" fontId="2" fillId="2" borderId="1" xfId="1" applyNumberFormat="1" applyFill="1" applyBorder="1"/>
    <xf numFmtId="165" fontId="2" fillId="2" borderId="4" xfId="1" applyNumberFormat="1" applyFill="1" applyBorder="1"/>
    <xf numFmtId="168" fontId="11" fillId="6" borderId="4" xfId="1" applyNumberFormat="1" applyFont="1" applyFill="1" applyBorder="1"/>
    <xf numFmtId="165" fontId="11" fillId="6" borderId="4" xfId="1" applyNumberFormat="1" applyFont="1" applyFill="1" applyBorder="1"/>
    <xf numFmtId="165" fontId="3" fillId="2" borderId="1" xfId="0" applyNumberFormat="1" applyFont="1" applyFill="1" applyBorder="1"/>
    <xf numFmtId="165" fontId="3" fillId="2" borderId="4" xfId="0" applyNumberFormat="1" applyFont="1" applyFill="1" applyBorder="1"/>
    <xf numFmtId="165" fontId="7" fillId="6" borderId="4" xfId="0" applyNumberFormat="1" applyFont="1" applyFill="1" applyBorder="1"/>
    <xf numFmtId="167" fontId="2" fillId="2" borderId="0" xfId="1" applyNumberFormat="1" applyFill="1"/>
    <xf numFmtId="166" fontId="2" fillId="2" borderId="0" xfId="1" applyNumberFormat="1" applyFill="1"/>
    <xf numFmtId="164" fontId="11" fillId="8" borderId="4" xfId="2" applyNumberFormat="1" applyFont="1" applyFill="1" applyBorder="1" applyAlignment="1">
      <alignment horizontal="center"/>
    </xf>
    <xf numFmtId="0" fontId="3" fillId="13" borderId="0" xfId="0" applyFont="1" applyFill="1" applyAlignment="1">
      <alignment horizontal="center"/>
    </xf>
    <xf numFmtId="0" fontId="2" fillId="10" borderId="0" xfId="0" applyFont="1" applyFill="1"/>
    <xf numFmtId="167" fontId="3" fillId="2" borderId="1" xfId="1" applyNumberFormat="1" applyFont="1" applyFill="1" applyBorder="1" applyAlignment="1" applyProtection="1">
      <alignment horizontal="right"/>
    </xf>
    <xf numFmtId="166" fontId="3" fillId="10" borderId="1" xfId="1" applyNumberFormat="1" applyFont="1" applyFill="1" applyBorder="1"/>
    <xf numFmtId="167" fontId="7" fillId="6" borderId="4" xfId="1" applyNumberFormat="1" applyFont="1" applyFill="1" applyBorder="1" applyAlignment="1">
      <alignment horizontal="center"/>
    </xf>
    <xf numFmtId="166" fontId="7" fillId="6" borderId="4" xfId="1" applyNumberFormat="1" applyFont="1" applyFill="1" applyBorder="1" applyAlignment="1">
      <alignment horizontal="center"/>
    </xf>
    <xf numFmtId="167" fontId="2" fillId="10" borderId="0" xfId="1" applyNumberFormat="1" applyFont="1" applyFill="1"/>
    <xf numFmtId="166" fontId="2" fillId="10" borderId="0" xfId="1" applyNumberFormat="1" applyFont="1" applyFill="1"/>
    <xf numFmtId="3" fontId="7" fillId="6" borderId="4" xfId="0" applyNumberFormat="1" applyFont="1" applyFill="1" applyBorder="1" applyAlignment="1">
      <alignment horizontal="right"/>
    </xf>
    <xf numFmtId="0" fontId="17" fillId="0" borderId="0" xfId="0" applyFont="1" applyAlignment="1">
      <alignment horizontal="left" vertical="center" readingOrder="1"/>
    </xf>
    <xf numFmtId="3" fontId="18" fillId="2" borderId="0" xfId="0" applyNumberFormat="1" applyFont="1" applyFill="1" applyBorder="1" applyAlignment="1">
      <alignment horizontal="center"/>
    </xf>
    <xf numFmtId="0" fontId="19" fillId="2" borderId="0" xfId="0" applyFont="1" applyFill="1" applyBorder="1" applyAlignment="1"/>
    <xf numFmtId="169" fontId="2" fillId="10" borderId="0" xfId="0" applyNumberFormat="1" applyFont="1" applyFill="1"/>
    <xf numFmtId="0" fontId="12" fillId="5" borderId="3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/>
    <xf numFmtId="164" fontId="3" fillId="2" borderId="1" xfId="2" applyNumberFormat="1" applyFont="1" applyFill="1" applyBorder="1" applyAlignment="1"/>
    <xf numFmtId="164" fontId="7" fillId="8" borderId="1" xfId="2" applyNumberFormat="1" applyFont="1" applyFill="1" applyBorder="1" applyAlignment="1"/>
    <xf numFmtId="4" fontId="7" fillId="6" borderId="4" xfId="0" applyNumberFormat="1" applyFont="1" applyFill="1" applyBorder="1" applyAlignment="1">
      <alignment horizontal="right"/>
    </xf>
    <xf numFmtId="164" fontId="19" fillId="2" borderId="0" xfId="0" applyNumberFormat="1" applyFont="1" applyFill="1" applyBorder="1" applyAlignment="1"/>
    <xf numFmtId="3" fontId="19" fillId="2" borderId="0" xfId="0" applyNumberFormat="1" applyFont="1" applyFill="1" applyBorder="1" applyAlignment="1"/>
    <xf numFmtId="0" fontId="20" fillId="2" borderId="0" xfId="0" applyFont="1" applyFill="1" applyBorder="1" applyAlignment="1">
      <alignment horizontal="left"/>
    </xf>
    <xf numFmtId="10" fontId="19" fillId="2" borderId="0" xfId="0" applyNumberFormat="1" applyFont="1" applyFill="1" applyBorder="1" applyAlignment="1"/>
    <xf numFmtId="10" fontId="3" fillId="2" borderId="3" xfId="0" applyNumberFormat="1" applyFont="1" applyFill="1" applyBorder="1" applyAlignment="1"/>
    <xf numFmtId="166" fontId="3" fillId="2" borderId="3" xfId="1" applyFont="1" applyFill="1" applyBorder="1" applyAlignment="1"/>
    <xf numFmtId="170" fontId="2" fillId="0" borderId="0" xfId="0" applyNumberFormat="1" applyFont="1"/>
    <xf numFmtId="3" fontId="12" fillId="5" borderId="9" xfId="0" applyNumberFormat="1" applyFont="1" applyFill="1" applyBorder="1" applyAlignment="1">
      <alignment horizontal="center"/>
    </xf>
    <xf numFmtId="3" fontId="12" fillId="5" borderId="10" xfId="0" applyNumberFormat="1" applyFont="1" applyFill="1" applyBorder="1" applyAlignment="1">
      <alignment horizontal="center"/>
    </xf>
    <xf numFmtId="3" fontId="12" fillId="5" borderId="11" xfId="0" applyNumberFormat="1" applyFont="1" applyFill="1" applyBorder="1" applyAlignment="1">
      <alignment horizontal="center"/>
    </xf>
    <xf numFmtId="0" fontId="4" fillId="11" borderId="0" xfId="0" applyFont="1" applyFill="1" applyBorder="1" applyAlignment="1">
      <alignment horizontal="left"/>
    </xf>
    <xf numFmtId="0" fontId="14" fillId="11" borderId="0" xfId="0" applyFont="1" applyFill="1" applyBorder="1" applyAlignment="1">
      <alignment horizontal="left"/>
    </xf>
    <xf numFmtId="0" fontId="12" fillId="5" borderId="2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7" borderId="9" xfId="0" applyNumberFormat="1" applyFont="1" applyFill="1" applyBorder="1" applyAlignment="1">
      <alignment horizontal="center" vertical="center"/>
    </xf>
    <xf numFmtId="0" fontId="12" fillId="7" borderId="11" xfId="0" applyNumberFormat="1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 vertical="center"/>
    </xf>
    <xf numFmtId="4" fontId="12" fillId="5" borderId="4" xfId="0" applyNumberFormat="1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left"/>
    </xf>
    <xf numFmtId="0" fontId="7" fillId="8" borderId="11" xfId="0" applyFont="1" applyFill="1" applyBorder="1" applyAlignment="1">
      <alignment horizontal="left"/>
    </xf>
    <xf numFmtId="3" fontId="12" fillId="9" borderId="6" xfId="0" applyNumberFormat="1" applyFont="1" applyFill="1" applyBorder="1" applyAlignment="1">
      <alignment horizontal="left"/>
    </xf>
    <xf numFmtId="3" fontId="12" fillId="9" borderId="12" xfId="0" applyNumberFormat="1" applyFont="1" applyFill="1" applyBorder="1" applyAlignment="1">
      <alignment horizontal="left"/>
    </xf>
    <xf numFmtId="0" fontId="12" fillId="5" borderId="9" xfId="0" applyNumberFormat="1" applyFont="1" applyFill="1" applyBorder="1" applyAlignment="1">
      <alignment horizontal="center"/>
    </xf>
    <xf numFmtId="0" fontId="12" fillId="5" borderId="11" xfId="0" applyNumberFormat="1" applyFont="1" applyFill="1" applyBorder="1" applyAlignment="1">
      <alignment horizontal="center"/>
    </xf>
    <xf numFmtId="0" fontId="12" fillId="5" borderId="9" xfId="0" applyNumberFormat="1" applyFont="1" applyFill="1" applyBorder="1" applyAlignment="1">
      <alignment horizontal="center" vertical="center"/>
    </xf>
    <xf numFmtId="0" fontId="12" fillId="5" borderId="11" xfId="0" applyNumberFormat="1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GENERALES'!$C$32:$C$50</c:f>
              <c:numCache>
                <c:formatCode>#,##0</c:formatCode>
                <c:ptCount val="19"/>
                <c:pt idx="0">
                  <c:v>263.274</c:v>
                </c:pt>
                <c:pt idx="1">
                  <c:v>323.14493000000004</c:v>
                </c:pt>
                <c:pt idx="2">
                  <c:v>211.44756000000001</c:v>
                </c:pt>
                <c:pt idx="3">
                  <c:v>224.80039000000002</c:v>
                </c:pt>
                <c:pt idx="4">
                  <c:v>256.80405999999999</c:v>
                </c:pt>
                <c:pt idx="5">
                  <c:v>333.34478999999999</c:v>
                </c:pt>
                <c:pt idx="6">
                  <c:v>277.68258000000003</c:v>
                </c:pt>
                <c:pt idx="7">
                  <c:v>294.36197999999996</c:v>
                </c:pt>
                <c:pt idx="8">
                  <c:v>295.07</c:v>
                </c:pt>
                <c:pt idx="9">
                  <c:v>318.43506000000002</c:v>
                </c:pt>
                <c:pt idx="10">
                  <c:v>315.41189000000054</c:v>
                </c:pt>
                <c:pt idx="11">
                  <c:v>286.08787000000001</c:v>
                </c:pt>
                <c:pt idx="12">
                  <c:v>252.42270000000002</c:v>
                </c:pt>
                <c:pt idx="13">
                  <c:v>256.02724999999998</c:v>
                </c:pt>
                <c:pt idx="14">
                  <c:v>221.45523</c:v>
                </c:pt>
                <c:pt idx="15">
                  <c:v>281.87720000000002</c:v>
                </c:pt>
                <c:pt idx="16">
                  <c:v>302.665775</c:v>
                </c:pt>
                <c:pt idx="17">
                  <c:v>225.87526699999998</c:v>
                </c:pt>
                <c:pt idx="18">
                  <c:v>260.16429299999993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819-499E-86C6-209E77423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11424"/>
        <c:axId val="50168576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'CIFRAS GENERALES'!$D$32:$D$50</c:f>
              <c:numCache>
                <c:formatCode>#,##0.00</c:formatCode>
                <c:ptCount val="19"/>
                <c:pt idx="0">
                  <c:v>1555.9371341338815</c:v>
                </c:pt>
                <c:pt idx="1">
                  <c:v>1978.6289217000008</c:v>
                </c:pt>
                <c:pt idx="2">
                  <c:v>1403.1131312</c:v>
                </c:pt>
                <c:pt idx="3">
                  <c:v>1408.4029655000002</c:v>
                </c:pt>
                <c:pt idx="4">
                  <c:v>1722.4914821000002</c:v>
                </c:pt>
                <c:pt idx="5">
                  <c:v>2385.3890560000004</c:v>
                </c:pt>
                <c:pt idx="6">
                  <c:v>2402.5260131999999</c:v>
                </c:pt>
                <c:pt idx="7">
                  <c:v>2543.4661093000018</c:v>
                </c:pt>
                <c:pt idx="8">
                  <c:v>2289.52</c:v>
                </c:pt>
                <c:pt idx="9">
                  <c:v>2333.361564100001</c:v>
                </c:pt>
                <c:pt idx="10">
                  <c:v>1864.3035608999992</c:v>
                </c:pt>
                <c:pt idx="11">
                  <c:v>1703.0098247000001</c:v>
                </c:pt>
                <c:pt idx="12">
                  <c:v>1502.1982124999997</c:v>
                </c:pt>
                <c:pt idx="13">
                  <c:v>1452.1567629999993</c:v>
                </c:pt>
                <c:pt idx="14">
                  <c:v>1448.7879869999997</c:v>
                </c:pt>
                <c:pt idx="15">
                  <c:v>1662.4084295</c:v>
                </c:pt>
                <c:pt idx="16">
                  <c:v>1881.5657070000002</c:v>
                </c:pt>
                <c:pt idx="17">
                  <c:v>1382.2705158000001</c:v>
                </c:pt>
                <c:pt idx="18">
                  <c:v>1833.3807893999992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819-499E-86C6-209E77423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70112"/>
        <c:axId val="53653888"/>
      </c:lineChart>
      <c:catAx>
        <c:axId val="4911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501685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16857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49111424"/>
        <c:crossesAt val="1"/>
        <c:crossBetween val="midCat"/>
      </c:valAx>
      <c:catAx>
        <c:axId val="50170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653888"/>
        <c:crossesAt val="0"/>
        <c:auto val="1"/>
        <c:lblAlgn val="ctr"/>
        <c:lblOffset val="100"/>
        <c:noMultiLvlLbl val="0"/>
      </c:catAx>
      <c:valAx>
        <c:axId val="53653888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50170112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52</xdr:row>
      <xdr:rowOff>85725</xdr:rowOff>
    </xdr:from>
    <xdr:to>
      <xdr:col>1</xdr:col>
      <xdr:colOff>132388</xdr:colOff>
      <xdr:row>54</xdr:row>
      <xdr:rowOff>0</xdr:rowOff>
    </xdr:to>
    <xdr:sp macro="" textlink="">
      <xdr:nvSpPr>
        <xdr:cNvPr id="14" name="13 Elips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72</xdr:row>
      <xdr:rowOff>85725</xdr:rowOff>
    </xdr:from>
    <xdr:to>
      <xdr:col>1</xdr:col>
      <xdr:colOff>132388</xdr:colOff>
      <xdr:row>74</xdr:row>
      <xdr:rowOff>0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790575</xdr:colOff>
      <xdr:row>1</xdr:row>
      <xdr:rowOff>30693</xdr:rowOff>
    </xdr:from>
    <xdr:to>
      <xdr:col>13</xdr:col>
      <xdr:colOff>101601</xdr:colOff>
      <xdr:row>2</xdr:row>
      <xdr:rowOff>115630</xdr:rowOff>
    </xdr:to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3762375" y="278343"/>
          <a:ext cx="7169151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Chipiona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104775</xdr:colOff>
      <xdr:row>0</xdr:row>
      <xdr:rowOff>57150</xdr:rowOff>
    </xdr:from>
    <xdr:to>
      <xdr:col>3</xdr:col>
      <xdr:colOff>370232</xdr:colOff>
      <xdr:row>3</xdr:row>
      <xdr:rowOff>55682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57150"/>
          <a:ext cx="3237257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390526</xdr:colOff>
      <xdr:row>1</xdr:row>
      <xdr:rowOff>173568</xdr:rowOff>
    </xdr:from>
    <xdr:to>
      <xdr:col>16</xdr:col>
      <xdr:colOff>428625</xdr:colOff>
      <xdr:row>3</xdr:row>
      <xdr:rowOff>58480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3924301" y="421218"/>
          <a:ext cx="84105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Chipiona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57150</xdr:rowOff>
    </xdr:from>
    <xdr:to>
      <xdr:col>2</xdr:col>
      <xdr:colOff>313082</xdr:colOff>
      <xdr:row>3</xdr:row>
      <xdr:rowOff>55682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57150"/>
          <a:ext cx="3237257" cy="646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3</xdr:col>
      <xdr:colOff>523876</xdr:colOff>
      <xdr:row>1</xdr:row>
      <xdr:rowOff>106893</xdr:rowOff>
    </xdr:from>
    <xdr:to>
      <xdr:col>13</xdr:col>
      <xdr:colOff>457200</xdr:colOff>
      <xdr:row>2</xdr:row>
      <xdr:rowOff>191830</xdr:rowOff>
    </xdr:to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/>
      </xdr:nvSpPr>
      <xdr:spPr>
        <a:xfrm>
          <a:off x="3476626" y="354543"/>
          <a:ext cx="82962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Chipiona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266699</xdr:colOff>
      <xdr:row>8</xdr:row>
      <xdr:rowOff>123824</xdr:rowOff>
    </xdr:from>
    <xdr:to>
      <xdr:col>13</xdr:col>
      <xdr:colOff>554080</xdr:colOff>
      <xdr:row>30</xdr:row>
      <xdr:rowOff>19049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699" y="1495424"/>
          <a:ext cx="11603081" cy="3419475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0</xdr:row>
      <xdr:rowOff>85725</xdr:rowOff>
    </xdr:from>
    <xdr:to>
      <xdr:col>3</xdr:col>
      <xdr:colOff>379757</xdr:colOff>
      <xdr:row>3</xdr:row>
      <xdr:rowOff>84257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" y="85725"/>
          <a:ext cx="3237257" cy="6462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367664</xdr:colOff>
      <xdr:row>6</xdr:row>
      <xdr:rowOff>114300</xdr:rowOff>
    </xdr:from>
    <xdr:to>
      <xdr:col>1</xdr:col>
      <xdr:colOff>104160</xdr:colOff>
      <xdr:row>7</xdr:row>
      <xdr:rowOff>28575</xdr:rowOff>
    </xdr:to>
    <xdr:sp macro="" textlink="">
      <xdr:nvSpPr>
        <xdr:cNvPr id="2" name="1 Elipse">
          <a:extLst>
            <a:ext uri="{FF2B5EF4-FFF2-40B4-BE49-F238E27FC236}">
              <a16:creationId xmlns:a16="http://schemas.microsoft.com/office/drawing/2014/main" xmlns="" id="{0E346072-9FF6-470D-BC48-C1C3D69F1348}"/>
            </a:ext>
          </a:extLst>
        </xdr:cNvPr>
        <xdr:cNvSpPr/>
      </xdr:nvSpPr>
      <xdr:spPr bwMode="auto">
        <a:xfrm>
          <a:off x="367664" y="11506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16</xdr:row>
      <xdr:rowOff>114300</xdr:rowOff>
    </xdr:from>
    <xdr:to>
      <xdr:col>1</xdr:col>
      <xdr:colOff>104160</xdr:colOff>
      <xdr:row>17</xdr:row>
      <xdr:rowOff>28575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xmlns="" id="{2BF75543-09A2-4056-B18A-2A90B73F6F7E}"/>
            </a:ext>
          </a:extLst>
        </xdr:cNvPr>
        <xdr:cNvSpPr/>
      </xdr:nvSpPr>
      <xdr:spPr bwMode="auto">
        <a:xfrm>
          <a:off x="367664" y="330708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58</xdr:row>
      <xdr:rowOff>114300</xdr:rowOff>
    </xdr:from>
    <xdr:to>
      <xdr:col>1</xdr:col>
      <xdr:colOff>104160</xdr:colOff>
      <xdr:row>59</xdr:row>
      <xdr:rowOff>28575</xdr:rowOff>
    </xdr:to>
    <xdr:sp macro="" textlink="">
      <xdr:nvSpPr>
        <xdr:cNvPr id="4" name="3 Elipse">
          <a:extLst>
            <a:ext uri="{FF2B5EF4-FFF2-40B4-BE49-F238E27FC236}">
              <a16:creationId xmlns:a16="http://schemas.microsoft.com/office/drawing/2014/main" xmlns="" id="{F65E6F25-06D9-4830-81E7-1F3B915E4C54}"/>
            </a:ext>
          </a:extLst>
        </xdr:cNvPr>
        <xdr:cNvSpPr/>
      </xdr:nvSpPr>
      <xdr:spPr bwMode="auto">
        <a:xfrm>
          <a:off x="367664" y="1159002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28</xdr:row>
      <xdr:rowOff>114300</xdr:rowOff>
    </xdr:from>
    <xdr:to>
      <xdr:col>1</xdr:col>
      <xdr:colOff>104160</xdr:colOff>
      <xdr:row>29</xdr:row>
      <xdr:rowOff>28575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xmlns="" id="{48DCB154-23A6-47F9-8483-1332E278B26C}"/>
            </a:ext>
          </a:extLst>
        </xdr:cNvPr>
        <xdr:cNvSpPr/>
      </xdr:nvSpPr>
      <xdr:spPr bwMode="auto">
        <a:xfrm>
          <a:off x="367664" y="582930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367664</xdr:colOff>
      <xdr:row>43</xdr:row>
      <xdr:rowOff>114300</xdr:rowOff>
    </xdr:from>
    <xdr:to>
      <xdr:col>1</xdr:col>
      <xdr:colOff>104160</xdr:colOff>
      <xdr:row>44</xdr:row>
      <xdr:rowOff>28575</xdr:rowOff>
    </xdr:to>
    <xdr:sp macro="" textlink="">
      <xdr:nvSpPr>
        <xdr:cNvPr id="6" name="5 Elipse">
          <a:extLst>
            <a:ext uri="{FF2B5EF4-FFF2-40B4-BE49-F238E27FC236}">
              <a16:creationId xmlns:a16="http://schemas.microsoft.com/office/drawing/2014/main" xmlns="" id="{D87CFFC8-AB5A-4A1F-BA95-6101AE2A8322}"/>
            </a:ext>
          </a:extLst>
        </xdr:cNvPr>
        <xdr:cNvSpPr/>
      </xdr:nvSpPr>
      <xdr:spPr bwMode="auto">
        <a:xfrm>
          <a:off x="367664" y="8778240"/>
          <a:ext cx="186076" cy="165735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2</xdr:col>
      <xdr:colOff>640080</xdr:colOff>
      <xdr:row>1</xdr:row>
      <xdr:rowOff>66675</xdr:rowOff>
    </xdr:from>
    <xdr:to>
      <xdr:col>9</xdr:col>
      <xdr:colOff>506730</xdr:colOff>
      <xdr:row>2</xdr:row>
      <xdr:rowOff>151612</xdr:rowOff>
    </xdr:to>
    <xdr:sp macro="" textlink="">
      <xdr:nvSpPr>
        <xdr:cNvPr id="7" name="7 CuadroTexto">
          <a:extLst>
            <a:ext uri="{FF2B5EF4-FFF2-40B4-BE49-F238E27FC236}">
              <a16:creationId xmlns:a16="http://schemas.microsoft.com/office/drawing/2014/main" xmlns="" id="{B04B334A-D76F-4704-8B1C-B102E41EBDBF}"/>
            </a:ext>
          </a:extLst>
        </xdr:cNvPr>
        <xdr:cNvSpPr txBox="1"/>
      </xdr:nvSpPr>
      <xdr:spPr>
        <a:xfrm>
          <a:off x="3825240" y="318135"/>
          <a:ext cx="7692390" cy="28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Chipiona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2018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83820</xdr:colOff>
      <xdr:row>0</xdr:row>
      <xdr:rowOff>106680</xdr:rowOff>
    </xdr:from>
    <xdr:to>
      <xdr:col>2</xdr:col>
      <xdr:colOff>215927</xdr:colOff>
      <xdr:row>3</xdr:row>
      <xdr:rowOff>105212</xdr:rowOff>
    </xdr:to>
    <xdr:pic>
      <xdr:nvPicPr>
        <xdr:cNvPr id="9" name="3 Imagen">
          <a:extLst>
            <a:ext uri="{FF2B5EF4-FFF2-40B4-BE49-F238E27FC236}">
              <a16:creationId xmlns:a16="http://schemas.microsoft.com/office/drawing/2014/main" xmlns="" id="{B38031B0-DCF6-4FE1-A021-85BCAE835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" y="106680"/>
          <a:ext cx="3317267" cy="646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7"/>
  <sheetViews>
    <sheetView tabSelected="1" zoomScaleNormal="100" workbookViewId="0">
      <selection activeCell="B16" sqref="B16"/>
    </sheetView>
  </sheetViews>
  <sheetFormatPr baseColWidth="10" defaultColWidth="11.42578125" defaultRowHeight="20.100000000000001" customHeight="1" x14ac:dyDescent="0.25"/>
  <cols>
    <col min="1" max="1" width="3.42578125" style="1" customWidth="1"/>
    <col min="2" max="2" width="23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8.7109375" style="1" customWidth="1"/>
    <col min="9" max="9" width="10.42578125" style="1" customWidth="1"/>
    <col min="10" max="10" width="11.28515625" style="1" bestFit="1" customWidth="1"/>
    <col min="11" max="11" width="11.28515625" style="1" customWidth="1"/>
    <col min="12" max="12" width="10.5703125" style="1" customWidth="1"/>
    <col min="13" max="13" width="11.28515625" style="1" bestFit="1" customWidth="1"/>
    <col min="14" max="14" width="9.28515625" style="2" customWidth="1"/>
    <col min="15" max="15" width="9.8554687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s="18" customFormat="1" ht="15.75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s="21" customFormat="1" ht="14.25" customHeight="1" x14ac:dyDescent="0.35">
      <c r="A6" s="147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6"/>
      <c r="M6" s="146"/>
      <c r="N6" s="20"/>
    </row>
    <row r="7" spans="1:17" s="21" customFormat="1" ht="14.25" customHeight="1" x14ac:dyDescent="0.3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6"/>
      <c r="M7" s="76"/>
      <c r="N7" s="20"/>
    </row>
    <row r="8" spans="1:17" s="21" customFormat="1" ht="14.25" customHeight="1" x14ac:dyDescent="0.3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6"/>
      <c r="M8" s="76"/>
      <c r="N8" s="20"/>
    </row>
    <row r="9" spans="1:17" s="21" customFormat="1" ht="14.25" customHeight="1" x14ac:dyDescent="0.3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6"/>
      <c r="M9" s="76"/>
      <c r="N9" s="20"/>
    </row>
    <row r="10" spans="1:17" s="21" customFormat="1" ht="14.25" customHeight="1" x14ac:dyDescent="0.3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6"/>
      <c r="M10" s="76"/>
      <c r="N10" s="20"/>
    </row>
    <row r="11" spans="1:17" s="21" customFormat="1" ht="14.25" customHeight="1" x14ac:dyDescent="0.3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6"/>
      <c r="M11" s="76"/>
      <c r="N11" s="20"/>
    </row>
    <row r="12" spans="1:17" s="21" customFormat="1" ht="14.25" customHeight="1" x14ac:dyDescent="0.35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6"/>
      <c r="M12" s="76"/>
      <c r="N12" s="20"/>
    </row>
    <row r="13" spans="1:17" ht="20.100000000000001" customHeight="1" x14ac:dyDescent="0.25">
      <c r="B13" s="9" t="s">
        <v>196</v>
      </c>
    </row>
    <row r="14" spans="1:17" ht="3.75" customHeight="1" x14ac:dyDescent="0.25">
      <c r="B14" s="81"/>
      <c r="C14" s="82"/>
      <c r="D14" s="83"/>
      <c r="E14" s="82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</row>
    <row r="15" spans="1:17" ht="19.5" customHeight="1" x14ac:dyDescent="0.25">
      <c r="B15" s="9"/>
      <c r="E15" s="5"/>
    </row>
    <row r="16" spans="1:17" s="5" customFormat="1" ht="15.75" x14ac:dyDescent="0.25">
      <c r="B16" s="28" t="s">
        <v>90</v>
      </c>
      <c r="C16" s="29" t="s">
        <v>91</v>
      </c>
      <c r="D16" s="30" t="s">
        <v>92</v>
      </c>
      <c r="G16" s="4"/>
    </row>
    <row r="17" spans="2:7" ht="20.100000000000001" customHeight="1" x14ac:dyDescent="0.25">
      <c r="B17" s="6">
        <v>1985</v>
      </c>
      <c r="C17" s="15">
        <v>426.90699999999998</v>
      </c>
      <c r="D17" s="7">
        <v>1023.7908237471903</v>
      </c>
      <c r="E17" s="5"/>
      <c r="G17" s="9" t="s">
        <v>197</v>
      </c>
    </row>
    <row r="18" spans="2:7" ht="20.100000000000001" customHeight="1" x14ac:dyDescent="0.25">
      <c r="B18" s="6">
        <v>1986</v>
      </c>
      <c r="C18" s="15">
        <v>468.93</v>
      </c>
      <c r="D18" s="7">
        <v>1212.0088228576924</v>
      </c>
      <c r="E18" s="5"/>
    </row>
    <row r="19" spans="2:7" ht="20.100000000000001" customHeight="1" x14ac:dyDescent="0.25">
      <c r="B19" s="6">
        <v>1987</v>
      </c>
      <c r="C19" s="15">
        <v>433.803</v>
      </c>
      <c r="D19" s="7">
        <v>1133.2744942483143</v>
      </c>
      <c r="E19" s="5"/>
    </row>
    <row r="20" spans="2:7" ht="20.100000000000001" customHeight="1" x14ac:dyDescent="0.25">
      <c r="B20" s="6">
        <v>1988</v>
      </c>
      <c r="C20" s="15">
        <v>316.27300000000002</v>
      </c>
      <c r="D20" s="7">
        <v>1123.0516269397665</v>
      </c>
      <c r="E20" s="5"/>
    </row>
    <row r="21" spans="2:7" ht="20.100000000000001" customHeight="1" x14ac:dyDescent="0.25">
      <c r="B21" s="6">
        <v>1989</v>
      </c>
      <c r="C21" s="15">
        <v>317.94799999999998</v>
      </c>
      <c r="D21" s="7">
        <v>1029.4962436743476</v>
      </c>
      <c r="E21" s="5"/>
    </row>
    <row r="22" spans="2:7" ht="20.100000000000001" customHeight="1" x14ac:dyDescent="0.25">
      <c r="B22" s="6">
        <v>1990</v>
      </c>
      <c r="C22" s="15">
        <v>406.25400000000002</v>
      </c>
      <c r="D22" s="7">
        <v>1336.8537016335508</v>
      </c>
      <c r="E22" s="5"/>
    </row>
    <row r="23" spans="2:7" ht="20.100000000000001" customHeight="1" x14ac:dyDescent="0.25">
      <c r="B23" s="6">
        <v>1991</v>
      </c>
      <c r="C23" s="15">
        <v>342.38200000000001</v>
      </c>
      <c r="D23" s="7">
        <v>1147.6115778971789</v>
      </c>
      <c r="E23" s="5"/>
    </row>
    <row r="24" spans="2:7" ht="20.100000000000001" customHeight="1" x14ac:dyDescent="0.25">
      <c r="B24" s="6">
        <v>1992</v>
      </c>
      <c r="C24" s="15">
        <v>291.01600000000002</v>
      </c>
      <c r="D24" s="7">
        <v>1041.5046939045351</v>
      </c>
      <c r="E24" s="5"/>
    </row>
    <row r="25" spans="2:7" ht="20.100000000000001" customHeight="1" x14ac:dyDescent="0.25">
      <c r="B25" s="6">
        <v>1993</v>
      </c>
      <c r="C25" s="15">
        <v>298.80200000000002</v>
      </c>
      <c r="D25" s="7">
        <v>894.47772048129059</v>
      </c>
      <c r="E25" s="5"/>
    </row>
    <row r="26" spans="2:7" ht="20.100000000000001" customHeight="1" x14ac:dyDescent="0.25">
      <c r="B26" s="6">
        <v>1994</v>
      </c>
      <c r="C26" s="15">
        <v>252.01499999999999</v>
      </c>
      <c r="D26" s="7">
        <v>792.69972834252872</v>
      </c>
      <c r="E26" s="5"/>
    </row>
    <row r="27" spans="2:7" ht="20.100000000000001" customHeight="1" x14ac:dyDescent="0.25">
      <c r="B27" s="6">
        <v>1995</v>
      </c>
      <c r="C27" s="15">
        <v>197.792</v>
      </c>
      <c r="D27" s="7">
        <v>736.63052179870897</v>
      </c>
      <c r="E27" s="5"/>
    </row>
    <row r="28" spans="2:7" ht="20.100000000000001" customHeight="1" x14ac:dyDescent="0.25">
      <c r="B28" s="6">
        <v>1996</v>
      </c>
      <c r="C28" s="15">
        <v>279.88299999999998</v>
      </c>
      <c r="D28" s="7">
        <v>1068.8300518072433</v>
      </c>
      <c r="E28" s="5"/>
    </row>
    <row r="29" spans="2:7" ht="20.100000000000001" customHeight="1" x14ac:dyDescent="0.25">
      <c r="B29" s="6">
        <v>1997</v>
      </c>
      <c r="C29" s="15">
        <v>320.18400000000003</v>
      </c>
      <c r="D29" s="7">
        <v>1667.8906879184547</v>
      </c>
      <c r="E29" s="5"/>
    </row>
    <row r="30" spans="2:7" ht="20.100000000000001" customHeight="1" x14ac:dyDescent="0.25">
      <c r="B30" s="6">
        <v>1998</v>
      </c>
      <c r="C30" s="15">
        <v>260.13049999999998</v>
      </c>
      <c r="D30" s="7">
        <v>1584.2652206315436</v>
      </c>
      <c r="E30" s="5"/>
    </row>
    <row r="31" spans="2:7" ht="20.100000000000001" customHeight="1" x14ac:dyDescent="0.25">
      <c r="B31" s="6">
        <v>1999</v>
      </c>
      <c r="C31" s="15">
        <v>293.03500000000003</v>
      </c>
      <c r="D31" s="7">
        <v>1746.7344668421624</v>
      </c>
      <c r="E31" s="5"/>
    </row>
    <row r="32" spans="2:7" ht="20.100000000000001" customHeight="1" x14ac:dyDescent="0.25">
      <c r="B32" s="6">
        <v>2000</v>
      </c>
      <c r="C32" s="15">
        <v>263.274</v>
      </c>
      <c r="D32" s="7">
        <v>1555.9371341338815</v>
      </c>
      <c r="E32" s="5"/>
    </row>
    <row r="33" spans="2:14" ht="20.100000000000001" customHeight="1" x14ac:dyDescent="0.25">
      <c r="B33" s="6">
        <v>2001</v>
      </c>
      <c r="C33" s="15">
        <v>323.14493000000004</v>
      </c>
      <c r="D33" s="7">
        <v>1978.6289217000008</v>
      </c>
      <c r="E33" s="5"/>
    </row>
    <row r="34" spans="2:14" ht="20.100000000000001" customHeight="1" x14ac:dyDescent="0.25">
      <c r="B34" s="6">
        <v>2002</v>
      </c>
      <c r="C34" s="15">
        <v>211.44756000000001</v>
      </c>
      <c r="D34" s="7">
        <v>1403.1131312</v>
      </c>
      <c r="E34" s="5"/>
    </row>
    <row r="35" spans="2:14" ht="20.100000000000001" customHeight="1" x14ac:dyDescent="0.25">
      <c r="B35" s="6">
        <v>2003</v>
      </c>
      <c r="C35" s="15">
        <v>224.80039000000002</v>
      </c>
      <c r="D35" s="7">
        <v>1408.4029655000002</v>
      </c>
      <c r="E35" s="5"/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256.80405999999999</v>
      </c>
      <c r="D36" s="7">
        <v>1722.4914821000002</v>
      </c>
      <c r="E36" s="5"/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333.34478999999999</v>
      </c>
      <c r="D37" s="7">
        <v>2385.3890560000004</v>
      </c>
      <c r="E37" s="5"/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277.68258000000003</v>
      </c>
      <c r="D38" s="7">
        <v>2402.5260131999999</v>
      </c>
      <c r="E38" s="5"/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294.36197999999996</v>
      </c>
      <c r="D39" s="7">
        <v>2543.4661093000018</v>
      </c>
      <c r="E39" s="5"/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295.07</v>
      </c>
      <c r="D40" s="7">
        <v>2289.52</v>
      </c>
      <c r="E40" s="5"/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318.43506000000002</v>
      </c>
      <c r="D41" s="7">
        <v>2333.361564100001</v>
      </c>
      <c r="E41" s="5"/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315.41189000000054</v>
      </c>
      <c r="D42" s="7">
        <v>1864.3035608999992</v>
      </c>
      <c r="E42" s="5"/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286.08787000000001</v>
      </c>
      <c r="D43" s="7">
        <v>1703.0098247000001</v>
      </c>
      <c r="E43" s="5"/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252.42270000000002</v>
      </c>
      <c r="D44" s="7">
        <v>1502.1982124999997</v>
      </c>
      <c r="E44" s="5"/>
      <c r="G44" s="22"/>
      <c r="H44" s="115"/>
      <c r="I44" s="115"/>
      <c r="J44" s="23"/>
      <c r="K44" s="24"/>
      <c r="L44" s="24"/>
    </row>
    <row r="45" spans="2:14" ht="20.100000000000001" customHeight="1" x14ac:dyDescent="0.25">
      <c r="B45" s="6">
        <v>2013</v>
      </c>
      <c r="C45" s="15">
        <v>256.02724999999998</v>
      </c>
      <c r="D45" s="7">
        <v>1452.1567629999993</v>
      </c>
      <c r="E45" s="5"/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221.45523</v>
      </c>
      <c r="D46" s="7">
        <v>1448.7879869999997</v>
      </c>
      <c r="E46" s="5"/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281.87720000000002</v>
      </c>
      <c r="D47" s="7">
        <v>1662.4084295</v>
      </c>
      <c r="E47" s="5"/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302.665775</v>
      </c>
      <c r="D48" s="7">
        <v>1881.5657070000002</v>
      </c>
      <c r="E48" s="5"/>
      <c r="G48" s="26"/>
      <c r="H48" s="26"/>
      <c r="I48" s="26"/>
      <c r="J48" s="23"/>
      <c r="K48" s="24"/>
      <c r="L48" s="24"/>
    </row>
    <row r="49" spans="2:17" ht="20.100000000000001" customHeight="1" x14ac:dyDescent="0.25">
      <c r="B49" s="6">
        <v>2017</v>
      </c>
      <c r="C49" s="15">
        <v>225.87526699999998</v>
      </c>
      <c r="D49" s="7">
        <v>1382.2705158000001</v>
      </c>
      <c r="E49" s="5"/>
      <c r="G49" s="26"/>
      <c r="H49" s="26"/>
      <c r="I49" s="26"/>
      <c r="J49" s="23"/>
      <c r="K49" s="24"/>
      <c r="L49" s="24"/>
    </row>
    <row r="50" spans="2:17" ht="20.100000000000001" customHeight="1" x14ac:dyDescent="0.25">
      <c r="B50" s="6">
        <v>2018</v>
      </c>
      <c r="C50" s="15">
        <v>260.16429299999993</v>
      </c>
      <c r="D50" s="7">
        <v>1833.3807893999992</v>
      </c>
      <c r="E50" s="5"/>
      <c r="F50" s="88"/>
      <c r="G50" s="26"/>
      <c r="I50" s="26"/>
      <c r="J50" s="23"/>
      <c r="K50" s="24"/>
      <c r="L50" s="24"/>
    </row>
    <row r="51" spans="2:17" ht="20.100000000000001" customHeight="1" x14ac:dyDescent="0.25">
      <c r="B51" s="31" t="s">
        <v>195</v>
      </c>
      <c r="C51" s="33">
        <f>(C50-C49)/C49</f>
        <v>0.15180513765590792</v>
      </c>
      <c r="D51" s="33">
        <f t="shared" ref="D51" si="0">(D50-D49)/D49</f>
        <v>0.32635455104018873</v>
      </c>
      <c r="E51" s="5"/>
      <c r="F51" s="11"/>
      <c r="G51" s="27"/>
      <c r="H51" s="27"/>
      <c r="I51" s="27"/>
      <c r="J51" s="23"/>
      <c r="K51" s="23"/>
      <c r="L51" s="23"/>
    </row>
    <row r="52" spans="2:17" s="18" customFormat="1" ht="20.100000000000001" customHeight="1" x14ac:dyDescent="0.25">
      <c r="B52" s="89"/>
      <c r="C52" s="90"/>
      <c r="D52" s="90"/>
      <c r="E52" s="5"/>
      <c r="F52" s="34"/>
      <c r="G52" s="27"/>
      <c r="H52" s="27"/>
      <c r="I52" s="27"/>
      <c r="J52" s="23"/>
      <c r="K52" s="23"/>
      <c r="L52" s="23"/>
      <c r="N52" s="19"/>
    </row>
    <row r="53" spans="2:17" ht="20.100000000000001" customHeight="1" x14ac:dyDescent="0.25">
      <c r="B53" s="9" t="s">
        <v>198</v>
      </c>
    </row>
    <row r="54" spans="2:17" ht="3.75" customHeight="1" x14ac:dyDescent="0.25"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</row>
    <row r="55" spans="2:17" ht="20.100000000000001" customHeight="1" x14ac:dyDescent="0.25">
      <c r="B55" s="4"/>
      <c r="C55" s="12"/>
      <c r="D55" s="13"/>
      <c r="E55" s="12"/>
    </row>
    <row r="56" spans="2:17" ht="15.75" x14ac:dyDescent="0.25">
      <c r="B56" s="148" t="s">
        <v>93</v>
      </c>
      <c r="C56" s="143" t="s">
        <v>94</v>
      </c>
      <c r="D56" s="144"/>
      <c r="E56" s="145"/>
      <c r="F56" s="143" t="s">
        <v>95</v>
      </c>
      <c r="G56" s="144"/>
      <c r="H56" s="145"/>
      <c r="I56" s="143" t="s">
        <v>96</v>
      </c>
      <c r="J56" s="144"/>
      <c r="K56" s="145"/>
      <c r="L56" s="143" t="s">
        <v>110</v>
      </c>
      <c r="M56" s="144"/>
      <c r="N56" s="145"/>
    </row>
    <row r="57" spans="2:17" ht="15.75" x14ac:dyDescent="0.25">
      <c r="B57" s="149"/>
      <c r="C57" s="35" t="s">
        <v>91</v>
      </c>
      <c r="D57" s="36" t="s">
        <v>92</v>
      </c>
      <c r="E57" s="35" t="s">
        <v>109</v>
      </c>
      <c r="F57" s="35" t="s">
        <v>91</v>
      </c>
      <c r="G57" s="36" t="s">
        <v>92</v>
      </c>
      <c r="H57" s="35" t="s">
        <v>109</v>
      </c>
      <c r="I57" s="35" t="s">
        <v>91</v>
      </c>
      <c r="J57" s="36" t="s">
        <v>92</v>
      </c>
      <c r="K57" s="35" t="s">
        <v>109</v>
      </c>
      <c r="L57" s="35" t="s">
        <v>91</v>
      </c>
      <c r="M57" s="36" t="s">
        <v>92</v>
      </c>
      <c r="N57" s="35" t="s">
        <v>109</v>
      </c>
    </row>
    <row r="58" spans="2:17" ht="20.100000000000001" customHeight="1" x14ac:dyDescent="0.25">
      <c r="B58" s="14" t="s">
        <v>97</v>
      </c>
      <c r="C58" s="112">
        <v>10.671849999999999</v>
      </c>
      <c r="D58" s="7">
        <v>54.105550000000001</v>
      </c>
      <c r="E58" s="8">
        <f>D58/C58</f>
        <v>5.0699316425924286</v>
      </c>
      <c r="F58" s="104">
        <v>1.9759099999999998</v>
      </c>
      <c r="G58" s="91">
        <v>13.84366</v>
      </c>
      <c r="H58" s="8">
        <f>G58/F58</f>
        <v>7.0062199189234331</v>
      </c>
      <c r="I58" s="107">
        <v>1.3703999999999998</v>
      </c>
      <c r="J58" s="94">
        <v>11.319559999999999</v>
      </c>
      <c r="K58" s="94">
        <f t="shared" ref="K58:K70" si="1">J58/I58</f>
        <v>8.2600408639813203</v>
      </c>
      <c r="L58" s="41">
        <v>14.018159999999998</v>
      </c>
      <c r="M58" s="42">
        <v>79.268770000000004</v>
      </c>
      <c r="N58" s="42">
        <f>M58/L58</f>
        <v>5.6547200203165051</v>
      </c>
    </row>
    <row r="59" spans="2:17" ht="20.100000000000001" customHeight="1" x14ac:dyDescent="0.25">
      <c r="B59" s="15" t="s">
        <v>98</v>
      </c>
      <c r="C59" s="112">
        <v>4.6399500000000007</v>
      </c>
      <c r="D59" s="7">
        <v>22.227960000000003</v>
      </c>
      <c r="E59" s="7">
        <f t="shared" ref="E59:E70" si="2">D59/C59</f>
        <v>4.7905602431060679</v>
      </c>
      <c r="F59" s="105">
        <v>3.8813499999999999</v>
      </c>
      <c r="G59" s="92">
        <v>27.667510000000004</v>
      </c>
      <c r="H59" s="7">
        <f t="shared" ref="H59:H70" si="3">G59/F59</f>
        <v>7.1283213314954859</v>
      </c>
      <c r="I59" s="108">
        <v>0.35399999999999998</v>
      </c>
      <c r="J59" s="94">
        <v>4.0241350000000002</v>
      </c>
      <c r="K59" s="94">
        <f t="shared" si="1"/>
        <v>11.367612994350283</v>
      </c>
      <c r="L59" s="43">
        <v>8.8753000000000011</v>
      </c>
      <c r="M59" s="44">
        <v>53.919605000000004</v>
      </c>
      <c r="N59" s="44">
        <f t="shared" ref="N59:N70" si="4">M59/L59</f>
        <v>6.0752430903744097</v>
      </c>
    </row>
    <row r="60" spans="2:17" ht="20.100000000000001" customHeight="1" x14ac:dyDescent="0.25">
      <c r="B60" s="39" t="s">
        <v>99</v>
      </c>
      <c r="C60" s="113">
        <v>15.680379999999998</v>
      </c>
      <c r="D60" s="40">
        <v>93.477258000000006</v>
      </c>
      <c r="E60" s="40">
        <f t="shared" si="2"/>
        <v>5.9614153483525287</v>
      </c>
      <c r="F60" s="106">
        <v>0.38189999999999996</v>
      </c>
      <c r="G60" s="93">
        <v>3.1577350000000002</v>
      </c>
      <c r="H60" s="40">
        <f t="shared" si="3"/>
        <v>8.26848651479445</v>
      </c>
      <c r="I60" s="109">
        <v>0.72565000000000002</v>
      </c>
      <c r="J60" s="95">
        <v>4.6085799999999999</v>
      </c>
      <c r="K60" s="95">
        <f t="shared" si="1"/>
        <v>6.3509680975676979</v>
      </c>
      <c r="L60" s="45">
        <v>16.787929999999996</v>
      </c>
      <c r="M60" s="46">
        <v>101.243573</v>
      </c>
      <c r="N60" s="46">
        <f t="shared" si="4"/>
        <v>6.0307359513650596</v>
      </c>
    </row>
    <row r="61" spans="2:17" ht="20.100000000000001" customHeight="1" x14ac:dyDescent="0.25">
      <c r="B61" s="15" t="s">
        <v>100</v>
      </c>
      <c r="C61" s="112">
        <v>14.984900000000001</v>
      </c>
      <c r="D61" s="7">
        <v>93.206825000000009</v>
      </c>
      <c r="E61" s="7">
        <f t="shared" si="2"/>
        <v>6.2200498501825168</v>
      </c>
      <c r="F61" s="105">
        <v>2.3254999999999999</v>
      </c>
      <c r="G61" s="92">
        <v>17.801410000000001</v>
      </c>
      <c r="H61" s="7">
        <f t="shared" si="3"/>
        <v>7.6548742205977218</v>
      </c>
      <c r="I61" s="108">
        <v>1.4555</v>
      </c>
      <c r="J61" s="94">
        <v>25.131969999999999</v>
      </c>
      <c r="K61" s="94">
        <f t="shared" si="1"/>
        <v>17.266897973205083</v>
      </c>
      <c r="L61" s="43">
        <v>18.765900000000002</v>
      </c>
      <c r="M61" s="44">
        <v>136.14020500000001</v>
      </c>
      <c r="N61" s="44">
        <f t="shared" si="4"/>
        <v>7.2546589825161591</v>
      </c>
    </row>
    <row r="62" spans="2:17" ht="20.100000000000001" customHeight="1" x14ac:dyDescent="0.25">
      <c r="B62" s="15" t="s">
        <v>101</v>
      </c>
      <c r="C62" s="112">
        <v>31.637199999999996</v>
      </c>
      <c r="D62" s="7">
        <v>146.495105</v>
      </c>
      <c r="E62" s="7">
        <f t="shared" si="2"/>
        <v>4.6304699847015538</v>
      </c>
      <c r="F62" s="105">
        <v>1.6900999999999999</v>
      </c>
      <c r="G62" s="92">
        <v>13.377790000000001</v>
      </c>
      <c r="H62" s="7">
        <f t="shared" si="3"/>
        <v>7.9153837051062075</v>
      </c>
      <c r="I62" s="108">
        <v>3.2497000000000003</v>
      </c>
      <c r="J62" s="94">
        <v>77.459959999999995</v>
      </c>
      <c r="K62" s="94">
        <f t="shared" si="1"/>
        <v>23.836034095454963</v>
      </c>
      <c r="L62" s="43">
        <v>36.576999999999991</v>
      </c>
      <c r="M62" s="44">
        <v>237.332855</v>
      </c>
      <c r="N62" s="44">
        <f t="shared" si="4"/>
        <v>6.4885817590288992</v>
      </c>
    </row>
    <row r="63" spans="2:17" ht="20.100000000000001" customHeight="1" x14ac:dyDescent="0.25">
      <c r="B63" s="39" t="s">
        <v>102</v>
      </c>
      <c r="C63" s="113">
        <v>32.904600000000009</v>
      </c>
      <c r="D63" s="40">
        <v>155.14406399999999</v>
      </c>
      <c r="E63" s="40">
        <f t="shared" si="2"/>
        <v>4.7149658102514529</v>
      </c>
      <c r="F63" s="106">
        <v>0.57795000000000007</v>
      </c>
      <c r="G63" s="93">
        <v>6.5556899999999994</v>
      </c>
      <c r="H63" s="40">
        <f t="shared" si="3"/>
        <v>11.343005450298467</v>
      </c>
      <c r="I63" s="109">
        <v>7.1058000000000003</v>
      </c>
      <c r="J63" s="95">
        <v>157.35450000000003</v>
      </c>
      <c r="K63" s="95">
        <f t="shared" si="1"/>
        <v>22.144515747699067</v>
      </c>
      <c r="L63" s="45">
        <v>40.588350000000005</v>
      </c>
      <c r="M63" s="46">
        <v>319.05425400000001</v>
      </c>
      <c r="N63" s="46">
        <f t="shared" si="4"/>
        <v>7.8607347674887</v>
      </c>
    </row>
    <row r="64" spans="2:17" ht="20.100000000000001" customHeight="1" x14ac:dyDescent="0.25">
      <c r="B64" s="14" t="s">
        <v>103</v>
      </c>
      <c r="C64" s="112">
        <v>25.620899999999995</v>
      </c>
      <c r="D64" s="7">
        <v>188.89231000000004</v>
      </c>
      <c r="E64" s="7">
        <f t="shared" si="2"/>
        <v>7.3725868334055429</v>
      </c>
      <c r="F64" s="105">
        <v>0.29919999999999997</v>
      </c>
      <c r="G64" s="92">
        <v>3.4859250000000004</v>
      </c>
      <c r="H64" s="7">
        <f t="shared" si="3"/>
        <v>11.650818850267383</v>
      </c>
      <c r="I64" s="108">
        <v>4.6636999999999995</v>
      </c>
      <c r="J64" s="94">
        <v>120.84457</v>
      </c>
      <c r="K64" s="94">
        <f t="shared" si="1"/>
        <v>25.911737461672068</v>
      </c>
      <c r="L64" s="43">
        <v>30.583799999999997</v>
      </c>
      <c r="M64" s="44">
        <v>313.22280500000005</v>
      </c>
      <c r="N64" s="44">
        <f t="shared" si="4"/>
        <v>10.24146132920043</v>
      </c>
    </row>
    <row r="65" spans="2:17" ht="20.100000000000001" customHeight="1" x14ac:dyDescent="0.25">
      <c r="B65" s="15" t="s">
        <v>104</v>
      </c>
      <c r="C65" s="112">
        <v>24.565549999999998</v>
      </c>
      <c r="D65" s="7">
        <v>155.01837</v>
      </c>
      <c r="E65" s="7">
        <f t="shared" si="2"/>
        <v>6.3103968769272418</v>
      </c>
      <c r="F65" s="105">
        <v>0.26689999999999997</v>
      </c>
      <c r="G65" s="92">
        <v>3.2747449999999998</v>
      </c>
      <c r="H65" s="7">
        <f t="shared" si="3"/>
        <v>12.269557886849007</v>
      </c>
      <c r="I65" s="108">
        <v>2.5370500000000002</v>
      </c>
      <c r="J65" s="94">
        <v>71.049260000000004</v>
      </c>
      <c r="K65" s="94">
        <f t="shared" si="1"/>
        <v>28.004674720640111</v>
      </c>
      <c r="L65" s="43">
        <v>27.369499999999999</v>
      </c>
      <c r="M65" s="44">
        <v>229.342375</v>
      </c>
      <c r="N65" s="44">
        <f t="shared" si="4"/>
        <v>8.3794872029083471</v>
      </c>
    </row>
    <row r="66" spans="2:17" ht="20.100000000000001" customHeight="1" x14ac:dyDescent="0.25">
      <c r="B66" s="39" t="s">
        <v>105</v>
      </c>
      <c r="C66" s="113">
        <v>9.437949999999999</v>
      </c>
      <c r="D66" s="40">
        <v>47.922020000000003</v>
      </c>
      <c r="E66" s="40">
        <f t="shared" si="2"/>
        <v>5.0775878236269536</v>
      </c>
      <c r="F66" s="106">
        <v>0.32464999999999999</v>
      </c>
      <c r="G66" s="93">
        <v>3.2215850000000001</v>
      </c>
      <c r="H66" s="40">
        <f t="shared" si="3"/>
        <v>9.9232558139534888</v>
      </c>
      <c r="I66" s="109">
        <v>0.35150000000000003</v>
      </c>
      <c r="J66" s="95">
        <v>9.8129449999999991</v>
      </c>
      <c r="K66" s="95">
        <f t="shared" si="1"/>
        <v>27.917339971550494</v>
      </c>
      <c r="L66" s="45">
        <v>10.114099999999999</v>
      </c>
      <c r="M66" s="46">
        <v>60.95655</v>
      </c>
      <c r="N66" s="46">
        <f t="shared" si="4"/>
        <v>6.0268882055743971</v>
      </c>
    </row>
    <row r="67" spans="2:17" ht="20.100000000000001" customHeight="1" x14ac:dyDescent="0.25">
      <c r="B67" s="14" t="s">
        <v>106</v>
      </c>
      <c r="C67" s="112">
        <v>10.917052999999999</v>
      </c>
      <c r="D67" s="7">
        <v>57.160749900000013</v>
      </c>
      <c r="E67" s="7">
        <f t="shared" si="2"/>
        <v>5.2359139320840535</v>
      </c>
      <c r="F67" s="105">
        <v>0.71744999999999992</v>
      </c>
      <c r="G67" s="92">
        <v>6.1815749999999996</v>
      </c>
      <c r="H67" s="7">
        <f t="shared" si="3"/>
        <v>8.6160359606941253</v>
      </c>
      <c r="I67" s="108">
        <v>0.92249999999999999</v>
      </c>
      <c r="J67" s="94">
        <v>18.588079999999998</v>
      </c>
      <c r="K67" s="94">
        <f t="shared" si="1"/>
        <v>20.149680216802167</v>
      </c>
      <c r="L67" s="43">
        <v>12.557003</v>
      </c>
      <c r="M67" s="44">
        <v>81.930404900000013</v>
      </c>
      <c r="N67" s="44">
        <f t="shared" si="4"/>
        <v>6.5246782930608536</v>
      </c>
    </row>
    <row r="68" spans="2:17" s="9" customFormat="1" ht="20.100000000000001" customHeight="1" x14ac:dyDescent="0.25">
      <c r="B68" s="15" t="s">
        <v>107</v>
      </c>
      <c r="C68" s="112">
        <v>20.278399999999998</v>
      </c>
      <c r="D68" s="7">
        <v>77.400825000000012</v>
      </c>
      <c r="E68" s="7">
        <f t="shared" si="2"/>
        <v>3.816909864683605</v>
      </c>
      <c r="F68" s="105">
        <v>0.6492</v>
      </c>
      <c r="G68" s="92">
        <v>4.4031000000000002</v>
      </c>
      <c r="H68" s="7">
        <f t="shared" si="3"/>
        <v>6.7823475046210726</v>
      </c>
      <c r="I68" s="108">
        <v>2.1839499999999998</v>
      </c>
      <c r="J68" s="94">
        <v>41.266269999999999</v>
      </c>
      <c r="K68" s="94">
        <f t="shared" si="1"/>
        <v>18.895244854506743</v>
      </c>
      <c r="L68" s="43">
        <v>23.111549999999998</v>
      </c>
      <c r="M68" s="44">
        <v>123.07019500000001</v>
      </c>
      <c r="N68" s="44">
        <f t="shared" si="4"/>
        <v>5.3250515434923242</v>
      </c>
    </row>
    <row r="69" spans="2:17" ht="20.100000000000001" customHeight="1" x14ac:dyDescent="0.25">
      <c r="B69" s="15" t="s">
        <v>108</v>
      </c>
      <c r="C69" s="112">
        <v>17.604299999999999</v>
      </c>
      <c r="D69" s="7">
        <v>63.150502499999995</v>
      </c>
      <c r="E69" s="7">
        <f t="shared" si="2"/>
        <v>3.5872203098106712</v>
      </c>
      <c r="F69" s="105">
        <v>1.2835999999999999</v>
      </c>
      <c r="G69" s="92">
        <v>9.6663350000000001</v>
      </c>
      <c r="H69" s="7">
        <f t="shared" si="3"/>
        <v>7.5306442817076977</v>
      </c>
      <c r="I69" s="108">
        <v>1.9278</v>
      </c>
      <c r="J69" s="94">
        <v>25.082359999999998</v>
      </c>
      <c r="K69" s="94">
        <f t="shared" si="1"/>
        <v>13.010872497147005</v>
      </c>
      <c r="L69" s="43">
        <v>20.815699999999996</v>
      </c>
      <c r="M69" s="44">
        <v>97.8991975</v>
      </c>
      <c r="N69" s="44">
        <f t="shared" si="4"/>
        <v>4.7031422195746488</v>
      </c>
    </row>
    <row r="70" spans="2:17" ht="15.75" x14ac:dyDescent="0.25">
      <c r="B70" s="37" t="s">
        <v>232</v>
      </c>
      <c r="C70" s="114">
        <v>218.94303299999996</v>
      </c>
      <c r="D70" s="38">
        <v>1154.2015394000002</v>
      </c>
      <c r="E70" s="38">
        <f t="shared" si="2"/>
        <v>5.2716979553306933</v>
      </c>
      <c r="F70" s="110">
        <v>14.373710000000003</v>
      </c>
      <c r="G70" s="96">
        <v>112.63706000000003</v>
      </c>
      <c r="H70" s="38">
        <f t="shared" si="3"/>
        <v>7.8363247901898685</v>
      </c>
      <c r="I70" s="111">
        <v>26.847549999999998</v>
      </c>
      <c r="J70" s="97">
        <v>566.54219000000001</v>
      </c>
      <c r="K70" s="97">
        <f t="shared" si="1"/>
        <v>21.102193310004079</v>
      </c>
      <c r="L70" s="37">
        <v>260.16429299999999</v>
      </c>
      <c r="M70" s="38">
        <v>1833.3807894000004</v>
      </c>
      <c r="N70" s="38">
        <f t="shared" si="4"/>
        <v>7.0470115950923384</v>
      </c>
    </row>
    <row r="71" spans="2:17" ht="20.100000000000001" customHeight="1" x14ac:dyDescent="0.25">
      <c r="B71" s="16"/>
      <c r="C71" s="3"/>
      <c r="D71" s="17"/>
      <c r="E71" s="17"/>
      <c r="F71" s="3"/>
      <c r="G71" s="17"/>
      <c r="H71" s="17"/>
      <c r="I71" s="17"/>
      <c r="J71" s="17"/>
      <c r="K71" s="17"/>
    </row>
    <row r="73" spans="2:17" ht="20.100000000000001" customHeight="1" x14ac:dyDescent="0.25">
      <c r="B73" s="9" t="s">
        <v>185</v>
      </c>
    </row>
    <row r="74" spans="2:17" ht="3.75" customHeight="1" x14ac:dyDescent="0.25"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</row>
    <row r="75" spans="2:17" ht="20.100000000000001" customHeight="1" x14ac:dyDescent="0.25">
      <c r="B75" s="4"/>
      <c r="C75" s="12"/>
      <c r="D75" s="13"/>
      <c r="E75" s="12"/>
    </row>
    <row r="76" spans="2:17" ht="20.100000000000001" customHeight="1" x14ac:dyDescent="0.25">
      <c r="B76" s="28" t="s">
        <v>0</v>
      </c>
      <c r="C76" s="28" t="s">
        <v>1</v>
      </c>
      <c r="E76" s="1"/>
    </row>
    <row r="77" spans="2:17" ht="20.100000000000001" customHeight="1" x14ac:dyDescent="0.25">
      <c r="B77" s="6">
        <v>2013</v>
      </c>
      <c r="C77" s="80">
        <v>76.61137691588857</v>
      </c>
      <c r="E77" s="1"/>
    </row>
    <row r="78" spans="2:17" ht="20.100000000000001" customHeight="1" x14ac:dyDescent="0.25">
      <c r="B78" s="6">
        <v>2014</v>
      </c>
      <c r="C78" s="80">
        <v>87.448018210841752</v>
      </c>
      <c r="E78" s="1"/>
    </row>
    <row r="79" spans="2:17" ht="20.100000000000001" customHeight="1" x14ac:dyDescent="0.25">
      <c r="B79" s="6">
        <v>2015</v>
      </c>
      <c r="C79" s="80">
        <v>90.699457445595002</v>
      </c>
      <c r="E79" s="1"/>
    </row>
    <row r="80" spans="2:17" ht="20.100000000000001" customHeight="1" x14ac:dyDescent="0.25">
      <c r="B80" s="6">
        <v>2016</v>
      </c>
      <c r="C80" s="80">
        <v>100</v>
      </c>
      <c r="E80" s="1"/>
    </row>
    <row r="81" spans="2:5" ht="20.100000000000001" customHeight="1" x14ac:dyDescent="0.25">
      <c r="B81" s="6">
        <v>2017</v>
      </c>
      <c r="C81" s="80">
        <v>109</v>
      </c>
      <c r="E81" s="1"/>
    </row>
    <row r="82" spans="2:5" ht="20.100000000000001" customHeight="1" x14ac:dyDescent="0.25">
      <c r="B82" s="87">
        <v>2018</v>
      </c>
      <c r="C82" s="100">
        <v>102</v>
      </c>
      <c r="E82" s="1"/>
    </row>
    <row r="83" spans="2:5" ht="20.100000000000001" customHeight="1" x14ac:dyDescent="0.25">
      <c r="E83" s="1"/>
    </row>
    <row r="84" spans="2:5" ht="20.100000000000001" customHeight="1" x14ac:dyDescent="0.25">
      <c r="B84" s="32" t="s">
        <v>184</v>
      </c>
    </row>
    <row r="85" spans="2:5" ht="20.100000000000001" customHeight="1" x14ac:dyDescent="0.25">
      <c r="B85" s="2"/>
    </row>
    <row r="86" spans="2:5" ht="9.9499999999999993" customHeight="1" x14ac:dyDescent="0.25">
      <c r="B86" s="101" t="s">
        <v>37</v>
      </c>
      <c r="C86" s="101" t="s">
        <v>36</v>
      </c>
      <c r="E86" s="1"/>
    </row>
    <row r="87" spans="2:5" ht="9.9499999999999993" customHeight="1" x14ac:dyDescent="0.25">
      <c r="B87" s="101" t="s">
        <v>73</v>
      </c>
      <c r="C87" s="101" t="s">
        <v>8</v>
      </c>
      <c r="E87" s="1"/>
    </row>
    <row r="88" spans="2:5" ht="9.9499999999999993" customHeight="1" x14ac:dyDescent="0.25">
      <c r="B88" s="101" t="s">
        <v>35</v>
      </c>
      <c r="C88" s="101" t="s">
        <v>34</v>
      </c>
      <c r="E88" s="1"/>
    </row>
    <row r="89" spans="2:5" ht="9.9499999999999993" customHeight="1" x14ac:dyDescent="0.25">
      <c r="B89" s="101" t="s">
        <v>72</v>
      </c>
      <c r="C89" s="101" t="s">
        <v>4</v>
      </c>
      <c r="E89" s="1"/>
    </row>
    <row r="90" spans="2:5" ht="9.9499999999999993" customHeight="1" x14ac:dyDescent="0.25">
      <c r="B90" s="101" t="s">
        <v>87</v>
      </c>
      <c r="C90" s="101" t="s">
        <v>14</v>
      </c>
    </row>
    <row r="91" spans="2:5" ht="9.9499999999999993" customHeight="1" x14ac:dyDescent="0.25">
      <c r="B91" s="101" t="s">
        <v>53</v>
      </c>
      <c r="C91" s="101" t="s">
        <v>52</v>
      </c>
    </row>
    <row r="92" spans="2:5" ht="9.9499999999999993" customHeight="1" x14ac:dyDescent="0.25">
      <c r="B92" s="101" t="s">
        <v>182</v>
      </c>
      <c r="C92" s="101" t="s">
        <v>183</v>
      </c>
    </row>
    <row r="93" spans="2:5" ht="9.9499999999999993" customHeight="1" x14ac:dyDescent="0.25">
      <c r="B93" s="101" t="s">
        <v>75</v>
      </c>
      <c r="C93" s="101" t="s">
        <v>19</v>
      </c>
    </row>
    <row r="94" spans="2:5" ht="9.9499999999999993" customHeight="1" x14ac:dyDescent="0.25">
      <c r="B94" s="101" t="s">
        <v>84</v>
      </c>
      <c r="C94" s="101" t="s">
        <v>48</v>
      </c>
    </row>
    <row r="95" spans="2:5" ht="9.9499999999999993" customHeight="1" x14ac:dyDescent="0.25">
      <c r="B95" s="101" t="s">
        <v>144</v>
      </c>
      <c r="C95" s="101" t="s">
        <v>145</v>
      </c>
    </row>
    <row r="96" spans="2:5" ht="20.100000000000001" customHeight="1" x14ac:dyDescent="0.25">
      <c r="B96" s="2"/>
    </row>
    <row r="97" spans="2:2" ht="20.100000000000001" customHeight="1" x14ac:dyDescent="0.25">
      <c r="B97" s="32" t="s">
        <v>233</v>
      </c>
    </row>
  </sheetData>
  <sheetProtection selectLockedCells="1" selectUnlockedCells="1"/>
  <mergeCells count="7">
    <mergeCell ref="L56:N56"/>
    <mergeCell ref="L6:M6"/>
    <mergeCell ref="A6:K6"/>
    <mergeCell ref="C56:E56"/>
    <mergeCell ref="F56:H56"/>
    <mergeCell ref="I56:K56"/>
    <mergeCell ref="B56:B5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12"/>
  <sheetViews>
    <sheetView topLeftCell="A103" workbookViewId="0">
      <selection activeCell="B112" sqref="B112"/>
    </sheetView>
  </sheetViews>
  <sheetFormatPr baseColWidth="10" defaultColWidth="11.42578125" defaultRowHeight="20.100000000000001" customHeight="1" x14ac:dyDescent="0.25"/>
  <cols>
    <col min="1" max="1" width="3.7109375" style="1" customWidth="1"/>
    <col min="2" max="2" width="41.28515625" style="1" customWidth="1"/>
    <col min="3" max="3" width="8" style="59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4.42578125" style="1" bestFit="1" customWidth="1"/>
    <col min="8" max="8" width="19.14062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56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56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56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56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56" ht="15.75" x14ac:dyDescent="0.25"/>
    <row r="7" spans="1:56" ht="20.25" customHeight="1" x14ac:dyDescent="0.25">
      <c r="B7" s="9" t="s">
        <v>199</v>
      </c>
      <c r="C7" s="60"/>
      <c r="E7" s="1"/>
      <c r="M7" s="2"/>
    </row>
    <row r="8" spans="1:56" ht="1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56" s="18" customFormat="1" ht="15" customHeight="1" x14ac:dyDescent="0.25">
      <c r="B9" s="19"/>
      <c r="C9" s="61"/>
      <c r="D9" s="19"/>
    </row>
    <row r="10" spans="1:56" s="18" customFormat="1" ht="14.25" customHeight="1" x14ac:dyDescent="0.25">
      <c r="B10" s="19"/>
      <c r="C10" s="61"/>
      <c r="D10" s="19"/>
    </row>
    <row r="11" spans="1:56" s="48" customFormat="1" ht="20.100000000000001" customHeight="1" x14ac:dyDescent="0.25">
      <c r="A11" s="47"/>
      <c r="B11" s="28" t="s">
        <v>112</v>
      </c>
      <c r="C11" s="29" t="s">
        <v>2</v>
      </c>
      <c r="D11" s="29" t="s">
        <v>113</v>
      </c>
      <c r="E11" s="30" t="s">
        <v>114</v>
      </c>
      <c r="F11" s="29" t="s">
        <v>111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35</v>
      </c>
      <c r="C12" s="62" t="s">
        <v>34</v>
      </c>
      <c r="D12" s="51">
        <v>21099.280000000002</v>
      </c>
      <c r="E12" s="52">
        <v>152059.79300000001</v>
      </c>
      <c r="F12" s="52">
        <f>E12/D12</f>
        <v>7.2068711823341829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76</v>
      </c>
      <c r="C13" s="62" t="s">
        <v>20</v>
      </c>
      <c r="D13" s="51">
        <v>1.45</v>
      </c>
      <c r="E13" s="52">
        <v>2.7549999999999999</v>
      </c>
      <c r="F13" s="52">
        <f t="shared" ref="F13:F93" si="0">E13/D13</f>
        <v>1.9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146</v>
      </c>
      <c r="C14" s="62" t="s">
        <v>147</v>
      </c>
      <c r="D14" s="51">
        <v>61.2</v>
      </c>
      <c r="E14" s="52">
        <v>20.800000000000004</v>
      </c>
      <c r="F14" s="52">
        <f t="shared" si="0"/>
        <v>0.3398692810457517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45</v>
      </c>
      <c r="C15" s="62" t="s">
        <v>44</v>
      </c>
      <c r="D15" s="51">
        <v>2477.6000000000004</v>
      </c>
      <c r="E15" s="52">
        <v>4557.2299999999996</v>
      </c>
      <c r="F15" s="52">
        <f t="shared" si="0"/>
        <v>1.8393727801097832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55</v>
      </c>
      <c r="C16" s="62" t="s">
        <v>54</v>
      </c>
      <c r="D16" s="51">
        <v>2308.0499999999997</v>
      </c>
      <c r="E16" s="52">
        <v>9366.7099999999991</v>
      </c>
      <c r="F16" s="52">
        <f t="shared" si="0"/>
        <v>4.0582786334784773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118</v>
      </c>
      <c r="C17" s="62" t="s">
        <v>119</v>
      </c>
      <c r="D17" s="51">
        <v>37.6</v>
      </c>
      <c r="E17" s="52">
        <v>44.25</v>
      </c>
      <c r="F17" s="52">
        <f t="shared" si="0"/>
        <v>1.1768617021276595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200</v>
      </c>
      <c r="C18" s="62" t="s">
        <v>201</v>
      </c>
      <c r="D18" s="51">
        <v>15.45</v>
      </c>
      <c r="E18" s="52">
        <v>64.509999999999991</v>
      </c>
      <c r="F18" s="52">
        <f t="shared" si="0"/>
        <v>4.1754045307443359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72</v>
      </c>
      <c r="C19" s="62" t="s">
        <v>4</v>
      </c>
      <c r="D19" s="51">
        <v>7998.1500000000005</v>
      </c>
      <c r="E19" s="52">
        <v>17544.899999999998</v>
      </c>
      <c r="F19" s="52">
        <f t="shared" si="0"/>
        <v>2.1936197745728694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75</v>
      </c>
      <c r="C20" s="62" t="s">
        <v>19</v>
      </c>
      <c r="D20" s="51">
        <v>6840.55</v>
      </c>
      <c r="E20" s="52">
        <v>21426.890000000003</v>
      </c>
      <c r="F20" s="52">
        <f t="shared" si="0"/>
        <v>3.1323343883167292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148</v>
      </c>
      <c r="C21" s="62" t="s">
        <v>149</v>
      </c>
      <c r="D21" s="51">
        <v>3.1500000000000004</v>
      </c>
      <c r="E21" s="52">
        <v>15.530000000000001</v>
      </c>
      <c r="F21" s="52">
        <f t="shared" si="0"/>
        <v>4.9301587301587304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11</v>
      </c>
      <c r="C22" s="62" t="s">
        <v>10</v>
      </c>
      <c r="D22" s="51">
        <v>60.699999999999989</v>
      </c>
      <c r="E22" s="52">
        <v>333.44499999999999</v>
      </c>
      <c r="F22" s="52">
        <f t="shared" si="0"/>
        <v>5.493327841845141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61</v>
      </c>
      <c r="C23" s="62" t="s">
        <v>60</v>
      </c>
      <c r="D23" s="51">
        <v>204.29999999999998</v>
      </c>
      <c r="E23" s="52">
        <v>116.01000000000002</v>
      </c>
      <c r="F23" s="52">
        <f t="shared" si="0"/>
        <v>0.56784140969163011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79</v>
      </c>
      <c r="C24" s="62" t="s">
        <v>49</v>
      </c>
      <c r="D24" s="51">
        <v>2000.4499999999998</v>
      </c>
      <c r="E24" s="52">
        <v>6546.7550000000001</v>
      </c>
      <c r="F24" s="52">
        <f t="shared" si="0"/>
        <v>3.2726411557399588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85</v>
      </c>
      <c r="C25" s="62" t="s">
        <v>186</v>
      </c>
      <c r="D25" s="51">
        <v>415.25</v>
      </c>
      <c r="E25" s="52">
        <v>167.495</v>
      </c>
      <c r="F25" s="52">
        <f t="shared" si="0"/>
        <v>0.40335942203491876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120</v>
      </c>
      <c r="C26" s="62" t="s">
        <v>121</v>
      </c>
      <c r="D26" s="51">
        <v>211.15</v>
      </c>
      <c r="E26" s="52">
        <v>942.80500000000006</v>
      </c>
      <c r="F26" s="52">
        <f t="shared" si="0"/>
        <v>4.4650959033862181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202</v>
      </c>
      <c r="C27" s="62" t="s">
        <v>203</v>
      </c>
      <c r="D27" s="51">
        <v>4.4000000000000004</v>
      </c>
      <c r="E27" s="52">
        <v>52.965000000000003</v>
      </c>
      <c r="F27" s="52">
        <f t="shared" si="0"/>
        <v>12.0375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6</v>
      </c>
      <c r="C28" s="62" t="s">
        <v>5</v>
      </c>
      <c r="D28" s="51">
        <v>7.85</v>
      </c>
      <c r="E28" s="52">
        <v>8.6749999999999989</v>
      </c>
      <c r="F28" s="52">
        <f t="shared" si="0"/>
        <v>1.1050955414012738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84</v>
      </c>
      <c r="C29" s="62" t="s">
        <v>48</v>
      </c>
      <c r="D29" s="51">
        <v>37049.699999999997</v>
      </c>
      <c r="E29" s="52">
        <v>175537.04650000003</v>
      </c>
      <c r="F29" s="52">
        <f t="shared" si="0"/>
        <v>4.7378803742000617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63</v>
      </c>
      <c r="C30" s="62" t="s">
        <v>62</v>
      </c>
      <c r="D30" s="51">
        <v>107.10000000000001</v>
      </c>
      <c r="E30" s="52">
        <v>44.539999999999992</v>
      </c>
      <c r="F30" s="52">
        <f t="shared" si="0"/>
        <v>0.41587301587301578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204</v>
      </c>
      <c r="C31" s="62" t="s">
        <v>205</v>
      </c>
      <c r="D31" s="51">
        <v>13.1</v>
      </c>
      <c r="E31" s="52">
        <v>66.745000000000005</v>
      </c>
      <c r="F31" s="52">
        <f t="shared" si="0"/>
        <v>5.0950381679389318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37</v>
      </c>
      <c r="C32" s="62" t="s">
        <v>36</v>
      </c>
      <c r="D32" s="51">
        <v>55219.649999999994</v>
      </c>
      <c r="E32" s="52">
        <v>460858.28499999997</v>
      </c>
      <c r="F32" s="52">
        <f t="shared" si="0"/>
        <v>8.3459110117503457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150</v>
      </c>
      <c r="C33" s="62" t="s">
        <v>151</v>
      </c>
      <c r="D33" s="51">
        <v>375.8</v>
      </c>
      <c r="E33" s="52">
        <v>1015.8300000000002</v>
      </c>
      <c r="F33" s="52">
        <f t="shared" si="0"/>
        <v>2.7031133581692393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22</v>
      </c>
      <c r="C34" s="62" t="s">
        <v>21</v>
      </c>
      <c r="D34" s="51">
        <v>4321.6000000000013</v>
      </c>
      <c r="E34" s="52">
        <v>35618.005000000005</v>
      </c>
      <c r="F34" s="52">
        <f t="shared" si="0"/>
        <v>8.2418560255460935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122</v>
      </c>
      <c r="C35" s="62" t="s">
        <v>123</v>
      </c>
      <c r="D35" s="51">
        <v>61.849999999999994</v>
      </c>
      <c r="E35" s="52">
        <v>66.174999999999997</v>
      </c>
      <c r="F35" s="52">
        <f t="shared" si="0"/>
        <v>1.0699272433306386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152</v>
      </c>
      <c r="C36" s="62" t="s">
        <v>153</v>
      </c>
      <c r="D36" s="51">
        <v>1819.25</v>
      </c>
      <c r="E36" s="52">
        <v>1032.885</v>
      </c>
      <c r="F36" s="52">
        <f t="shared" si="0"/>
        <v>0.56775319499793875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154</v>
      </c>
      <c r="C37" s="62" t="s">
        <v>155</v>
      </c>
      <c r="D37" s="51">
        <v>385.15</v>
      </c>
      <c r="E37" s="52">
        <v>943.1450000000001</v>
      </c>
      <c r="F37" s="52">
        <f t="shared" si="0"/>
        <v>2.4487732052447102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206</v>
      </c>
      <c r="C38" s="62" t="s">
        <v>207</v>
      </c>
      <c r="D38" s="51">
        <v>6</v>
      </c>
      <c r="E38" s="52">
        <v>3</v>
      </c>
      <c r="F38" s="52">
        <f t="shared" si="0"/>
        <v>0.5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31</v>
      </c>
      <c r="C39" s="62" t="s">
        <v>30</v>
      </c>
      <c r="D39" s="51">
        <v>1253.5500000000002</v>
      </c>
      <c r="E39" s="52">
        <v>6100.0199999999995</v>
      </c>
      <c r="F39" s="52">
        <f t="shared" si="0"/>
        <v>4.8661960033504839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40</v>
      </c>
      <c r="C40" s="62" t="s">
        <v>39</v>
      </c>
      <c r="D40" s="51">
        <v>558.15000000000009</v>
      </c>
      <c r="E40" s="52">
        <v>9059.3650000000016</v>
      </c>
      <c r="F40" s="52">
        <f t="shared" si="0"/>
        <v>16.231057959329931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156</v>
      </c>
      <c r="C41" s="62" t="s">
        <v>157</v>
      </c>
      <c r="D41" s="51">
        <v>3211.55</v>
      </c>
      <c r="E41" s="52">
        <v>2316.9450000000002</v>
      </c>
      <c r="F41" s="52">
        <f t="shared" si="0"/>
        <v>0.72144136009092186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208</v>
      </c>
      <c r="C42" s="62" t="s">
        <v>209</v>
      </c>
      <c r="D42" s="51">
        <v>3.4</v>
      </c>
      <c r="E42" s="52">
        <v>12.58</v>
      </c>
      <c r="F42" s="52">
        <f t="shared" si="0"/>
        <v>3.7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74</v>
      </c>
      <c r="C43" s="62" t="s">
        <v>15</v>
      </c>
      <c r="D43" s="51">
        <v>6777.3000000000011</v>
      </c>
      <c r="E43" s="52">
        <v>19192.785</v>
      </c>
      <c r="F43" s="52">
        <f t="shared" si="0"/>
        <v>2.8319220043380104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68</v>
      </c>
      <c r="C44" s="62" t="s">
        <v>67</v>
      </c>
      <c r="D44" s="51">
        <v>60.25</v>
      </c>
      <c r="E44" s="52">
        <v>263.29500000000002</v>
      </c>
      <c r="F44" s="52">
        <f t="shared" si="0"/>
        <v>4.3700414937759335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210</v>
      </c>
      <c r="C45" s="62" t="s">
        <v>211</v>
      </c>
      <c r="D45" s="51">
        <v>264.7</v>
      </c>
      <c r="E45" s="52">
        <v>3418.15</v>
      </c>
      <c r="F45" s="52">
        <f t="shared" si="0"/>
        <v>12.913298073290518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158</v>
      </c>
      <c r="C46" s="62" t="s">
        <v>159</v>
      </c>
      <c r="D46" s="51">
        <v>799.65</v>
      </c>
      <c r="E46" s="52">
        <v>6165.0349999999999</v>
      </c>
      <c r="F46" s="52">
        <f t="shared" si="0"/>
        <v>7.7096667291940228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66</v>
      </c>
      <c r="C47" s="62" t="s">
        <v>65</v>
      </c>
      <c r="D47" s="51">
        <v>1202.3499999999999</v>
      </c>
      <c r="E47" s="52">
        <v>14727.004999999999</v>
      </c>
      <c r="F47" s="52">
        <f t="shared" si="0"/>
        <v>12.248517486588764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160</v>
      </c>
      <c r="C48" s="62" t="s">
        <v>161</v>
      </c>
      <c r="D48" s="51">
        <v>1551.2500000000002</v>
      </c>
      <c r="E48" s="52">
        <v>1615.7200000000003</v>
      </c>
      <c r="F48" s="52">
        <f t="shared" si="0"/>
        <v>1.0415600322320708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187</v>
      </c>
      <c r="C49" s="62" t="s">
        <v>188</v>
      </c>
      <c r="D49" s="51">
        <v>382.3</v>
      </c>
      <c r="E49" s="52">
        <v>705.46</v>
      </c>
      <c r="F49" s="52">
        <f t="shared" si="0"/>
        <v>1.8453047345017002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ht="20.100000000000001" customHeight="1" x14ac:dyDescent="0.25">
      <c r="B50" s="50" t="s">
        <v>78</v>
      </c>
      <c r="C50" s="62" t="s">
        <v>43</v>
      </c>
      <c r="D50" s="51">
        <v>1672.65</v>
      </c>
      <c r="E50" s="52">
        <v>23296.774999999994</v>
      </c>
      <c r="F50" s="52">
        <f t="shared" si="0"/>
        <v>13.928063252922005</v>
      </c>
    </row>
    <row r="51" spans="1:56" ht="20.100000000000001" customHeight="1" x14ac:dyDescent="0.25">
      <c r="B51" s="50" t="s">
        <v>57</v>
      </c>
      <c r="C51" s="62" t="s">
        <v>56</v>
      </c>
      <c r="D51" s="51">
        <v>60.35</v>
      </c>
      <c r="E51" s="52">
        <v>130.46</v>
      </c>
      <c r="F51" s="52">
        <f t="shared" si="0"/>
        <v>2.1617232808616405</v>
      </c>
    </row>
    <row r="52" spans="1:56" ht="20.100000000000001" customHeight="1" x14ac:dyDescent="0.25">
      <c r="B52" s="50" t="s">
        <v>212</v>
      </c>
      <c r="C52" s="62" t="s">
        <v>213</v>
      </c>
      <c r="D52" s="51">
        <v>738.40000000000009</v>
      </c>
      <c r="E52" s="52">
        <v>897.76</v>
      </c>
      <c r="F52" s="52">
        <f t="shared" si="0"/>
        <v>1.2158179848320692</v>
      </c>
    </row>
    <row r="53" spans="1:56" ht="20.100000000000001" customHeight="1" x14ac:dyDescent="0.25">
      <c r="B53" s="50" t="s">
        <v>87</v>
      </c>
      <c r="C53" s="62" t="s">
        <v>14</v>
      </c>
      <c r="D53" s="51">
        <v>11430.999999999998</v>
      </c>
      <c r="E53" s="52">
        <v>40064.654999999999</v>
      </c>
      <c r="F53" s="52">
        <f t="shared" si="0"/>
        <v>3.5049125185898</v>
      </c>
    </row>
    <row r="54" spans="1:56" ht="20.100000000000001" customHeight="1" x14ac:dyDescent="0.25">
      <c r="B54" s="50" t="s">
        <v>13</v>
      </c>
      <c r="C54" s="62" t="s">
        <v>12</v>
      </c>
      <c r="D54" s="51">
        <v>15.4</v>
      </c>
      <c r="E54" s="52">
        <v>227.57</v>
      </c>
      <c r="F54" s="52">
        <f t="shared" si="0"/>
        <v>14.777272727272727</v>
      </c>
    </row>
    <row r="55" spans="1:56" ht="20.100000000000001" customHeight="1" x14ac:dyDescent="0.25">
      <c r="B55" s="50" t="s">
        <v>124</v>
      </c>
      <c r="C55" s="62" t="s">
        <v>125</v>
      </c>
      <c r="D55" s="51">
        <v>2502.5500000000002</v>
      </c>
      <c r="E55" s="52">
        <v>4547.5550000000003</v>
      </c>
      <c r="F55" s="52">
        <f t="shared" si="0"/>
        <v>1.8171684881420951</v>
      </c>
    </row>
    <row r="56" spans="1:56" ht="20.100000000000001" customHeight="1" x14ac:dyDescent="0.25">
      <c r="B56" s="50" t="s">
        <v>214</v>
      </c>
      <c r="C56" s="62" t="s">
        <v>215</v>
      </c>
      <c r="D56" s="51">
        <v>7.8</v>
      </c>
      <c r="E56" s="52">
        <v>4.18</v>
      </c>
      <c r="F56" s="52">
        <f t="shared" si="0"/>
        <v>0.53589743589743588</v>
      </c>
    </row>
    <row r="57" spans="1:56" ht="20.100000000000001" customHeight="1" x14ac:dyDescent="0.25">
      <c r="B57" s="50" t="s">
        <v>162</v>
      </c>
      <c r="C57" s="62" t="s">
        <v>163</v>
      </c>
      <c r="D57" s="51">
        <v>1791.15</v>
      </c>
      <c r="E57" s="52">
        <v>1055.4099999999999</v>
      </c>
      <c r="F57" s="52">
        <f t="shared" si="0"/>
        <v>0.5892359657203472</v>
      </c>
    </row>
    <row r="58" spans="1:56" ht="20.100000000000001" customHeight="1" x14ac:dyDescent="0.25">
      <c r="B58" s="50" t="s">
        <v>164</v>
      </c>
      <c r="C58" s="62" t="s">
        <v>165</v>
      </c>
      <c r="D58" s="51">
        <v>47.15</v>
      </c>
      <c r="E58" s="52">
        <v>54.454999999999998</v>
      </c>
      <c r="F58" s="52">
        <f t="shared" si="0"/>
        <v>1.1549310710498408</v>
      </c>
    </row>
    <row r="59" spans="1:56" ht="20.100000000000001" customHeight="1" x14ac:dyDescent="0.25">
      <c r="B59" s="50" t="s">
        <v>126</v>
      </c>
      <c r="C59" s="62" t="s">
        <v>127</v>
      </c>
      <c r="D59" s="51">
        <v>825.95</v>
      </c>
      <c r="E59" s="52">
        <v>3856.66</v>
      </c>
      <c r="F59" s="52">
        <f t="shared" si="0"/>
        <v>4.6693625522126032</v>
      </c>
    </row>
    <row r="60" spans="1:56" ht="20.100000000000001" customHeight="1" x14ac:dyDescent="0.25">
      <c r="B60" s="50" t="s">
        <v>166</v>
      </c>
      <c r="C60" s="62" t="s">
        <v>167</v>
      </c>
      <c r="D60" s="51">
        <v>62.35</v>
      </c>
      <c r="E60" s="52">
        <v>12.820000000000002</v>
      </c>
      <c r="F60" s="52">
        <f t="shared" si="0"/>
        <v>0.20561347233360067</v>
      </c>
    </row>
    <row r="61" spans="1:56" ht="20.100000000000001" customHeight="1" x14ac:dyDescent="0.25">
      <c r="B61" s="50" t="s">
        <v>86</v>
      </c>
      <c r="C61" s="62" t="s">
        <v>38</v>
      </c>
      <c r="D61" s="51">
        <v>8874.5499999999993</v>
      </c>
      <c r="E61" s="52">
        <v>19731.525000000005</v>
      </c>
      <c r="F61" s="52">
        <f t="shared" si="0"/>
        <v>2.2233831574558716</v>
      </c>
    </row>
    <row r="62" spans="1:56" ht="20.100000000000001" customHeight="1" x14ac:dyDescent="0.25">
      <c r="B62" s="50" t="s">
        <v>128</v>
      </c>
      <c r="C62" s="62" t="s">
        <v>129</v>
      </c>
      <c r="D62" s="51">
        <v>116.05</v>
      </c>
      <c r="E62" s="52">
        <v>688.89499999999998</v>
      </c>
      <c r="F62" s="52">
        <f t="shared" si="0"/>
        <v>5.9361912968548038</v>
      </c>
    </row>
    <row r="63" spans="1:56" ht="20.100000000000001" customHeight="1" x14ac:dyDescent="0.25">
      <c r="B63" s="50" t="s">
        <v>168</v>
      </c>
      <c r="C63" s="62" t="s">
        <v>169</v>
      </c>
      <c r="D63" s="51">
        <v>969.9</v>
      </c>
      <c r="E63" s="52">
        <v>3069.3249999999998</v>
      </c>
      <c r="F63" s="52">
        <f t="shared" si="0"/>
        <v>3.1645788225590268</v>
      </c>
    </row>
    <row r="64" spans="1:56" ht="20.100000000000001" customHeight="1" x14ac:dyDescent="0.25">
      <c r="B64" s="50" t="s">
        <v>170</v>
      </c>
      <c r="C64" s="62" t="s">
        <v>171</v>
      </c>
      <c r="D64" s="51">
        <v>3545.1000000000004</v>
      </c>
      <c r="E64" s="52">
        <v>1540.5350000000001</v>
      </c>
      <c r="F64" s="52">
        <f t="shared" si="0"/>
        <v>0.43455332712758454</v>
      </c>
    </row>
    <row r="65" spans="2:6" ht="20.100000000000001" customHeight="1" x14ac:dyDescent="0.25">
      <c r="B65" s="50" t="s">
        <v>33</v>
      </c>
      <c r="C65" s="62" t="s">
        <v>32</v>
      </c>
      <c r="D65" s="51">
        <v>1678.75</v>
      </c>
      <c r="E65" s="52">
        <v>5174.3650000000007</v>
      </c>
      <c r="F65" s="52">
        <f t="shared" si="0"/>
        <v>3.0822725241995537</v>
      </c>
    </row>
    <row r="66" spans="2:6" ht="20.100000000000001" customHeight="1" x14ac:dyDescent="0.25">
      <c r="B66" s="50" t="s">
        <v>71</v>
      </c>
      <c r="C66" s="62" t="s">
        <v>3</v>
      </c>
      <c r="D66" s="51">
        <v>111.25</v>
      </c>
      <c r="E66" s="52">
        <v>967.46500000000003</v>
      </c>
      <c r="F66" s="52">
        <f t="shared" si="0"/>
        <v>8.6963146067415735</v>
      </c>
    </row>
    <row r="67" spans="2:6" ht="20.100000000000001" customHeight="1" x14ac:dyDescent="0.25">
      <c r="B67" s="50" t="s">
        <v>172</v>
      </c>
      <c r="C67" s="62" t="s">
        <v>173</v>
      </c>
      <c r="D67" s="51">
        <v>27.35</v>
      </c>
      <c r="E67" s="52">
        <v>10.59</v>
      </c>
      <c r="F67" s="52">
        <f t="shared" si="0"/>
        <v>0.38720292504570381</v>
      </c>
    </row>
    <row r="68" spans="2:6" ht="20.100000000000001" customHeight="1" x14ac:dyDescent="0.25">
      <c r="B68" s="50" t="s">
        <v>216</v>
      </c>
      <c r="C68" s="62" t="s">
        <v>217</v>
      </c>
      <c r="D68" s="51">
        <v>7.8</v>
      </c>
      <c r="E68" s="52">
        <v>3.12</v>
      </c>
      <c r="F68" s="52">
        <f t="shared" si="0"/>
        <v>0.4</v>
      </c>
    </row>
    <row r="69" spans="2:6" ht="20.100000000000001" customHeight="1" x14ac:dyDescent="0.25">
      <c r="B69" s="50" t="s">
        <v>218</v>
      </c>
      <c r="C69" s="62" t="s">
        <v>219</v>
      </c>
      <c r="D69" s="51">
        <v>2.1</v>
      </c>
      <c r="E69" s="52">
        <v>6.93</v>
      </c>
      <c r="F69" s="52">
        <f t="shared" si="0"/>
        <v>3.3</v>
      </c>
    </row>
    <row r="70" spans="2:6" ht="20.100000000000001" customHeight="1" x14ac:dyDescent="0.25">
      <c r="B70" s="50" t="s">
        <v>70</v>
      </c>
      <c r="C70" s="62" t="s">
        <v>69</v>
      </c>
      <c r="D70" s="51">
        <v>10.5</v>
      </c>
      <c r="E70" s="52">
        <v>17.234999999999999</v>
      </c>
      <c r="F70" s="52">
        <f t="shared" si="0"/>
        <v>1.6414285714285715</v>
      </c>
    </row>
    <row r="71" spans="2:6" ht="20.100000000000001" customHeight="1" x14ac:dyDescent="0.25">
      <c r="B71" s="50" t="s">
        <v>174</v>
      </c>
      <c r="C71" s="62" t="s">
        <v>175</v>
      </c>
      <c r="D71" s="51">
        <v>549.9</v>
      </c>
      <c r="E71" s="52">
        <v>441.13499999999999</v>
      </c>
      <c r="F71" s="52">
        <f t="shared" si="0"/>
        <v>0.80220949263502461</v>
      </c>
    </row>
    <row r="72" spans="2:6" ht="20.100000000000001" customHeight="1" x14ac:dyDescent="0.25">
      <c r="B72" s="50" t="s">
        <v>130</v>
      </c>
      <c r="C72" s="62" t="s">
        <v>131</v>
      </c>
      <c r="D72" s="51">
        <v>1817</v>
      </c>
      <c r="E72" s="52">
        <v>1304.7199999999998</v>
      </c>
      <c r="F72" s="52">
        <f t="shared" si="0"/>
        <v>0.71806274078150789</v>
      </c>
    </row>
    <row r="73" spans="2:6" ht="20.100000000000001" customHeight="1" x14ac:dyDescent="0.25">
      <c r="B73" s="50" t="s">
        <v>220</v>
      </c>
      <c r="C73" s="62" t="s">
        <v>221</v>
      </c>
      <c r="D73" s="51">
        <v>28.599999999999998</v>
      </c>
      <c r="E73" s="52">
        <v>34.1</v>
      </c>
      <c r="F73" s="52">
        <f t="shared" si="0"/>
        <v>1.1923076923076925</v>
      </c>
    </row>
    <row r="74" spans="2:6" ht="20.100000000000001" customHeight="1" x14ac:dyDescent="0.25">
      <c r="B74" s="50" t="s">
        <v>27</v>
      </c>
      <c r="C74" s="62" t="s">
        <v>26</v>
      </c>
      <c r="D74" s="51">
        <v>149.05000000000001</v>
      </c>
      <c r="E74" s="52">
        <v>56.2</v>
      </c>
      <c r="F74" s="52">
        <f t="shared" si="0"/>
        <v>0.37705467963770545</v>
      </c>
    </row>
    <row r="75" spans="2:6" ht="20.100000000000001" customHeight="1" x14ac:dyDescent="0.25">
      <c r="B75" s="50" t="s">
        <v>176</v>
      </c>
      <c r="C75" s="62" t="s">
        <v>177</v>
      </c>
      <c r="D75" s="51">
        <v>58.45</v>
      </c>
      <c r="E75" s="52">
        <v>560.70000000000005</v>
      </c>
      <c r="F75" s="52">
        <f t="shared" si="0"/>
        <v>9.5928143712574858</v>
      </c>
    </row>
    <row r="76" spans="2:6" ht="20.100000000000001" customHeight="1" x14ac:dyDescent="0.25">
      <c r="B76" s="50" t="s">
        <v>80</v>
      </c>
      <c r="C76" s="62" t="s">
        <v>64</v>
      </c>
      <c r="D76" s="51">
        <v>1643.9499999999998</v>
      </c>
      <c r="E76" s="52">
        <v>794.88499999999999</v>
      </c>
      <c r="F76" s="52">
        <f t="shared" si="0"/>
        <v>0.48352139663615079</v>
      </c>
    </row>
    <row r="77" spans="2:6" ht="20.100000000000001" customHeight="1" x14ac:dyDescent="0.25">
      <c r="B77" s="50" t="s">
        <v>189</v>
      </c>
      <c r="C77" s="62" t="s">
        <v>190</v>
      </c>
      <c r="D77" s="51">
        <v>3.85</v>
      </c>
      <c r="E77" s="52">
        <v>0.77</v>
      </c>
      <c r="F77" s="52">
        <f t="shared" si="0"/>
        <v>0.2</v>
      </c>
    </row>
    <row r="78" spans="2:6" ht="20.100000000000001" customHeight="1" x14ac:dyDescent="0.25">
      <c r="B78" s="50" t="s">
        <v>42</v>
      </c>
      <c r="C78" s="62" t="s">
        <v>41</v>
      </c>
      <c r="D78" s="51">
        <v>1477.2</v>
      </c>
      <c r="E78" s="52">
        <v>817.16500000000008</v>
      </c>
      <c r="F78" s="52">
        <f t="shared" si="0"/>
        <v>0.55318507988085575</v>
      </c>
    </row>
    <row r="79" spans="2:6" ht="20.100000000000001" customHeight="1" x14ac:dyDescent="0.25">
      <c r="B79" s="50" t="s">
        <v>59</v>
      </c>
      <c r="C79" s="62" t="s">
        <v>58</v>
      </c>
      <c r="D79" s="51">
        <v>393.1</v>
      </c>
      <c r="E79" s="52">
        <v>3793.0049999999997</v>
      </c>
      <c r="F79" s="52">
        <f t="shared" si="0"/>
        <v>9.6489570083948095</v>
      </c>
    </row>
    <row r="80" spans="2:6" ht="20.100000000000001" customHeight="1" x14ac:dyDescent="0.25">
      <c r="B80" s="50" t="s">
        <v>51</v>
      </c>
      <c r="C80" s="62" t="s">
        <v>50</v>
      </c>
      <c r="D80" s="51">
        <v>616.20000000000005</v>
      </c>
      <c r="E80" s="52">
        <v>9322.6499999999978</v>
      </c>
      <c r="F80" s="52">
        <f t="shared" si="0"/>
        <v>15.129259980525799</v>
      </c>
    </row>
    <row r="81" spans="2:8" ht="20.100000000000001" customHeight="1" x14ac:dyDescent="0.25">
      <c r="B81" s="50" t="s">
        <v>47</v>
      </c>
      <c r="C81" s="62" t="s">
        <v>46</v>
      </c>
      <c r="D81" s="51">
        <v>749.19999999999993</v>
      </c>
      <c r="E81" s="52">
        <v>6088.3449999999993</v>
      </c>
      <c r="F81" s="52">
        <f t="shared" si="0"/>
        <v>8.1264615589962617</v>
      </c>
    </row>
    <row r="82" spans="2:8" ht="20.100000000000001" customHeight="1" x14ac:dyDescent="0.25">
      <c r="B82" s="50" t="s">
        <v>53</v>
      </c>
      <c r="C82" s="62" t="s">
        <v>52</v>
      </c>
      <c r="D82" s="51">
        <v>11567.65</v>
      </c>
      <c r="E82" s="52">
        <v>62265.614999999991</v>
      </c>
      <c r="F82" s="52">
        <f t="shared" si="0"/>
        <v>5.3827367702169404</v>
      </c>
    </row>
    <row r="83" spans="2:8" ht="20.100000000000001" customHeight="1" x14ac:dyDescent="0.25">
      <c r="B83" s="50" t="s">
        <v>24</v>
      </c>
      <c r="C83" s="62" t="s">
        <v>23</v>
      </c>
      <c r="D83" s="51">
        <v>736.85</v>
      </c>
      <c r="E83" s="52">
        <v>4164.7349999999997</v>
      </c>
      <c r="F83" s="52">
        <f t="shared" si="0"/>
        <v>5.6520797991450085</v>
      </c>
    </row>
    <row r="84" spans="2:8" ht="20.100000000000001" customHeight="1" x14ac:dyDescent="0.25">
      <c r="B84" s="50" t="s">
        <v>132</v>
      </c>
      <c r="C84" s="62" t="s">
        <v>133</v>
      </c>
      <c r="D84" s="51">
        <v>338.20299999999992</v>
      </c>
      <c r="E84" s="52">
        <v>760.71989999999983</v>
      </c>
      <c r="F84" s="52">
        <f t="shared" si="0"/>
        <v>2.249299680960843</v>
      </c>
    </row>
    <row r="85" spans="2:8" ht="20.100000000000001" customHeight="1" x14ac:dyDescent="0.25">
      <c r="B85" s="50" t="s">
        <v>82</v>
      </c>
      <c r="C85" s="62" t="s">
        <v>9</v>
      </c>
      <c r="D85" s="51">
        <v>10.8</v>
      </c>
      <c r="E85" s="52">
        <v>187.7</v>
      </c>
      <c r="F85" s="52">
        <f t="shared" si="0"/>
        <v>17.379629629629626</v>
      </c>
    </row>
    <row r="86" spans="2:8" ht="20.100000000000001" customHeight="1" x14ac:dyDescent="0.25">
      <c r="B86" s="50" t="s">
        <v>191</v>
      </c>
      <c r="C86" s="62" t="s">
        <v>192</v>
      </c>
      <c r="D86" s="51">
        <v>2.5999999999999996</v>
      </c>
      <c r="E86" s="52">
        <v>4.13</v>
      </c>
      <c r="F86" s="52">
        <f t="shared" si="0"/>
        <v>1.5884615384615386</v>
      </c>
    </row>
    <row r="87" spans="2:8" ht="20.100000000000001" customHeight="1" x14ac:dyDescent="0.25">
      <c r="B87" s="50" t="s">
        <v>222</v>
      </c>
      <c r="C87" s="62" t="s">
        <v>223</v>
      </c>
      <c r="D87" s="51">
        <v>5.8</v>
      </c>
      <c r="E87" s="52">
        <v>51.47</v>
      </c>
      <c r="F87" s="52">
        <f t="shared" si="0"/>
        <v>8.8741379310344826</v>
      </c>
    </row>
    <row r="88" spans="2:8" ht="20.100000000000001" customHeight="1" x14ac:dyDescent="0.25">
      <c r="B88" s="50" t="s">
        <v>224</v>
      </c>
      <c r="C88" s="62" t="s">
        <v>225</v>
      </c>
      <c r="D88" s="51">
        <v>6.2</v>
      </c>
      <c r="E88" s="52">
        <v>44.489999999999995</v>
      </c>
      <c r="F88" s="52">
        <f t="shared" si="0"/>
        <v>7.1758064516129023</v>
      </c>
    </row>
    <row r="89" spans="2:8" ht="20.100000000000001" customHeight="1" x14ac:dyDescent="0.25">
      <c r="B89" s="50" t="s">
        <v>134</v>
      </c>
      <c r="C89" s="62" t="s">
        <v>135</v>
      </c>
      <c r="D89" s="51">
        <v>205.14999999999998</v>
      </c>
      <c r="E89" s="52">
        <v>57.674999999999997</v>
      </c>
      <c r="F89" s="52">
        <f t="shared" si="0"/>
        <v>0.28113575432610288</v>
      </c>
    </row>
    <row r="90" spans="2:8" ht="20.100000000000001" customHeight="1" x14ac:dyDescent="0.25">
      <c r="B90" s="50" t="s">
        <v>178</v>
      </c>
      <c r="C90" s="62" t="s">
        <v>179</v>
      </c>
      <c r="D90" s="51">
        <v>4537.2</v>
      </c>
      <c r="E90" s="52">
        <v>3560.7899999999995</v>
      </c>
      <c r="F90" s="52">
        <f t="shared" si="0"/>
        <v>0.78479899497487426</v>
      </c>
    </row>
    <row r="91" spans="2:8" ht="20.100000000000001" customHeight="1" x14ac:dyDescent="0.25">
      <c r="B91" s="50" t="s">
        <v>136</v>
      </c>
      <c r="C91" s="62" t="s">
        <v>137</v>
      </c>
      <c r="D91" s="51">
        <v>307.45000000000005</v>
      </c>
      <c r="E91" s="52">
        <v>2376.7350000000001</v>
      </c>
      <c r="F91" s="52">
        <f t="shared" si="0"/>
        <v>7.7304765002439417</v>
      </c>
    </row>
    <row r="92" spans="2:8" ht="20.100000000000001" customHeight="1" x14ac:dyDescent="0.25">
      <c r="B92" s="50" t="s">
        <v>138</v>
      </c>
      <c r="C92" s="62" t="s">
        <v>139</v>
      </c>
      <c r="D92" s="51">
        <v>8.9</v>
      </c>
      <c r="E92" s="52">
        <v>44.204999999999998</v>
      </c>
      <c r="F92" s="52">
        <f t="shared" si="0"/>
        <v>4.9668539325842689</v>
      </c>
    </row>
    <row r="93" spans="2:8" ht="20.100000000000001" customHeight="1" x14ac:dyDescent="0.25">
      <c r="B93" s="50" t="s">
        <v>81</v>
      </c>
      <c r="C93" s="62" t="s">
        <v>7</v>
      </c>
      <c r="D93" s="51">
        <v>61.399999999999991</v>
      </c>
      <c r="E93" s="52">
        <v>77.78</v>
      </c>
      <c r="F93" s="52">
        <f t="shared" si="0"/>
        <v>1.2667752442996745</v>
      </c>
    </row>
    <row r="94" spans="2:8" ht="20.100000000000001" customHeight="1" x14ac:dyDescent="0.25">
      <c r="B94" s="54" t="s">
        <v>89</v>
      </c>
      <c r="C94" s="63"/>
      <c r="D94" s="57">
        <v>218943.03299999997</v>
      </c>
      <c r="E94" s="58">
        <v>1154201.5394000001</v>
      </c>
      <c r="F94" s="58">
        <f t="shared" ref="F94:F108" si="1">+E94/D94</f>
        <v>5.2716979553306924</v>
      </c>
    </row>
    <row r="95" spans="2:8" ht="20.100000000000001" customHeight="1" x14ac:dyDescent="0.25">
      <c r="B95" s="50" t="s">
        <v>140</v>
      </c>
      <c r="C95" s="62" t="s">
        <v>141</v>
      </c>
      <c r="D95" s="51">
        <v>309.54999999999995</v>
      </c>
      <c r="E95" s="52">
        <v>4451.6849999999995</v>
      </c>
      <c r="F95" s="52">
        <f t="shared" si="1"/>
        <v>14.381150056533679</v>
      </c>
    </row>
    <row r="96" spans="2:8" ht="20.100000000000001" customHeight="1" x14ac:dyDescent="0.25">
      <c r="B96" s="50" t="s">
        <v>180</v>
      </c>
      <c r="C96" s="62" t="s">
        <v>181</v>
      </c>
      <c r="D96" s="51">
        <v>32.449999999999996</v>
      </c>
      <c r="E96" s="52">
        <v>475.22999999999996</v>
      </c>
      <c r="F96" s="52">
        <f t="shared" si="1"/>
        <v>14.644992295839755</v>
      </c>
      <c r="G96" s="115"/>
      <c r="H96" s="116"/>
    </row>
    <row r="97" spans="2:8" ht="20.100000000000001" customHeight="1" x14ac:dyDescent="0.25">
      <c r="B97" s="50" t="s">
        <v>73</v>
      </c>
      <c r="C97" s="62" t="s">
        <v>8</v>
      </c>
      <c r="D97" s="51">
        <v>13482.960000000003</v>
      </c>
      <c r="E97" s="52">
        <v>99978.15</v>
      </c>
      <c r="F97" s="52">
        <f t="shared" si="1"/>
        <v>7.4151484540486639</v>
      </c>
      <c r="G97" s="115"/>
      <c r="H97" s="116"/>
    </row>
    <row r="98" spans="2:8" ht="20.100000000000001" customHeight="1" x14ac:dyDescent="0.25">
      <c r="B98" s="50" t="s">
        <v>193</v>
      </c>
      <c r="C98" s="62" t="s">
        <v>194</v>
      </c>
      <c r="D98" s="51">
        <v>13.149999999999999</v>
      </c>
      <c r="E98" s="52">
        <v>150.98999999999998</v>
      </c>
      <c r="F98" s="52">
        <f t="shared" si="1"/>
        <v>11.482129277566539</v>
      </c>
      <c r="G98" s="115"/>
      <c r="H98" s="116"/>
    </row>
    <row r="99" spans="2:8" ht="20.100000000000001" customHeight="1" x14ac:dyDescent="0.25">
      <c r="B99" s="50" t="s">
        <v>226</v>
      </c>
      <c r="C99" s="62" t="s">
        <v>227</v>
      </c>
      <c r="D99" s="51">
        <v>15.65</v>
      </c>
      <c r="E99" s="52">
        <v>38</v>
      </c>
      <c r="F99" s="52">
        <f t="shared" si="1"/>
        <v>2.4281150159744409</v>
      </c>
      <c r="G99" s="115"/>
      <c r="H99" s="116"/>
    </row>
    <row r="100" spans="2:8" ht="20.100000000000001" customHeight="1" x14ac:dyDescent="0.25">
      <c r="B100" s="50" t="s">
        <v>83</v>
      </c>
      <c r="C100" s="62" t="s">
        <v>18</v>
      </c>
      <c r="D100" s="51">
        <v>287.95000000000005</v>
      </c>
      <c r="E100" s="52">
        <v>3026.7099999999996</v>
      </c>
      <c r="F100" s="52">
        <f t="shared" si="1"/>
        <v>10.511234589338423</v>
      </c>
    </row>
    <row r="101" spans="2:8" ht="20.100000000000001" customHeight="1" x14ac:dyDescent="0.25">
      <c r="B101" s="50" t="s">
        <v>142</v>
      </c>
      <c r="C101" s="62" t="s">
        <v>143</v>
      </c>
      <c r="D101" s="51">
        <v>232</v>
      </c>
      <c r="E101" s="52">
        <v>4516.2950000000001</v>
      </c>
      <c r="F101" s="52">
        <f t="shared" si="1"/>
        <v>19.466788793103447</v>
      </c>
    </row>
    <row r="102" spans="2:8" ht="20.100000000000001" customHeight="1" x14ac:dyDescent="0.25">
      <c r="B102" s="54" t="s">
        <v>88</v>
      </c>
      <c r="C102" s="63"/>
      <c r="D102" s="57">
        <v>14373.710000000003</v>
      </c>
      <c r="E102" s="58">
        <v>112637.06</v>
      </c>
      <c r="F102" s="58">
        <f t="shared" si="1"/>
        <v>7.8363247901898658</v>
      </c>
    </row>
    <row r="103" spans="2:8" ht="20.100000000000001" customHeight="1" x14ac:dyDescent="0.25">
      <c r="B103" s="50" t="s">
        <v>17</v>
      </c>
      <c r="C103" s="62" t="s">
        <v>16</v>
      </c>
      <c r="D103" s="51">
        <v>85.899999999999991</v>
      </c>
      <c r="E103" s="52">
        <v>2590.85</v>
      </c>
      <c r="F103" s="52">
        <f t="shared" si="1"/>
        <v>30.161233993015134</v>
      </c>
    </row>
    <row r="104" spans="2:8" ht="20.100000000000001" customHeight="1" x14ac:dyDescent="0.25">
      <c r="B104" s="50" t="s">
        <v>228</v>
      </c>
      <c r="C104" s="62" t="s">
        <v>229</v>
      </c>
      <c r="D104" s="51">
        <v>18.400000000000002</v>
      </c>
      <c r="E104" s="52">
        <v>206.92</v>
      </c>
      <c r="F104" s="52">
        <f t="shared" si="1"/>
        <v>11.245652173913042</v>
      </c>
    </row>
    <row r="105" spans="2:8" ht="20.100000000000001" customHeight="1" x14ac:dyDescent="0.25">
      <c r="B105" s="50" t="s">
        <v>77</v>
      </c>
      <c r="C105" s="62" t="s">
        <v>25</v>
      </c>
      <c r="D105" s="51">
        <v>56.349999999999994</v>
      </c>
      <c r="E105" s="52">
        <v>202.70500000000001</v>
      </c>
      <c r="F105" s="52">
        <f t="shared" si="1"/>
        <v>3.597249334516416</v>
      </c>
    </row>
    <row r="106" spans="2:8" ht="20.100000000000001" customHeight="1" x14ac:dyDescent="0.25">
      <c r="B106" s="50" t="s">
        <v>144</v>
      </c>
      <c r="C106" s="62" t="s">
        <v>145</v>
      </c>
      <c r="D106" s="51">
        <v>5155.2999999999993</v>
      </c>
      <c r="E106" s="52">
        <v>30324.71</v>
      </c>
      <c r="F106" s="52">
        <f t="shared" si="1"/>
        <v>5.8822396368785528</v>
      </c>
    </row>
    <row r="107" spans="2:8" ht="20.100000000000001" customHeight="1" x14ac:dyDescent="0.25">
      <c r="B107" s="50" t="s">
        <v>29</v>
      </c>
      <c r="C107" s="62" t="s">
        <v>28</v>
      </c>
      <c r="D107" s="51">
        <v>1.8</v>
      </c>
      <c r="E107" s="52">
        <v>57.484999999999999</v>
      </c>
      <c r="F107" s="52">
        <f t="shared" si="1"/>
        <v>31.93611111111111</v>
      </c>
    </row>
    <row r="108" spans="2:8" ht="20.100000000000001" customHeight="1" x14ac:dyDescent="0.25">
      <c r="B108" s="50" t="s">
        <v>182</v>
      </c>
      <c r="C108" s="62" t="s">
        <v>183</v>
      </c>
      <c r="D108" s="51">
        <v>21529.8</v>
      </c>
      <c r="E108" s="52">
        <v>533159.5199999999</v>
      </c>
      <c r="F108" s="52">
        <f t="shared" si="1"/>
        <v>24.763793439790426</v>
      </c>
    </row>
    <row r="109" spans="2:8" ht="20.100000000000001" customHeight="1" x14ac:dyDescent="0.25">
      <c r="B109" s="54" t="s">
        <v>115</v>
      </c>
      <c r="C109" s="64"/>
      <c r="D109" s="57">
        <v>26847.55</v>
      </c>
      <c r="E109" s="58">
        <v>566542.18999999994</v>
      </c>
      <c r="F109" s="58">
        <f>+E109/D109</f>
        <v>21.102193310004075</v>
      </c>
    </row>
    <row r="110" spans="2:8" ht="20.100000000000001" customHeight="1" x14ac:dyDescent="0.25">
      <c r="B110" s="66" t="s">
        <v>1</v>
      </c>
      <c r="C110" s="65"/>
      <c r="D110" s="55">
        <v>260164.29299999995</v>
      </c>
      <c r="E110" s="56">
        <v>1833380.7893999992</v>
      </c>
      <c r="F110" s="56">
        <f>+E110/D110</f>
        <v>7.0470115950923349</v>
      </c>
    </row>
    <row r="112" spans="2:8" ht="20.100000000000001" customHeight="1" x14ac:dyDescent="0.25">
      <c r="B112" s="32" t="s">
        <v>233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opLeftCell="A34" workbookViewId="0">
      <selection activeCell="D49" sqref="D49:E49"/>
    </sheetView>
  </sheetViews>
  <sheetFormatPr baseColWidth="10" defaultColWidth="11.42578125" defaultRowHeight="12.75" x14ac:dyDescent="0.2"/>
  <cols>
    <col min="1" max="1" width="4" style="72" customWidth="1"/>
    <col min="2" max="2" width="33.7109375" style="72" customWidth="1"/>
    <col min="3" max="3" width="6.5703125" style="72" customWidth="1"/>
    <col min="4" max="4" width="11.42578125" style="72"/>
    <col min="5" max="5" width="13.7109375" style="72" bestFit="1" customWidth="1"/>
    <col min="6" max="6" width="11.42578125" style="72"/>
    <col min="7" max="7" width="13.42578125" style="72" customWidth="1"/>
    <col min="8" max="8" width="11.42578125" style="72"/>
    <col min="9" max="9" width="13.7109375" style="72" bestFit="1" customWidth="1"/>
    <col min="10" max="10" width="11.42578125" style="72"/>
    <col min="11" max="11" width="13.7109375" style="72" bestFit="1" customWidth="1"/>
    <col min="12" max="12" width="11.42578125" style="72"/>
    <col min="13" max="13" width="13.7109375" style="72" bestFit="1" customWidth="1"/>
    <col min="14" max="16384" width="11.42578125" style="72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</row>
    <row r="4" spans="1:17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</row>
    <row r="6" spans="1:17" s="1" customFormat="1" ht="15.75" x14ac:dyDescent="0.25">
      <c r="C6" s="59"/>
      <c r="D6" s="2"/>
      <c r="E6" s="2"/>
      <c r="N6" s="18"/>
    </row>
    <row r="7" spans="1:17" s="1" customFormat="1" ht="20.25" customHeight="1" x14ac:dyDescent="0.25">
      <c r="B7" s="9" t="s">
        <v>230</v>
      </c>
      <c r="C7" s="60"/>
      <c r="D7" s="2"/>
      <c r="M7" s="2"/>
      <c r="N7" s="18"/>
    </row>
    <row r="8" spans="1:17" s="1" customFormat="1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6"/>
      <c r="P8" s="86"/>
      <c r="Q8" s="86"/>
    </row>
    <row r="9" spans="1:17" s="18" customFormat="1" ht="9.75" customHeight="1" x14ac:dyDescent="0.25">
      <c r="B9" s="19"/>
      <c r="C9" s="61"/>
      <c r="D9" s="19"/>
    </row>
    <row r="10" spans="1:17" x14ac:dyDescent="0.2">
      <c r="H10" s="73"/>
    </row>
    <row r="32" spans="2:14" s="1" customFormat="1" ht="20.25" customHeight="1" x14ac:dyDescent="0.25">
      <c r="B32" s="9" t="s">
        <v>231</v>
      </c>
      <c r="C32" s="60"/>
      <c r="D32" s="2"/>
      <c r="M32" s="2"/>
      <c r="N32" s="18"/>
    </row>
    <row r="33" spans="2:14" s="1" customFormat="1" ht="5.25" customHeight="1" x14ac:dyDescent="0.25"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18"/>
    </row>
    <row r="34" spans="2:14" ht="15.75" x14ac:dyDescent="0.25">
      <c r="N34" s="18"/>
    </row>
    <row r="35" spans="2:14" ht="15.75" x14ac:dyDescent="0.25">
      <c r="N35" s="18"/>
    </row>
    <row r="36" spans="2:14" ht="15.75" x14ac:dyDescent="0.25">
      <c r="B36" s="152" t="s">
        <v>112</v>
      </c>
      <c r="C36" s="153" t="s">
        <v>2</v>
      </c>
      <c r="D36" s="150">
        <v>2018</v>
      </c>
      <c r="E36" s="151"/>
      <c r="F36" s="159">
        <v>2017</v>
      </c>
      <c r="G36" s="160"/>
      <c r="H36" s="150">
        <v>2016</v>
      </c>
      <c r="I36" s="151"/>
      <c r="J36" s="161">
        <v>2015</v>
      </c>
      <c r="K36" s="162"/>
      <c r="L36" s="150">
        <v>2014</v>
      </c>
      <c r="M36" s="151"/>
      <c r="N36" s="18"/>
    </row>
    <row r="37" spans="2:14" ht="15.75" x14ac:dyDescent="0.25">
      <c r="B37" s="152"/>
      <c r="C37" s="154"/>
      <c r="D37" s="35" t="s">
        <v>113</v>
      </c>
      <c r="E37" s="36" t="s">
        <v>114</v>
      </c>
      <c r="F37" s="29" t="s">
        <v>113</v>
      </c>
      <c r="G37" s="30" t="s">
        <v>114</v>
      </c>
      <c r="H37" s="35" t="s">
        <v>113</v>
      </c>
      <c r="I37" s="36" t="s">
        <v>114</v>
      </c>
      <c r="J37" s="29" t="s">
        <v>113</v>
      </c>
      <c r="K37" s="30" t="s">
        <v>114</v>
      </c>
      <c r="L37" s="35" t="s">
        <v>113</v>
      </c>
      <c r="M37" s="36" t="s">
        <v>114</v>
      </c>
    </row>
    <row r="38" spans="2:14" ht="15.75" x14ac:dyDescent="0.25">
      <c r="B38" s="67" t="s">
        <v>37</v>
      </c>
      <c r="C38" s="67" t="s">
        <v>36</v>
      </c>
      <c r="D38" s="68">
        <v>55219.649999999994</v>
      </c>
      <c r="E38" s="102">
        <v>460858.28499999997</v>
      </c>
      <c r="F38" s="68">
        <v>34564.165999999997</v>
      </c>
      <c r="G38" s="102">
        <v>296960.89870000008</v>
      </c>
      <c r="H38" s="68">
        <v>56218.445000000007</v>
      </c>
      <c r="I38" s="102">
        <v>414027.10350000003</v>
      </c>
      <c r="J38" s="68">
        <v>54229.400000000009</v>
      </c>
      <c r="K38" s="102">
        <v>340547.14499999996</v>
      </c>
      <c r="L38" s="68">
        <v>46892.7</v>
      </c>
      <c r="M38" s="7">
        <v>294225.87149999995</v>
      </c>
    </row>
    <row r="39" spans="2:14" s="74" customFormat="1" ht="15.75" x14ac:dyDescent="0.25">
      <c r="B39" s="69" t="s">
        <v>73</v>
      </c>
      <c r="C39" s="69" t="s">
        <v>8</v>
      </c>
      <c r="D39" s="68">
        <v>13482.960000000003</v>
      </c>
      <c r="E39" s="102">
        <v>99978.15</v>
      </c>
      <c r="F39" s="68">
        <v>18228.169999999998</v>
      </c>
      <c r="G39" s="102">
        <v>122890.17099999999</v>
      </c>
      <c r="H39" s="68">
        <v>26262.25</v>
      </c>
      <c r="I39" s="102">
        <v>149312.64500000002</v>
      </c>
      <c r="J39" s="68">
        <v>16671.2</v>
      </c>
      <c r="K39" s="102">
        <v>95505.510000000009</v>
      </c>
      <c r="L39" s="68">
        <v>11703.099999999999</v>
      </c>
      <c r="M39" s="7">
        <v>64206.994999999995</v>
      </c>
    </row>
    <row r="40" spans="2:14" s="74" customFormat="1" ht="15.75" x14ac:dyDescent="0.25">
      <c r="B40" s="69" t="s">
        <v>35</v>
      </c>
      <c r="C40" s="69" t="s">
        <v>34</v>
      </c>
      <c r="D40" s="68">
        <v>21099.280000000002</v>
      </c>
      <c r="E40" s="102">
        <v>152059.79300000001</v>
      </c>
      <c r="F40" s="68">
        <v>16225.130000000001</v>
      </c>
      <c r="G40" s="102">
        <v>134026.71300000002</v>
      </c>
      <c r="H40" s="68">
        <v>23259.760000000002</v>
      </c>
      <c r="I40" s="102">
        <v>202566.32299999997</v>
      </c>
      <c r="J40" s="68">
        <v>23355.3</v>
      </c>
      <c r="K40" s="102">
        <v>185618.99700000003</v>
      </c>
      <c r="L40" s="68">
        <v>32257.550000000003</v>
      </c>
      <c r="M40" s="7">
        <v>238856.5675</v>
      </c>
    </row>
    <row r="41" spans="2:14" s="74" customFormat="1" ht="15.75" x14ac:dyDescent="0.25">
      <c r="B41" s="69" t="s">
        <v>72</v>
      </c>
      <c r="C41" s="69" t="s">
        <v>4</v>
      </c>
      <c r="D41" s="68">
        <v>7998.1500000000005</v>
      </c>
      <c r="E41" s="102">
        <v>17544.899999999998</v>
      </c>
      <c r="F41" s="68">
        <v>8701.5500000000011</v>
      </c>
      <c r="G41" s="102">
        <v>23700.2225</v>
      </c>
      <c r="H41" s="68">
        <v>22387.119999999999</v>
      </c>
      <c r="I41" s="102">
        <v>51215.841499999995</v>
      </c>
      <c r="J41" s="68">
        <v>28079.450000000004</v>
      </c>
      <c r="K41" s="102">
        <v>49904.304999999993</v>
      </c>
      <c r="L41" s="68">
        <v>1046.8000000000002</v>
      </c>
      <c r="M41" s="7">
        <v>2830.5099999999998</v>
      </c>
    </row>
    <row r="42" spans="2:14" s="74" customFormat="1" ht="15.75" x14ac:dyDescent="0.25">
      <c r="B42" s="69" t="s">
        <v>87</v>
      </c>
      <c r="C42" s="69" t="s">
        <v>14</v>
      </c>
      <c r="D42" s="68">
        <v>11430.999999999998</v>
      </c>
      <c r="E42" s="102">
        <v>40064.654999999999</v>
      </c>
      <c r="F42" s="68">
        <v>5999.0500000000011</v>
      </c>
      <c r="G42" s="102">
        <v>26877.655000000002</v>
      </c>
      <c r="H42" s="68">
        <v>21164.65</v>
      </c>
      <c r="I42" s="102">
        <v>77462.554999999993</v>
      </c>
      <c r="J42" s="68">
        <v>14861.15</v>
      </c>
      <c r="K42" s="102">
        <v>55464.430000000008</v>
      </c>
      <c r="L42" s="68">
        <v>14921.92</v>
      </c>
      <c r="M42" s="7">
        <v>40870.482999999993</v>
      </c>
    </row>
    <row r="43" spans="2:14" s="74" customFormat="1" ht="15.75" x14ac:dyDescent="0.25">
      <c r="B43" s="69" t="s">
        <v>53</v>
      </c>
      <c r="C43" s="69" t="s">
        <v>52</v>
      </c>
      <c r="D43" s="68">
        <v>11567.65</v>
      </c>
      <c r="E43" s="102">
        <v>62265.614999999991</v>
      </c>
      <c r="F43" s="68">
        <v>11775.555</v>
      </c>
      <c r="G43" s="102">
        <v>76843.141999999993</v>
      </c>
      <c r="H43" s="68">
        <v>15835.050000000001</v>
      </c>
      <c r="I43" s="102">
        <v>85337.235000000015</v>
      </c>
      <c r="J43" s="68">
        <v>10887.5</v>
      </c>
      <c r="K43" s="102">
        <v>64438.659999999996</v>
      </c>
      <c r="L43" s="68">
        <v>17688.199999999997</v>
      </c>
      <c r="M43" s="7">
        <v>104010.05250000001</v>
      </c>
    </row>
    <row r="44" spans="2:14" s="74" customFormat="1" ht="15.75" x14ac:dyDescent="0.25">
      <c r="B44" s="69" t="s">
        <v>182</v>
      </c>
      <c r="C44" s="69" t="s">
        <v>183</v>
      </c>
      <c r="D44" s="68">
        <v>21529.8</v>
      </c>
      <c r="E44" s="102">
        <v>533159.5199999999</v>
      </c>
      <c r="F44" s="68">
        <v>9999.0399999999991</v>
      </c>
      <c r="G44" s="102">
        <v>279822.49</v>
      </c>
      <c r="H44" s="68">
        <v>15457.05</v>
      </c>
      <c r="I44" s="102">
        <v>415905.81999999995</v>
      </c>
      <c r="J44" s="68">
        <v>19173.150000000001</v>
      </c>
      <c r="K44" s="102">
        <v>427945.34000000008</v>
      </c>
      <c r="L44" s="68">
        <v>19732.899999999994</v>
      </c>
      <c r="M44" s="7">
        <v>395946.82500000001</v>
      </c>
    </row>
    <row r="45" spans="2:14" s="74" customFormat="1" ht="15.75" x14ac:dyDescent="0.25">
      <c r="B45" s="69" t="s">
        <v>75</v>
      </c>
      <c r="C45" s="69" t="s">
        <v>19</v>
      </c>
      <c r="D45" s="68">
        <v>6840.55</v>
      </c>
      <c r="E45" s="102">
        <v>21426.890000000003</v>
      </c>
      <c r="F45" s="68">
        <v>10858.699999999997</v>
      </c>
      <c r="G45" s="102">
        <v>36421.655000000006</v>
      </c>
      <c r="H45" s="68">
        <v>15448.249999999998</v>
      </c>
      <c r="I45" s="102">
        <v>52194.014999999992</v>
      </c>
      <c r="J45" s="68">
        <v>15361.25</v>
      </c>
      <c r="K45" s="102">
        <v>52414.850000000006</v>
      </c>
      <c r="L45" s="68">
        <v>3462.7999999999997</v>
      </c>
      <c r="M45" s="7">
        <v>10043.949999999999</v>
      </c>
    </row>
    <row r="46" spans="2:14" ht="15.75" x14ac:dyDescent="0.25">
      <c r="B46" s="69" t="s">
        <v>84</v>
      </c>
      <c r="C46" s="69" t="s">
        <v>48</v>
      </c>
      <c r="D46" s="68">
        <v>37049.699999999997</v>
      </c>
      <c r="E46" s="102">
        <v>175537.04650000003</v>
      </c>
      <c r="F46" s="68">
        <v>18796.05</v>
      </c>
      <c r="G46" s="102">
        <v>76609.697499999995</v>
      </c>
      <c r="H46" s="68">
        <v>14443.75</v>
      </c>
      <c r="I46" s="102">
        <v>67135.53</v>
      </c>
      <c r="J46" s="68">
        <v>19290.999999999996</v>
      </c>
      <c r="K46" s="102">
        <v>89123.607499999998</v>
      </c>
      <c r="L46" s="68">
        <v>11570.4</v>
      </c>
      <c r="M46" s="7">
        <v>62199.095000000001</v>
      </c>
    </row>
    <row r="47" spans="2:14" ht="15.75" x14ac:dyDescent="0.25">
      <c r="B47" s="70" t="s">
        <v>144</v>
      </c>
      <c r="C47" s="70" t="s">
        <v>145</v>
      </c>
      <c r="D47" s="71">
        <v>5155.2999999999993</v>
      </c>
      <c r="E47" s="103">
        <v>30324.71</v>
      </c>
      <c r="F47" s="71">
        <v>8890.6</v>
      </c>
      <c r="G47" s="103">
        <v>46804.455000000002</v>
      </c>
      <c r="H47" s="68">
        <v>9042.75</v>
      </c>
      <c r="I47" s="102">
        <v>46493.350000000006</v>
      </c>
      <c r="J47" s="68">
        <v>7800.8</v>
      </c>
      <c r="K47" s="102">
        <v>44097.694999999992</v>
      </c>
      <c r="L47" s="68">
        <v>4994.6999999999989</v>
      </c>
      <c r="M47" s="7">
        <v>28919.710000000003</v>
      </c>
    </row>
    <row r="48" spans="2:14" ht="15.75" x14ac:dyDescent="0.25">
      <c r="B48" s="155" t="s">
        <v>116</v>
      </c>
      <c r="C48" s="156"/>
      <c r="D48" s="75">
        <v>0.73558918402380458</v>
      </c>
      <c r="E48" s="75">
        <v>0.86900635902343237</v>
      </c>
      <c r="F48" s="75">
        <v>0.63768828217920803</v>
      </c>
      <c r="G48" s="75">
        <v>0.81095349056999655</v>
      </c>
      <c r="H48" s="75">
        <v>0.72528542416135455</v>
      </c>
      <c r="I48" s="75">
        <v>0.82997389471448269</v>
      </c>
      <c r="J48" s="75">
        <v>0.74397716452412588</v>
      </c>
      <c r="K48" s="75">
        <v>0.84519575007364389</v>
      </c>
      <c r="L48" s="75">
        <v>0.74178004285561405</v>
      </c>
      <c r="M48" s="117">
        <v>0.85734425647194434</v>
      </c>
    </row>
    <row r="49" spans="2:13" ht="15.75" x14ac:dyDescent="0.25">
      <c r="B49" s="157" t="s">
        <v>117</v>
      </c>
      <c r="C49" s="158"/>
      <c r="D49" s="55">
        <v>260164.29299999995</v>
      </c>
      <c r="E49" s="56">
        <v>1833380.7893999992</v>
      </c>
      <c r="F49" s="55">
        <v>225875.26700000005</v>
      </c>
      <c r="G49" s="56">
        <v>1382270.5158000006</v>
      </c>
      <c r="H49" s="55">
        <v>302665.77499999985</v>
      </c>
      <c r="I49" s="56">
        <v>1881565.7070000009</v>
      </c>
      <c r="J49" s="55">
        <v>281877.20000000007</v>
      </c>
      <c r="K49" s="56">
        <v>1662408.4294999992</v>
      </c>
      <c r="L49" s="55">
        <v>221455.23000000016</v>
      </c>
      <c r="M49" s="56">
        <v>1448787.9869999997</v>
      </c>
    </row>
    <row r="51" spans="2:13" ht="15.75" x14ac:dyDescent="0.25">
      <c r="B51" s="32" t="s">
        <v>233</v>
      </c>
    </row>
    <row r="53" spans="2:13" x14ac:dyDescent="0.2">
      <c r="D53" s="98"/>
      <c r="E53" s="98"/>
      <c r="H53" s="98"/>
      <c r="I53" s="98"/>
    </row>
    <row r="54" spans="2:13" x14ac:dyDescent="0.2">
      <c r="H54" s="99"/>
      <c r="I54" s="99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opLeftCell="A10" workbookViewId="0">
      <selection activeCell="C73" sqref="C73"/>
    </sheetView>
  </sheetViews>
  <sheetFormatPr baseColWidth="10" defaultColWidth="11.42578125" defaultRowHeight="12.75" x14ac:dyDescent="0.2"/>
  <cols>
    <col min="1" max="1" width="6.5703125" style="119" customWidth="1"/>
    <col min="2" max="2" width="39.85546875" style="119" customWidth="1"/>
    <col min="3" max="3" width="17" style="119" bestFit="1" customWidth="1"/>
    <col min="4" max="4" width="14.28515625" style="119" customWidth="1"/>
    <col min="5" max="5" width="17.28515625" style="119" customWidth="1"/>
    <col min="6" max="6" width="13.42578125" style="119" customWidth="1"/>
    <col min="7" max="7" width="20.7109375" style="119" customWidth="1"/>
    <col min="8" max="8" width="11.42578125" style="119"/>
    <col min="9" max="9" width="19.85546875" style="119" customWidth="1"/>
    <col min="10" max="256" width="11.42578125" style="119"/>
    <col min="257" max="257" width="6.5703125" style="119" customWidth="1"/>
    <col min="258" max="258" width="39.85546875" style="119" customWidth="1"/>
    <col min="259" max="259" width="17" style="119" bestFit="1" customWidth="1"/>
    <col min="260" max="260" width="14.28515625" style="119" customWidth="1"/>
    <col min="261" max="261" width="17.28515625" style="119" customWidth="1"/>
    <col min="262" max="262" width="13.42578125" style="119" customWidth="1"/>
    <col min="263" max="263" width="20.7109375" style="119" customWidth="1"/>
    <col min="264" max="264" width="11.42578125" style="119"/>
    <col min="265" max="265" width="19.85546875" style="119" customWidth="1"/>
    <col min="266" max="512" width="11.42578125" style="119"/>
    <col min="513" max="513" width="6.5703125" style="119" customWidth="1"/>
    <col min="514" max="514" width="39.85546875" style="119" customWidth="1"/>
    <col min="515" max="515" width="17" style="119" bestFit="1" customWidth="1"/>
    <col min="516" max="516" width="14.28515625" style="119" customWidth="1"/>
    <col min="517" max="517" width="17.28515625" style="119" customWidth="1"/>
    <col min="518" max="518" width="13.42578125" style="119" customWidth="1"/>
    <col min="519" max="519" width="20.7109375" style="119" customWidth="1"/>
    <col min="520" max="520" width="11.42578125" style="119"/>
    <col min="521" max="521" width="19.85546875" style="119" customWidth="1"/>
    <col min="522" max="768" width="11.42578125" style="119"/>
    <col min="769" max="769" width="6.5703125" style="119" customWidth="1"/>
    <col min="770" max="770" width="39.85546875" style="119" customWidth="1"/>
    <col min="771" max="771" width="17" style="119" bestFit="1" customWidth="1"/>
    <col min="772" max="772" width="14.28515625" style="119" customWidth="1"/>
    <col min="773" max="773" width="17.28515625" style="119" customWidth="1"/>
    <col min="774" max="774" width="13.42578125" style="119" customWidth="1"/>
    <col min="775" max="775" width="20.7109375" style="119" customWidth="1"/>
    <col min="776" max="776" width="11.42578125" style="119"/>
    <col min="777" max="777" width="19.85546875" style="119" customWidth="1"/>
    <col min="778" max="1024" width="11.42578125" style="119"/>
    <col min="1025" max="1025" width="6.5703125" style="119" customWidth="1"/>
    <col min="1026" max="1026" width="39.85546875" style="119" customWidth="1"/>
    <col min="1027" max="1027" width="17" style="119" bestFit="1" customWidth="1"/>
    <col min="1028" max="1028" width="14.28515625" style="119" customWidth="1"/>
    <col min="1029" max="1029" width="17.28515625" style="119" customWidth="1"/>
    <col min="1030" max="1030" width="13.42578125" style="119" customWidth="1"/>
    <col min="1031" max="1031" width="20.7109375" style="119" customWidth="1"/>
    <col min="1032" max="1032" width="11.42578125" style="119"/>
    <col min="1033" max="1033" width="19.85546875" style="119" customWidth="1"/>
    <col min="1034" max="1280" width="11.42578125" style="119"/>
    <col min="1281" max="1281" width="6.5703125" style="119" customWidth="1"/>
    <col min="1282" max="1282" width="39.85546875" style="119" customWidth="1"/>
    <col min="1283" max="1283" width="17" style="119" bestFit="1" customWidth="1"/>
    <col min="1284" max="1284" width="14.28515625" style="119" customWidth="1"/>
    <col min="1285" max="1285" width="17.28515625" style="119" customWidth="1"/>
    <col min="1286" max="1286" width="13.42578125" style="119" customWidth="1"/>
    <col min="1287" max="1287" width="20.7109375" style="119" customWidth="1"/>
    <col min="1288" max="1288" width="11.42578125" style="119"/>
    <col min="1289" max="1289" width="19.85546875" style="119" customWidth="1"/>
    <col min="1290" max="1536" width="11.42578125" style="119"/>
    <col min="1537" max="1537" width="6.5703125" style="119" customWidth="1"/>
    <col min="1538" max="1538" width="39.85546875" style="119" customWidth="1"/>
    <col min="1539" max="1539" width="17" style="119" bestFit="1" customWidth="1"/>
    <col min="1540" max="1540" width="14.28515625" style="119" customWidth="1"/>
    <col min="1541" max="1541" width="17.28515625" style="119" customWidth="1"/>
    <col min="1542" max="1542" width="13.42578125" style="119" customWidth="1"/>
    <col min="1543" max="1543" width="20.7109375" style="119" customWidth="1"/>
    <col min="1544" max="1544" width="11.42578125" style="119"/>
    <col min="1545" max="1545" width="19.85546875" style="119" customWidth="1"/>
    <col min="1546" max="1792" width="11.42578125" style="119"/>
    <col min="1793" max="1793" width="6.5703125" style="119" customWidth="1"/>
    <col min="1794" max="1794" width="39.85546875" style="119" customWidth="1"/>
    <col min="1795" max="1795" width="17" style="119" bestFit="1" customWidth="1"/>
    <col min="1796" max="1796" width="14.28515625" style="119" customWidth="1"/>
    <col min="1797" max="1797" width="17.28515625" style="119" customWidth="1"/>
    <col min="1798" max="1798" width="13.42578125" style="119" customWidth="1"/>
    <col min="1799" max="1799" width="20.7109375" style="119" customWidth="1"/>
    <col min="1800" max="1800" width="11.42578125" style="119"/>
    <col min="1801" max="1801" width="19.85546875" style="119" customWidth="1"/>
    <col min="1802" max="2048" width="11.42578125" style="119"/>
    <col min="2049" max="2049" width="6.5703125" style="119" customWidth="1"/>
    <col min="2050" max="2050" width="39.85546875" style="119" customWidth="1"/>
    <col min="2051" max="2051" width="17" style="119" bestFit="1" customWidth="1"/>
    <col min="2052" max="2052" width="14.28515625" style="119" customWidth="1"/>
    <col min="2053" max="2053" width="17.28515625" style="119" customWidth="1"/>
    <col min="2054" max="2054" width="13.42578125" style="119" customWidth="1"/>
    <col min="2055" max="2055" width="20.7109375" style="119" customWidth="1"/>
    <col min="2056" max="2056" width="11.42578125" style="119"/>
    <col min="2057" max="2057" width="19.85546875" style="119" customWidth="1"/>
    <col min="2058" max="2304" width="11.42578125" style="119"/>
    <col min="2305" max="2305" width="6.5703125" style="119" customWidth="1"/>
    <col min="2306" max="2306" width="39.85546875" style="119" customWidth="1"/>
    <col min="2307" max="2307" width="17" style="119" bestFit="1" customWidth="1"/>
    <col min="2308" max="2308" width="14.28515625" style="119" customWidth="1"/>
    <col min="2309" max="2309" width="17.28515625" style="119" customWidth="1"/>
    <col min="2310" max="2310" width="13.42578125" style="119" customWidth="1"/>
    <col min="2311" max="2311" width="20.7109375" style="119" customWidth="1"/>
    <col min="2312" max="2312" width="11.42578125" style="119"/>
    <col min="2313" max="2313" width="19.85546875" style="119" customWidth="1"/>
    <col min="2314" max="2560" width="11.42578125" style="119"/>
    <col min="2561" max="2561" width="6.5703125" style="119" customWidth="1"/>
    <col min="2562" max="2562" width="39.85546875" style="119" customWidth="1"/>
    <col min="2563" max="2563" width="17" style="119" bestFit="1" customWidth="1"/>
    <col min="2564" max="2564" width="14.28515625" style="119" customWidth="1"/>
    <col min="2565" max="2565" width="17.28515625" style="119" customWidth="1"/>
    <col min="2566" max="2566" width="13.42578125" style="119" customWidth="1"/>
    <col min="2567" max="2567" width="20.7109375" style="119" customWidth="1"/>
    <col min="2568" max="2568" width="11.42578125" style="119"/>
    <col min="2569" max="2569" width="19.85546875" style="119" customWidth="1"/>
    <col min="2570" max="2816" width="11.42578125" style="119"/>
    <col min="2817" max="2817" width="6.5703125" style="119" customWidth="1"/>
    <col min="2818" max="2818" width="39.85546875" style="119" customWidth="1"/>
    <col min="2819" max="2819" width="17" style="119" bestFit="1" customWidth="1"/>
    <col min="2820" max="2820" width="14.28515625" style="119" customWidth="1"/>
    <col min="2821" max="2821" width="17.28515625" style="119" customWidth="1"/>
    <col min="2822" max="2822" width="13.42578125" style="119" customWidth="1"/>
    <col min="2823" max="2823" width="20.7109375" style="119" customWidth="1"/>
    <col min="2824" max="2824" width="11.42578125" style="119"/>
    <col min="2825" max="2825" width="19.85546875" style="119" customWidth="1"/>
    <col min="2826" max="3072" width="11.42578125" style="119"/>
    <col min="3073" max="3073" width="6.5703125" style="119" customWidth="1"/>
    <col min="3074" max="3074" width="39.85546875" style="119" customWidth="1"/>
    <col min="3075" max="3075" width="17" style="119" bestFit="1" customWidth="1"/>
    <col min="3076" max="3076" width="14.28515625" style="119" customWidth="1"/>
    <col min="3077" max="3077" width="17.28515625" style="119" customWidth="1"/>
    <col min="3078" max="3078" width="13.42578125" style="119" customWidth="1"/>
    <col min="3079" max="3079" width="20.7109375" style="119" customWidth="1"/>
    <col min="3080" max="3080" width="11.42578125" style="119"/>
    <col min="3081" max="3081" width="19.85546875" style="119" customWidth="1"/>
    <col min="3082" max="3328" width="11.42578125" style="119"/>
    <col min="3329" max="3329" width="6.5703125" style="119" customWidth="1"/>
    <col min="3330" max="3330" width="39.85546875" style="119" customWidth="1"/>
    <col min="3331" max="3331" width="17" style="119" bestFit="1" customWidth="1"/>
    <col min="3332" max="3332" width="14.28515625" style="119" customWidth="1"/>
    <col min="3333" max="3333" width="17.28515625" style="119" customWidth="1"/>
    <col min="3334" max="3334" width="13.42578125" style="119" customWidth="1"/>
    <col min="3335" max="3335" width="20.7109375" style="119" customWidth="1"/>
    <col min="3336" max="3336" width="11.42578125" style="119"/>
    <col min="3337" max="3337" width="19.85546875" style="119" customWidth="1"/>
    <col min="3338" max="3584" width="11.42578125" style="119"/>
    <col min="3585" max="3585" width="6.5703125" style="119" customWidth="1"/>
    <col min="3586" max="3586" width="39.85546875" style="119" customWidth="1"/>
    <col min="3587" max="3587" width="17" style="119" bestFit="1" customWidth="1"/>
    <col min="3588" max="3588" width="14.28515625" style="119" customWidth="1"/>
    <col min="3589" max="3589" width="17.28515625" style="119" customWidth="1"/>
    <col min="3590" max="3590" width="13.42578125" style="119" customWidth="1"/>
    <col min="3591" max="3591" width="20.7109375" style="119" customWidth="1"/>
    <col min="3592" max="3592" width="11.42578125" style="119"/>
    <col min="3593" max="3593" width="19.85546875" style="119" customWidth="1"/>
    <col min="3594" max="3840" width="11.42578125" style="119"/>
    <col min="3841" max="3841" width="6.5703125" style="119" customWidth="1"/>
    <col min="3842" max="3842" width="39.85546875" style="119" customWidth="1"/>
    <col min="3843" max="3843" width="17" style="119" bestFit="1" customWidth="1"/>
    <col min="3844" max="3844" width="14.28515625" style="119" customWidth="1"/>
    <col min="3845" max="3845" width="17.28515625" style="119" customWidth="1"/>
    <col min="3846" max="3846" width="13.42578125" style="119" customWidth="1"/>
    <col min="3847" max="3847" width="20.7109375" style="119" customWidth="1"/>
    <col min="3848" max="3848" width="11.42578125" style="119"/>
    <col min="3849" max="3849" width="19.85546875" style="119" customWidth="1"/>
    <col min="3850" max="4096" width="11.42578125" style="119"/>
    <col min="4097" max="4097" width="6.5703125" style="119" customWidth="1"/>
    <col min="4098" max="4098" width="39.85546875" style="119" customWidth="1"/>
    <col min="4099" max="4099" width="17" style="119" bestFit="1" customWidth="1"/>
    <col min="4100" max="4100" width="14.28515625" style="119" customWidth="1"/>
    <col min="4101" max="4101" width="17.28515625" style="119" customWidth="1"/>
    <col min="4102" max="4102" width="13.42578125" style="119" customWidth="1"/>
    <col min="4103" max="4103" width="20.7109375" style="119" customWidth="1"/>
    <col min="4104" max="4104" width="11.42578125" style="119"/>
    <col min="4105" max="4105" width="19.85546875" style="119" customWidth="1"/>
    <col min="4106" max="4352" width="11.42578125" style="119"/>
    <col min="4353" max="4353" width="6.5703125" style="119" customWidth="1"/>
    <col min="4354" max="4354" width="39.85546875" style="119" customWidth="1"/>
    <col min="4355" max="4355" width="17" style="119" bestFit="1" customWidth="1"/>
    <col min="4356" max="4356" width="14.28515625" style="119" customWidth="1"/>
    <col min="4357" max="4357" width="17.28515625" style="119" customWidth="1"/>
    <col min="4358" max="4358" width="13.42578125" style="119" customWidth="1"/>
    <col min="4359" max="4359" width="20.7109375" style="119" customWidth="1"/>
    <col min="4360" max="4360" width="11.42578125" style="119"/>
    <col min="4361" max="4361" width="19.85546875" style="119" customWidth="1"/>
    <col min="4362" max="4608" width="11.42578125" style="119"/>
    <col min="4609" max="4609" width="6.5703125" style="119" customWidth="1"/>
    <col min="4610" max="4610" width="39.85546875" style="119" customWidth="1"/>
    <col min="4611" max="4611" width="17" style="119" bestFit="1" customWidth="1"/>
    <col min="4612" max="4612" width="14.28515625" style="119" customWidth="1"/>
    <col min="4613" max="4613" width="17.28515625" style="119" customWidth="1"/>
    <col min="4614" max="4614" width="13.42578125" style="119" customWidth="1"/>
    <col min="4615" max="4615" width="20.7109375" style="119" customWidth="1"/>
    <col min="4616" max="4616" width="11.42578125" style="119"/>
    <col min="4617" max="4617" width="19.85546875" style="119" customWidth="1"/>
    <col min="4618" max="4864" width="11.42578125" style="119"/>
    <col min="4865" max="4865" width="6.5703125" style="119" customWidth="1"/>
    <col min="4866" max="4866" width="39.85546875" style="119" customWidth="1"/>
    <col min="4867" max="4867" width="17" style="119" bestFit="1" customWidth="1"/>
    <col min="4868" max="4868" width="14.28515625" style="119" customWidth="1"/>
    <col min="4869" max="4869" width="17.28515625" style="119" customWidth="1"/>
    <col min="4870" max="4870" width="13.42578125" style="119" customWidth="1"/>
    <col min="4871" max="4871" width="20.7109375" style="119" customWidth="1"/>
    <col min="4872" max="4872" width="11.42578125" style="119"/>
    <col min="4873" max="4873" width="19.85546875" style="119" customWidth="1"/>
    <col min="4874" max="5120" width="11.42578125" style="119"/>
    <col min="5121" max="5121" width="6.5703125" style="119" customWidth="1"/>
    <col min="5122" max="5122" width="39.85546875" style="119" customWidth="1"/>
    <col min="5123" max="5123" width="17" style="119" bestFit="1" customWidth="1"/>
    <col min="5124" max="5124" width="14.28515625" style="119" customWidth="1"/>
    <col min="5125" max="5125" width="17.28515625" style="119" customWidth="1"/>
    <col min="5126" max="5126" width="13.42578125" style="119" customWidth="1"/>
    <col min="5127" max="5127" width="20.7109375" style="119" customWidth="1"/>
    <col min="5128" max="5128" width="11.42578125" style="119"/>
    <col min="5129" max="5129" width="19.85546875" style="119" customWidth="1"/>
    <col min="5130" max="5376" width="11.42578125" style="119"/>
    <col min="5377" max="5377" width="6.5703125" style="119" customWidth="1"/>
    <col min="5378" max="5378" width="39.85546875" style="119" customWidth="1"/>
    <col min="5379" max="5379" width="17" style="119" bestFit="1" customWidth="1"/>
    <col min="5380" max="5380" width="14.28515625" style="119" customWidth="1"/>
    <col min="5381" max="5381" width="17.28515625" style="119" customWidth="1"/>
    <col min="5382" max="5382" width="13.42578125" style="119" customWidth="1"/>
    <col min="5383" max="5383" width="20.7109375" style="119" customWidth="1"/>
    <col min="5384" max="5384" width="11.42578125" style="119"/>
    <col min="5385" max="5385" width="19.85546875" style="119" customWidth="1"/>
    <col min="5386" max="5632" width="11.42578125" style="119"/>
    <col min="5633" max="5633" width="6.5703125" style="119" customWidth="1"/>
    <col min="5634" max="5634" width="39.85546875" style="119" customWidth="1"/>
    <col min="5635" max="5635" width="17" style="119" bestFit="1" customWidth="1"/>
    <col min="5636" max="5636" width="14.28515625" style="119" customWidth="1"/>
    <col min="5637" max="5637" width="17.28515625" style="119" customWidth="1"/>
    <col min="5638" max="5638" width="13.42578125" style="119" customWidth="1"/>
    <col min="5639" max="5639" width="20.7109375" style="119" customWidth="1"/>
    <col min="5640" max="5640" width="11.42578125" style="119"/>
    <col min="5641" max="5641" width="19.85546875" style="119" customWidth="1"/>
    <col min="5642" max="5888" width="11.42578125" style="119"/>
    <col min="5889" max="5889" width="6.5703125" style="119" customWidth="1"/>
    <col min="5890" max="5890" width="39.85546875" style="119" customWidth="1"/>
    <col min="5891" max="5891" width="17" style="119" bestFit="1" customWidth="1"/>
    <col min="5892" max="5892" width="14.28515625" style="119" customWidth="1"/>
    <col min="5893" max="5893" width="17.28515625" style="119" customWidth="1"/>
    <col min="5894" max="5894" width="13.42578125" style="119" customWidth="1"/>
    <col min="5895" max="5895" width="20.7109375" style="119" customWidth="1"/>
    <col min="5896" max="5896" width="11.42578125" style="119"/>
    <col min="5897" max="5897" width="19.85546875" style="119" customWidth="1"/>
    <col min="5898" max="6144" width="11.42578125" style="119"/>
    <col min="6145" max="6145" width="6.5703125" style="119" customWidth="1"/>
    <col min="6146" max="6146" width="39.85546875" style="119" customWidth="1"/>
    <col min="6147" max="6147" width="17" style="119" bestFit="1" customWidth="1"/>
    <col min="6148" max="6148" width="14.28515625" style="119" customWidth="1"/>
    <col min="6149" max="6149" width="17.28515625" style="119" customWidth="1"/>
    <col min="6150" max="6150" width="13.42578125" style="119" customWidth="1"/>
    <col min="6151" max="6151" width="20.7109375" style="119" customWidth="1"/>
    <col min="6152" max="6152" width="11.42578125" style="119"/>
    <col min="6153" max="6153" width="19.85546875" style="119" customWidth="1"/>
    <col min="6154" max="6400" width="11.42578125" style="119"/>
    <col min="6401" max="6401" width="6.5703125" style="119" customWidth="1"/>
    <col min="6402" max="6402" width="39.85546875" style="119" customWidth="1"/>
    <col min="6403" max="6403" width="17" style="119" bestFit="1" customWidth="1"/>
    <col min="6404" max="6404" width="14.28515625" style="119" customWidth="1"/>
    <col min="6405" max="6405" width="17.28515625" style="119" customWidth="1"/>
    <col min="6406" max="6406" width="13.42578125" style="119" customWidth="1"/>
    <col min="6407" max="6407" width="20.7109375" style="119" customWidth="1"/>
    <col min="6408" max="6408" width="11.42578125" style="119"/>
    <col min="6409" max="6409" width="19.85546875" style="119" customWidth="1"/>
    <col min="6410" max="6656" width="11.42578125" style="119"/>
    <col min="6657" max="6657" width="6.5703125" style="119" customWidth="1"/>
    <col min="6658" max="6658" width="39.85546875" style="119" customWidth="1"/>
    <col min="6659" max="6659" width="17" style="119" bestFit="1" customWidth="1"/>
    <col min="6660" max="6660" width="14.28515625" style="119" customWidth="1"/>
    <col min="6661" max="6661" width="17.28515625" style="119" customWidth="1"/>
    <col min="6662" max="6662" width="13.42578125" style="119" customWidth="1"/>
    <col min="6663" max="6663" width="20.7109375" style="119" customWidth="1"/>
    <col min="6664" max="6664" width="11.42578125" style="119"/>
    <col min="6665" max="6665" width="19.85546875" style="119" customWidth="1"/>
    <col min="6666" max="6912" width="11.42578125" style="119"/>
    <col min="6913" max="6913" width="6.5703125" style="119" customWidth="1"/>
    <col min="6914" max="6914" width="39.85546875" style="119" customWidth="1"/>
    <col min="6915" max="6915" width="17" style="119" bestFit="1" customWidth="1"/>
    <col min="6916" max="6916" width="14.28515625" style="119" customWidth="1"/>
    <col min="6917" max="6917" width="17.28515625" style="119" customWidth="1"/>
    <col min="6918" max="6918" width="13.42578125" style="119" customWidth="1"/>
    <col min="6919" max="6919" width="20.7109375" style="119" customWidth="1"/>
    <col min="6920" max="6920" width="11.42578125" style="119"/>
    <col min="6921" max="6921" width="19.85546875" style="119" customWidth="1"/>
    <col min="6922" max="7168" width="11.42578125" style="119"/>
    <col min="7169" max="7169" width="6.5703125" style="119" customWidth="1"/>
    <col min="7170" max="7170" width="39.85546875" style="119" customWidth="1"/>
    <col min="7171" max="7171" width="17" style="119" bestFit="1" customWidth="1"/>
    <col min="7172" max="7172" width="14.28515625" style="119" customWidth="1"/>
    <col min="7173" max="7173" width="17.28515625" style="119" customWidth="1"/>
    <col min="7174" max="7174" width="13.42578125" style="119" customWidth="1"/>
    <col min="7175" max="7175" width="20.7109375" style="119" customWidth="1"/>
    <col min="7176" max="7176" width="11.42578125" style="119"/>
    <col min="7177" max="7177" width="19.85546875" style="119" customWidth="1"/>
    <col min="7178" max="7424" width="11.42578125" style="119"/>
    <col min="7425" max="7425" width="6.5703125" style="119" customWidth="1"/>
    <col min="7426" max="7426" width="39.85546875" style="119" customWidth="1"/>
    <col min="7427" max="7427" width="17" style="119" bestFit="1" customWidth="1"/>
    <col min="7428" max="7428" width="14.28515625" style="119" customWidth="1"/>
    <col min="7429" max="7429" width="17.28515625" style="119" customWidth="1"/>
    <col min="7430" max="7430" width="13.42578125" style="119" customWidth="1"/>
    <col min="7431" max="7431" width="20.7109375" style="119" customWidth="1"/>
    <col min="7432" max="7432" width="11.42578125" style="119"/>
    <col min="7433" max="7433" width="19.85546875" style="119" customWidth="1"/>
    <col min="7434" max="7680" width="11.42578125" style="119"/>
    <col min="7681" max="7681" width="6.5703125" style="119" customWidth="1"/>
    <col min="7682" max="7682" width="39.85546875" style="119" customWidth="1"/>
    <col min="7683" max="7683" width="17" style="119" bestFit="1" customWidth="1"/>
    <col min="7684" max="7684" width="14.28515625" style="119" customWidth="1"/>
    <col min="7685" max="7685" width="17.28515625" style="119" customWidth="1"/>
    <col min="7686" max="7686" width="13.42578125" style="119" customWidth="1"/>
    <col min="7687" max="7687" width="20.7109375" style="119" customWidth="1"/>
    <col min="7688" max="7688" width="11.42578125" style="119"/>
    <col min="7689" max="7689" width="19.85546875" style="119" customWidth="1"/>
    <col min="7690" max="7936" width="11.42578125" style="119"/>
    <col min="7937" max="7937" width="6.5703125" style="119" customWidth="1"/>
    <col min="7938" max="7938" width="39.85546875" style="119" customWidth="1"/>
    <col min="7939" max="7939" width="17" style="119" bestFit="1" customWidth="1"/>
    <col min="7940" max="7940" width="14.28515625" style="119" customWidth="1"/>
    <col min="7941" max="7941" width="17.28515625" style="119" customWidth="1"/>
    <col min="7942" max="7942" width="13.42578125" style="119" customWidth="1"/>
    <col min="7943" max="7943" width="20.7109375" style="119" customWidth="1"/>
    <col min="7944" max="7944" width="11.42578125" style="119"/>
    <col min="7945" max="7945" width="19.85546875" style="119" customWidth="1"/>
    <col min="7946" max="8192" width="11.42578125" style="119"/>
    <col min="8193" max="8193" width="6.5703125" style="119" customWidth="1"/>
    <col min="8194" max="8194" width="39.85546875" style="119" customWidth="1"/>
    <col min="8195" max="8195" width="17" style="119" bestFit="1" customWidth="1"/>
    <col min="8196" max="8196" width="14.28515625" style="119" customWidth="1"/>
    <col min="8197" max="8197" width="17.28515625" style="119" customWidth="1"/>
    <col min="8198" max="8198" width="13.42578125" style="119" customWidth="1"/>
    <col min="8199" max="8199" width="20.7109375" style="119" customWidth="1"/>
    <col min="8200" max="8200" width="11.42578125" style="119"/>
    <col min="8201" max="8201" width="19.85546875" style="119" customWidth="1"/>
    <col min="8202" max="8448" width="11.42578125" style="119"/>
    <col min="8449" max="8449" width="6.5703125" style="119" customWidth="1"/>
    <col min="8450" max="8450" width="39.85546875" style="119" customWidth="1"/>
    <col min="8451" max="8451" width="17" style="119" bestFit="1" customWidth="1"/>
    <col min="8452" max="8452" width="14.28515625" style="119" customWidth="1"/>
    <col min="8453" max="8453" width="17.28515625" style="119" customWidth="1"/>
    <col min="8454" max="8454" width="13.42578125" style="119" customWidth="1"/>
    <col min="8455" max="8455" width="20.7109375" style="119" customWidth="1"/>
    <col min="8456" max="8456" width="11.42578125" style="119"/>
    <col min="8457" max="8457" width="19.85546875" style="119" customWidth="1"/>
    <col min="8458" max="8704" width="11.42578125" style="119"/>
    <col min="8705" max="8705" width="6.5703125" style="119" customWidth="1"/>
    <col min="8706" max="8706" width="39.85546875" style="119" customWidth="1"/>
    <col min="8707" max="8707" width="17" style="119" bestFit="1" customWidth="1"/>
    <col min="8708" max="8708" width="14.28515625" style="119" customWidth="1"/>
    <col min="8709" max="8709" width="17.28515625" style="119" customWidth="1"/>
    <col min="8710" max="8710" width="13.42578125" style="119" customWidth="1"/>
    <col min="8711" max="8711" width="20.7109375" style="119" customWidth="1"/>
    <col min="8712" max="8712" width="11.42578125" style="119"/>
    <col min="8713" max="8713" width="19.85546875" style="119" customWidth="1"/>
    <col min="8714" max="8960" width="11.42578125" style="119"/>
    <col min="8961" max="8961" width="6.5703125" style="119" customWidth="1"/>
    <col min="8962" max="8962" width="39.85546875" style="119" customWidth="1"/>
    <col min="8963" max="8963" width="17" style="119" bestFit="1" customWidth="1"/>
    <col min="8964" max="8964" width="14.28515625" style="119" customWidth="1"/>
    <col min="8965" max="8965" width="17.28515625" style="119" customWidth="1"/>
    <col min="8966" max="8966" width="13.42578125" style="119" customWidth="1"/>
    <col min="8967" max="8967" width="20.7109375" style="119" customWidth="1"/>
    <col min="8968" max="8968" width="11.42578125" style="119"/>
    <col min="8969" max="8969" width="19.85546875" style="119" customWidth="1"/>
    <col min="8970" max="9216" width="11.42578125" style="119"/>
    <col min="9217" max="9217" width="6.5703125" style="119" customWidth="1"/>
    <col min="9218" max="9218" width="39.85546875" style="119" customWidth="1"/>
    <col min="9219" max="9219" width="17" style="119" bestFit="1" customWidth="1"/>
    <col min="9220" max="9220" width="14.28515625" style="119" customWidth="1"/>
    <col min="9221" max="9221" width="17.28515625" style="119" customWidth="1"/>
    <col min="9222" max="9222" width="13.42578125" style="119" customWidth="1"/>
    <col min="9223" max="9223" width="20.7109375" style="119" customWidth="1"/>
    <col min="9224" max="9224" width="11.42578125" style="119"/>
    <col min="9225" max="9225" width="19.85546875" style="119" customWidth="1"/>
    <col min="9226" max="9472" width="11.42578125" style="119"/>
    <col min="9473" max="9473" width="6.5703125" style="119" customWidth="1"/>
    <col min="9474" max="9474" width="39.85546875" style="119" customWidth="1"/>
    <col min="9475" max="9475" width="17" style="119" bestFit="1" customWidth="1"/>
    <col min="9476" max="9476" width="14.28515625" style="119" customWidth="1"/>
    <col min="9477" max="9477" width="17.28515625" style="119" customWidth="1"/>
    <col min="9478" max="9478" width="13.42578125" style="119" customWidth="1"/>
    <col min="9479" max="9479" width="20.7109375" style="119" customWidth="1"/>
    <col min="9480" max="9480" width="11.42578125" style="119"/>
    <col min="9481" max="9481" width="19.85546875" style="119" customWidth="1"/>
    <col min="9482" max="9728" width="11.42578125" style="119"/>
    <col min="9729" max="9729" width="6.5703125" style="119" customWidth="1"/>
    <col min="9730" max="9730" width="39.85546875" style="119" customWidth="1"/>
    <col min="9731" max="9731" width="17" style="119" bestFit="1" customWidth="1"/>
    <col min="9732" max="9732" width="14.28515625" style="119" customWidth="1"/>
    <col min="9733" max="9733" width="17.28515625" style="119" customWidth="1"/>
    <col min="9734" max="9734" width="13.42578125" style="119" customWidth="1"/>
    <col min="9735" max="9735" width="20.7109375" style="119" customWidth="1"/>
    <col min="9736" max="9736" width="11.42578125" style="119"/>
    <col min="9737" max="9737" width="19.85546875" style="119" customWidth="1"/>
    <col min="9738" max="9984" width="11.42578125" style="119"/>
    <col min="9985" max="9985" width="6.5703125" style="119" customWidth="1"/>
    <col min="9986" max="9986" width="39.85546875" style="119" customWidth="1"/>
    <col min="9987" max="9987" width="17" style="119" bestFit="1" customWidth="1"/>
    <col min="9988" max="9988" width="14.28515625" style="119" customWidth="1"/>
    <col min="9989" max="9989" width="17.28515625" style="119" customWidth="1"/>
    <col min="9990" max="9990" width="13.42578125" style="119" customWidth="1"/>
    <col min="9991" max="9991" width="20.7109375" style="119" customWidth="1"/>
    <col min="9992" max="9992" width="11.42578125" style="119"/>
    <col min="9993" max="9993" width="19.85546875" style="119" customWidth="1"/>
    <col min="9994" max="10240" width="11.42578125" style="119"/>
    <col min="10241" max="10241" width="6.5703125" style="119" customWidth="1"/>
    <col min="10242" max="10242" width="39.85546875" style="119" customWidth="1"/>
    <col min="10243" max="10243" width="17" style="119" bestFit="1" customWidth="1"/>
    <col min="10244" max="10244" width="14.28515625" style="119" customWidth="1"/>
    <col min="10245" max="10245" width="17.28515625" style="119" customWidth="1"/>
    <col min="10246" max="10246" width="13.42578125" style="119" customWidth="1"/>
    <col min="10247" max="10247" width="20.7109375" style="119" customWidth="1"/>
    <col min="10248" max="10248" width="11.42578125" style="119"/>
    <col min="10249" max="10249" width="19.85546875" style="119" customWidth="1"/>
    <col min="10250" max="10496" width="11.42578125" style="119"/>
    <col min="10497" max="10497" width="6.5703125" style="119" customWidth="1"/>
    <col min="10498" max="10498" width="39.85546875" style="119" customWidth="1"/>
    <col min="10499" max="10499" width="17" style="119" bestFit="1" customWidth="1"/>
    <col min="10500" max="10500" width="14.28515625" style="119" customWidth="1"/>
    <col min="10501" max="10501" width="17.28515625" style="119" customWidth="1"/>
    <col min="10502" max="10502" width="13.42578125" style="119" customWidth="1"/>
    <col min="10503" max="10503" width="20.7109375" style="119" customWidth="1"/>
    <col min="10504" max="10504" width="11.42578125" style="119"/>
    <col min="10505" max="10505" width="19.85546875" style="119" customWidth="1"/>
    <col min="10506" max="10752" width="11.42578125" style="119"/>
    <col min="10753" max="10753" width="6.5703125" style="119" customWidth="1"/>
    <col min="10754" max="10754" width="39.85546875" style="119" customWidth="1"/>
    <col min="10755" max="10755" width="17" style="119" bestFit="1" customWidth="1"/>
    <col min="10756" max="10756" width="14.28515625" style="119" customWidth="1"/>
    <col min="10757" max="10757" width="17.28515625" style="119" customWidth="1"/>
    <col min="10758" max="10758" width="13.42578125" style="119" customWidth="1"/>
    <col min="10759" max="10759" width="20.7109375" style="119" customWidth="1"/>
    <col min="10760" max="10760" width="11.42578125" style="119"/>
    <col min="10761" max="10761" width="19.85546875" style="119" customWidth="1"/>
    <col min="10762" max="11008" width="11.42578125" style="119"/>
    <col min="11009" max="11009" width="6.5703125" style="119" customWidth="1"/>
    <col min="11010" max="11010" width="39.85546875" style="119" customWidth="1"/>
    <col min="11011" max="11011" width="17" style="119" bestFit="1" customWidth="1"/>
    <col min="11012" max="11012" width="14.28515625" style="119" customWidth="1"/>
    <col min="11013" max="11013" width="17.28515625" style="119" customWidth="1"/>
    <col min="11014" max="11014" width="13.42578125" style="119" customWidth="1"/>
    <col min="11015" max="11015" width="20.7109375" style="119" customWidth="1"/>
    <col min="11016" max="11016" width="11.42578125" style="119"/>
    <col min="11017" max="11017" width="19.85546875" style="119" customWidth="1"/>
    <col min="11018" max="11264" width="11.42578125" style="119"/>
    <col min="11265" max="11265" width="6.5703125" style="119" customWidth="1"/>
    <col min="11266" max="11266" width="39.85546875" style="119" customWidth="1"/>
    <col min="11267" max="11267" width="17" style="119" bestFit="1" customWidth="1"/>
    <col min="11268" max="11268" width="14.28515625" style="119" customWidth="1"/>
    <col min="11269" max="11269" width="17.28515625" style="119" customWidth="1"/>
    <col min="11270" max="11270" width="13.42578125" style="119" customWidth="1"/>
    <col min="11271" max="11271" width="20.7109375" style="119" customWidth="1"/>
    <col min="11272" max="11272" width="11.42578125" style="119"/>
    <col min="11273" max="11273" width="19.85546875" style="119" customWidth="1"/>
    <col min="11274" max="11520" width="11.42578125" style="119"/>
    <col min="11521" max="11521" width="6.5703125" style="119" customWidth="1"/>
    <col min="11522" max="11522" width="39.85546875" style="119" customWidth="1"/>
    <col min="11523" max="11523" width="17" style="119" bestFit="1" customWidth="1"/>
    <col min="11524" max="11524" width="14.28515625" style="119" customWidth="1"/>
    <col min="11525" max="11525" width="17.28515625" style="119" customWidth="1"/>
    <col min="11526" max="11526" width="13.42578125" style="119" customWidth="1"/>
    <col min="11527" max="11527" width="20.7109375" style="119" customWidth="1"/>
    <col min="11528" max="11528" width="11.42578125" style="119"/>
    <col min="11529" max="11529" width="19.85546875" style="119" customWidth="1"/>
    <col min="11530" max="11776" width="11.42578125" style="119"/>
    <col min="11777" max="11777" width="6.5703125" style="119" customWidth="1"/>
    <col min="11778" max="11778" width="39.85546875" style="119" customWidth="1"/>
    <col min="11779" max="11779" width="17" style="119" bestFit="1" customWidth="1"/>
    <col min="11780" max="11780" width="14.28515625" style="119" customWidth="1"/>
    <col min="11781" max="11781" width="17.28515625" style="119" customWidth="1"/>
    <col min="11782" max="11782" width="13.42578125" style="119" customWidth="1"/>
    <col min="11783" max="11783" width="20.7109375" style="119" customWidth="1"/>
    <col min="11784" max="11784" width="11.42578125" style="119"/>
    <col min="11785" max="11785" width="19.85546875" style="119" customWidth="1"/>
    <col min="11786" max="12032" width="11.42578125" style="119"/>
    <col min="12033" max="12033" width="6.5703125" style="119" customWidth="1"/>
    <col min="12034" max="12034" width="39.85546875" style="119" customWidth="1"/>
    <col min="12035" max="12035" width="17" style="119" bestFit="1" customWidth="1"/>
    <col min="12036" max="12036" width="14.28515625" style="119" customWidth="1"/>
    <col min="12037" max="12037" width="17.28515625" style="119" customWidth="1"/>
    <col min="12038" max="12038" width="13.42578125" style="119" customWidth="1"/>
    <col min="12039" max="12039" width="20.7109375" style="119" customWidth="1"/>
    <col min="12040" max="12040" width="11.42578125" style="119"/>
    <col min="12041" max="12041" width="19.85546875" style="119" customWidth="1"/>
    <col min="12042" max="12288" width="11.42578125" style="119"/>
    <col min="12289" max="12289" width="6.5703125" style="119" customWidth="1"/>
    <col min="12290" max="12290" width="39.85546875" style="119" customWidth="1"/>
    <col min="12291" max="12291" width="17" style="119" bestFit="1" customWidth="1"/>
    <col min="12292" max="12292" width="14.28515625" style="119" customWidth="1"/>
    <col min="12293" max="12293" width="17.28515625" style="119" customWidth="1"/>
    <col min="12294" max="12294" width="13.42578125" style="119" customWidth="1"/>
    <col min="12295" max="12295" width="20.7109375" style="119" customWidth="1"/>
    <col min="12296" max="12296" width="11.42578125" style="119"/>
    <col min="12297" max="12297" width="19.85546875" style="119" customWidth="1"/>
    <col min="12298" max="12544" width="11.42578125" style="119"/>
    <col min="12545" max="12545" width="6.5703125" style="119" customWidth="1"/>
    <col min="12546" max="12546" width="39.85546875" style="119" customWidth="1"/>
    <col min="12547" max="12547" width="17" style="119" bestFit="1" customWidth="1"/>
    <col min="12548" max="12548" width="14.28515625" style="119" customWidth="1"/>
    <col min="12549" max="12549" width="17.28515625" style="119" customWidth="1"/>
    <col min="12550" max="12550" width="13.42578125" style="119" customWidth="1"/>
    <col min="12551" max="12551" width="20.7109375" style="119" customWidth="1"/>
    <col min="12552" max="12552" width="11.42578125" style="119"/>
    <col min="12553" max="12553" width="19.85546875" style="119" customWidth="1"/>
    <col min="12554" max="12800" width="11.42578125" style="119"/>
    <col min="12801" max="12801" width="6.5703125" style="119" customWidth="1"/>
    <col min="12802" max="12802" width="39.85546875" style="119" customWidth="1"/>
    <col min="12803" max="12803" width="17" style="119" bestFit="1" customWidth="1"/>
    <col min="12804" max="12804" width="14.28515625" style="119" customWidth="1"/>
    <col min="12805" max="12805" width="17.28515625" style="119" customWidth="1"/>
    <col min="12806" max="12806" width="13.42578125" style="119" customWidth="1"/>
    <col min="12807" max="12807" width="20.7109375" style="119" customWidth="1"/>
    <col min="12808" max="12808" width="11.42578125" style="119"/>
    <col min="12809" max="12809" width="19.85546875" style="119" customWidth="1"/>
    <col min="12810" max="13056" width="11.42578125" style="119"/>
    <col min="13057" max="13057" width="6.5703125" style="119" customWidth="1"/>
    <col min="13058" max="13058" width="39.85546875" style="119" customWidth="1"/>
    <col min="13059" max="13059" width="17" style="119" bestFit="1" customWidth="1"/>
    <col min="13060" max="13060" width="14.28515625" style="119" customWidth="1"/>
    <col min="13061" max="13061" width="17.28515625" style="119" customWidth="1"/>
    <col min="13062" max="13062" width="13.42578125" style="119" customWidth="1"/>
    <col min="13063" max="13063" width="20.7109375" style="119" customWidth="1"/>
    <col min="13064" max="13064" width="11.42578125" style="119"/>
    <col min="13065" max="13065" width="19.85546875" style="119" customWidth="1"/>
    <col min="13066" max="13312" width="11.42578125" style="119"/>
    <col min="13313" max="13313" width="6.5703125" style="119" customWidth="1"/>
    <col min="13314" max="13314" width="39.85546875" style="119" customWidth="1"/>
    <col min="13315" max="13315" width="17" style="119" bestFit="1" customWidth="1"/>
    <col min="13316" max="13316" width="14.28515625" style="119" customWidth="1"/>
    <col min="13317" max="13317" width="17.28515625" style="119" customWidth="1"/>
    <col min="13318" max="13318" width="13.42578125" style="119" customWidth="1"/>
    <col min="13319" max="13319" width="20.7109375" style="119" customWidth="1"/>
    <col min="13320" max="13320" width="11.42578125" style="119"/>
    <col min="13321" max="13321" width="19.85546875" style="119" customWidth="1"/>
    <col min="13322" max="13568" width="11.42578125" style="119"/>
    <col min="13569" max="13569" width="6.5703125" style="119" customWidth="1"/>
    <col min="13570" max="13570" width="39.85546875" style="119" customWidth="1"/>
    <col min="13571" max="13571" width="17" style="119" bestFit="1" customWidth="1"/>
    <col min="13572" max="13572" width="14.28515625" style="119" customWidth="1"/>
    <col min="13573" max="13573" width="17.28515625" style="119" customWidth="1"/>
    <col min="13574" max="13574" width="13.42578125" style="119" customWidth="1"/>
    <col min="13575" max="13575" width="20.7109375" style="119" customWidth="1"/>
    <col min="13576" max="13576" width="11.42578125" style="119"/>
    <col min="13577" max="13577" width="19.85546875" style="119" customWidth="1"/>
    <col min="13578" max="13824" width="11.42578125" style="119"/>
    <col min="13825" max="13825" width="6.5703125" style="119" customWidth="1"/>
    <col min="13826" max="13826" width="39.85546875" style="119" customWidth="1"/>
    <col min="13827" max="13827" width="17" style="119" bestFit="1" customWidth="1"/>
    <col min="13828" max="13828" width="14.28515625" style="119" customWidth="1"/>
    <col min="13829" max="13829" width="17.28515625" style="119" customWidth="1"/>
    <col min="13830" max="13830" width="13.42578125" style="119" customWidth="1"/>
    <col min="13831" max="13831" width="20.7109375" style="119" customWidth="1"/>
    <col min="13832" max="13832" width="11.42578125" style="119"/>
    <col min="13833" max="13833" width="19.85546875" style="119" customWidth="1"/>
    <col min="13834" max="14080" width="11.42578125" style="119"/>
    <col min="14081" max="14081" width="6.5703125" style="119" customWidth="1"/>
    <col min="14082" max="14082" width="39.85546875" style="119" customWidth="1"/>
    <col min="14083" max="14083" width="17" style="119" bestFit="1" customWidth="1"/>
    <col min="14084" max="14084" width="14.28515625" style="119" customWidth="1"/>
    <col min="14085" max="14085" width="17.28515625" style="119" customWidth="1"/>
    <col min="14086" max="14086" width="13.42578125" style="119" customWidth="1"/>
    <col min="14087" max="14087" width="20.7109375" style="119" customWidth="1"/>
    <col min="14088" max="14088" width="11.42578125" style="119"/>
    <col min="14089" max="14089" width="19.85546875" style="119" customWidth="1"/>
    <col min="14090" max="14336" width="11.42578125" style="119"/>
    <col min="14337" max="14337" width="6.5703125" style="119" customWidth="1"/>
    <col min="14338" max="14338" width="39.85546875" style="119" customWidth="1"/>
    <col min="14339" max="14339" width="17" style="119" bestFit="1" customWidth="1"/>
    <col min="14340" max="14340" width="14.28515625" style="119" customWidth="1"/>
    <col min="14341" max="14341" width="17.28515625" style="119" customWidth="1"/>
    <col min="14342" max="14342" width="13.42578125" style="119" customWidth="1"/>
    <col min="14343" max="14343" width="20.7109375" style="119" customWidth="1"/>
    <col min="14344" max="14344" width="11.42578125" style="119"/>
    <col min="14345" max="14345" width="19.85546875" style="119" customWidth="1"/>
    <col min="14346" max="14592" width="11.42578125" style="119"/>
    <col min="14593" max="14593" width="6.5703125" style="119" customWidth="1"/>
    <col min="14594" max="14594" width="39.85546875" style="119" customWidth="1"/>
    <col min="14595" max="14595" width="17" style="119" bestFit="1" customWidth="1"/>
    <col min="14596" max="14596" width="14.28515625" style="119" customWidth="1"/>
    <col min="14597" max="14597" width="17.28515625" style="119" customWidth="1"/>
    <col min="14598" max="14598" width="13.42578125" style="119" customWidth="1"/>
    <col min="14599" max="14599" width="20.7109375" style="119" customWidth="1"/>
    <col min="14600" max="14600" width="11.42578125" style="119"/>
    <col min="14601" max="14601" width="19.85546875" style="119" customWidth="1"/>
    <col min="14602" max="14848" width="11.42578125" style="119"/>
    <col min="14849" max="14849" width="6.5703125" style="119" customWidth="1"/>
    <col min="14850" max="14850" width="39.85546875" style="119" customWidth="1"/>
    <col min="14851" max="14851" width="17" style="119" bestFit="1" customWidth="1"/>
    <col min="14852" max="14852" width="14.28515625" style="119" customWidth="1"/>
    <col min="14853" max="14853" width="17.28515625" style="119" customWidth="1"/>
    <col min="14854" max="14854" width="13.42578125" style="119" customWidth="1"/>
    <col min="14855" max="14855" width="20.7109375" style="119" customWidth="1"/>
    <col min="14856" max="14856" width="11.42578125" style="119"/>
    <col min="14857" max="14857" width="19.85546875" style="119" customWidth="1"/>
    <col min="14858" max="15104" width="11.42578125" style="119"/>
    <col min="15105" max="15105" width="6.5703125" style="119" customWidth="1"/>
    <col min="15106" max="15106" width="39.85546875" style="119" customWidth="1"/>
    <col min="15107" max="15107" width="17" style="119" bestFit="1" customWidth="1"/>
    <col min="15108" max="15108" width="14.28515625" style="119" customWidth="1"/>
    <col min="15109" max="15109" width="17.28515625" style="119" customWidth="1"/>
    <col min="15110" max="15110" width="13.42578125" style="119" customWidth="1"/>
    <col min="15111" max="15111" width="20.7109375" style="119" customWidth="1"/>
    <col min="15112" max="15112" width="11.42578125" style="119"/>
    <col min="15113" max="15113" width="19.85546875" style="119" customWidth="1"/>
    <col min="15114" max="15360" width="11.42578125" style="119"/>
    <col min="15361" max="15361" width="6.5703125" style="119" customWidth="1"/>
    <col min="15362" max="15362" width="39.85546875" style="119" customWidth="1"/>
    <col min="15363" max="15363" width="17" style="119" bestFit="1" customWidth="1"/>
    <col min="15364" max="15364" width="14.28515625" style="119" customWidth="1"/>
    <col min="15365" max="15365" width="17.28515625" style="119" customWidth="1"/>
    <col min="15366" max="15366" width="13.42578125" style="119" customWidth="1"/>
    <col min="15367" max="15367" width="20.7109375" style="119" customWidth="1"/>
    <col min="15368" max="15368" width="11.42578125" style="119"/>
    <col min="15369" max="15369" width="19.85546875" style="119" customWidth="1"/>
    <col min="15370" max="15616" width="11.42578125" style="119"/>
    <col min="15617" max="15617" width="6.5703125" style="119" customWidth="1"/>
    <col min="15618" max="15618" width="39.85546875" style="119" customWidth="1"/>
    <col min="15619" max="15619" width="17" style="119" bestFit="1" customWidth="1"/>
    <col min="15620" max="15620" width="14.28515625" style="119" customWidth="1"/>
    <col min="15621" max="15621" width="17.28515625" style="119" customWidth="1"/>
    <col min="15622" max="15622" width="13.42578125" style="119" customWidth="1"/>
    <col min="15623" max="15623" width="20.7109375" style="119" customWidth="1"/>
    <col min="15624" max="15624" width="11.42578125" style="119"/>
    <col min="15625" max="15625" width="19.85546875" style="119" customWidth="1"/>
    <col min="15626" max="15872" width="11.42578125" style="119"/>
    <col min="15873" max="15873" width="6.5703125" style="119" customWidth="1"/>
    <col min="15874" max="15874" width="39.85546875" style="119" customWidth="1"/>
    <col min="15875" max="15875" width="17" style="119" bestFit="1" customWidth="1"/>
    <col min="15876" max="15876" width="14.28515625" style="119" customWidth="1"/>
    <col min="15877" max="15877" width="17.28515625" style="119" customWidth="1"/>
    <col min="15878" max="15878" width="13.42578125" style="119" customWidth="1"/>
    <col min="15879" max="15879" width="20.7109375" style="119" customWidth="1"/>
    <col min="15880" max="15880" width="11.42578125" style="119"/>
    <col min="15881" max="15881" width="19.85546875" style="119" customWidth="1"/>
    <col min="15882" max="16128" width="11.42578125" style="119"/>
    <col min="16129" max="16129" width="6.5703125" style="119" customWidth="1"/>
    <col min="16130" max="16130" width="39.85546875" style="119" customWidth="1"/>
    <col min="16131" max="16131" width="17" style="119" bestFit="1" customWidth="1"/>
    <col min="16132" max="16132" width="14.28515625" style="119" customWidth="1"/>
    <col min="16133" max="16133" width="17.28515625" style="119" customWidth="1"/>
    <col min="16134" max="16134" width="13.42578125" style="119" customWidth="1"/>
    <col min="16135" max="16135" width="20.7109375" style="119" customWidth="1"/>
    <col min="16136" max="16136" width="11.42578125" style="119"/>
    <col min="16137" max="16137" width="19.85546875" style="119" customWidth="1"/>
    <col min="16138" max="16384" width="11.42578125" style="119"/>
  </cols>
  <sheetData>
    <row r="1" spans="1:9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</row>
    <row r="2" spans="1:9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</row>
    <row r="3" spans="1:9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</row>
    <row r="4" spans="1:9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</row>
    <row r="5" spans="1:9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</row>
    <row r="6" spans="1:9" s="18" customFormat="1" ht="15.75" x14ac:dyDescent="0.25">
      <c r="C6" s="59"/>
      <c r="D6" s="19"/>
      <c r="E6" s="19"/>
    </row>
    <row r="7" spans="1:9" s="18" customFormat="1" ht="20.25" customHeight="1" x14ac:dyDescent="0.25">
      <c r="B7" s="9" t="s">
        <v>234</v>
      </c>
      <c r="C7" s="60"/>
      <c r="D7" s="19"/>
    </row>
    <row r="8" spans="1:9" s="18" customFormat="1" ht="5.25" customHeight="1" x14ac:dyDescent="0.25">
      <c r="B8" s="81"/>
      <c r="C8" s="118"/>
      <c r="D8" s="82"/>
      <c r="E8" s="83"/>
      <c r="F8" s="83"/>
      <c r="G8" s="83"/>
      <c r="H8" s="83"/>
      <c r="I8" s="83"/>
    </row>
    <row r="9" spans="1:9" s="18" customFormat="1" ht="9.75" customHeight="1" x14ac:dyDescent="0.25">
      <c r="B9" s="19"/>
      <c r="C9" s="61"/>
      <c r="D9" s="19"/>
    </row>
    <row r="10" spans="1:9" ht="15.75" x14ac:dyDescent="0.25">
      <c r="B10" s="28" t="s">
        <v>235</v>
      </c>
      <c r="C10" s="28" t="s">
        <v>236</v>
      </c>
      <c r="D10" s="29" t="s">
        <v>113</v>
      </c>
      <c r="E10" s="30" t="s">
        <v>114</v>
      </c>
    </row>
    <row r="11" spans="1:9" s="73" customFormat="1" ht="15.75" x14ac:dyDescent="0.25">
      <c r="B11" s="51" t="s">
        <v>264</v>
      </c>
      <c r="C11" s="120">
        <v>50</v>
      </c>
      <c r="D11" s="120">
        <v>254544.44300000003</v>
      </c>
      <c r="E11" s="121">
        <v>1772102.2944000002</v>
      </c>
    </row>
    <row r="12" spans="1:9" s="73" customFormat="1" ht="15.75" x14ac:dyDescent="0.25">
      <c r="B12" s="51" t="s">
        <v>265</v>
      </c>
      <c r="C12" s="120">
        <v>4</v>
      </c>
      <c r="D12" s="120">
        <v>4197.8500000000004</v>
      </c>
      <c r="E12" s="121">
        <v>45653.22</v>
      </c>
    </row>
    <row r="13" spans="1:9" s="73" customFormat="1" ht="15.75" x14ac:dyDescent="0.25">
      <c r="B13" s="51" t="s">
        <v>266</v>
      </c>
      <c r="C13" s="120">
        <v>1</v>
      </c>
      <c r="D13" s="120">
        <v>1422</v>
      </c>
      <c r="E13" s="121">
        <v>15625.275</v>
      </c>
    </row>
    <row r="14" spans="1:9" ht="15.75" x14ac:dyDescent="0.25">
      <c r="B14" s="31" t="s">
        <v>267</v>
      </c>
      <c r="C14" s="122">
        <v>55</v>
      </c>
      <c r="D14" s="122">
        <v>260164.29300000003</v>
      </c>
      <c r="E14" s="123">
        <v>1833380.7893999999</v>
      </c>
    </row>
    <row r="15" spans="1:9" x14ac:dyDescent="0.2">
      <c r="D15" s="124"/>
      <c r="E15" s="125"/>
    </row>
    <row r="17" spans="2:9" s="18" customFormat="1" ht="20.25" customHeight="1" x14ac:dyDescent="0.25">
      <c r="B17" s="9" t="s">
        <v>237</v>
      </c>
      <c r="C17" s="60"/>
      <c r="D17" s="19"/>
    </row>
    <row r="18" spans="2:9" s="18" customFormat="1" ht="5.25" customHeight="1" x14ac:dyDescent="0.25">
      <c r="B18" s="82"/>
      <c r="C18" s="118"/>
      <c r="D18" s="82"/>
      <c r="E18" s="83"/>
      <c r="F18" s="83"/>
      <c r="G18" s="83"/>
      <c r="H18" s="83"/>
      <c r="I18" s="83"/>
    </row>
    <row r="19" spans="2:9" s="18" customFormat="1" ht="9.75" customHeight="1" x14ac:dyDescent="0.25">
      <c r="B19" s="19"/>
      <c r="C19" s="61"/>
      <c r="D19" s="19"/>
    </row>
    <row r="20" spans="2:9" ht="15.75" x14ac:dyDescent="0.2">
      <c r="B20" s="28" t="s">
        <v>235</v>
      </c>
      <c r="C20" s="28" t="s">
        <v>238</v>
      </c>
      <c r="D20" s="28" t="s">
        <v>239</v>
      </c>
      <c r="E20" s="28" t="s">
        <v>240</v>
      </c>
    </row>
    <row r="21" spans="2:9" ht="15.75" x14ac:dyDescent="0.25">
      <c r="B21" s="51" t="s">
        <v>264</v>
      </c>
      <c r="C21" s="51">
        <v>21</v>
      </c>
      <c r="D21" s="51">
        <v>12</v>
      </c>
      <c r="E21" s="51">
        <v>17</v>
      </c>
    </row>
    <row r="22" spans="2:9" ht="15.75" x14ac:dyDescent="0.25">
      <c r="B22" s="51" t="s">
        <v>265</v>
      </c>
      <c r="C22" s="51">
        <v>0</v>
      </c>
      <c r="D22" s="51">
        <v>1</v>
      </c>
      <c r="E22" s="51">
        <v>3</v>
      </c>
    </row>
    <row r="23" spans="2:9" ht="15.75" x14ac:dyDescent="0.25">
      <c r="B23" s="51" t="s">
        <v>266</v>
      </c>
      <c r="C23" s="51">
        <v>0</v>
      </c>
      <c r="D23" s="51">
        <v>0</v>
      </c>
      <c r="E23" s="51">
        <v>1</v>
      </c>
    </row>
    <row r="24" spans="2:9" ht="15.75" x14ac:dyDescent="0.25">
      <c r="B24" s="31" t="s">
        <v>267</v>
      </c>
      <c r="C24" s="126">
        <v>21</v>
      </c>
      <c r="D24" s="126">
        <v>13</v>
      </c>
      <c r="E24" s="126">
        <v>21</v>
      </c>
    </row>
    <row r="26" spans="2:9" ht="15" x14ac:dyDescent="0.2">
      <c r="B26" s="127" t="s">
        <v>241</v>
      </c>
      <c r="C26" s="128"/>
      <c r="D26" s="128"/>
      <c r="E26" s="129"/>
      <c r="F26" s="129"/>
    </row>
    <row r="29" spans="2:9" s="18" customFormat="1" ht="20.25" customHeight="1" x14ac:dyDescent="0.25">
      <c r="B29" s="9" t="s">
        <v>242</v>
      </c>
      <c r="C29" s="60"/>
      <c r="D29" s="19"/>
    </row>
    <row r="30" spans="2:9" s="18" customFormat="1" ht="5.25" customHeight="1" x14ac:dyDescent="0.25">
      <c r="B30" s="82"/>
      <c r="C30" s="118"/>
      <c r="D30" s="82"/>
      <c r="E30" s="83"/>
      <c r="F30" s="83"/>
      <c r="G30" s="83"/>
      <c r="H30" s="83"/>
      <c r="I30" s="83"/>
    </row>
    <row r="31" spans="2:9" s="18" customFormat="1" ht="9.75" customHeight="1" x14ac:dyDescent="0.25">
      <c r="B31" s="19"/>
      <c r="C31" s="61"/>
      <c r="D31" s="19"/>
    </row>
    <row r="32" spans="2:9" x14ac:dyDescent="0.2">
      <c r="F32" s="130"/>
    </row>
    <row r="33" spans="2:9" ht="31.5" x14ac:dyDescent="0.2">
      <c r="B33" s="28" t="s">
        <v>243</v>
      </c>
      <c r="C33" s="28" t="s">
        <v>244</v>
      </c>
      <c r="D33" s="28" t="s">
        <v>245</v>
      </c>
      <c r="E33" s="28" t="s">
        <v>114</v>
      </c>
      <c r="F33" s="28" t="s">
        <v>245</v>
      </c>
      <c r="G33" s="131" t="s">
        <v>246</v>
      </c>
    </row>
    <row r="34" spans="2:9" ht="15.75" x14ac:dyDescent="0.25">
      <c r="B34" s="132" t="s">
        <v>247</v>
      </c>
      <c r="C34" s="51">
        <v>0</v>
      </c>
      <c r="D34" s="133">
        <v>0</v>
      </c>
      <c r="E34" s="52">
        <v>0</v>
      </c>
      <c r="F34" s="133">
        <v>0</v>
      </c>
      <c r="G34" s="52">
        <v>0</v>
      </c>
    </row>
    <row r="35" spans="2:9" ht="15.75" x14ac:dyDescent="0.25">
      <c r="B35" s="132" t="s">
        <v>248</v>
      </c>
      <c r="C35" s="51">
        <v>0</v>
      </c>
      <c r="D35" s="133">
        <v>0</v>
      </c>
      <c r="E35" s="52">
        <v>0</v>
      </c>
      <c r="F35" s="133">
        <v>0</v>
      </c>
      <c r="G35" s="52">
        <v>0</v>
      </c>
    </row>
    <row r="36" spans="2:9" ht="15.75" x14ac:dyDescent="0.25">
      <c r="B36" s="132" t="s">
        <v>249</v>
      </c>
      <c r="C36" s="51">
        <v>0</v>
      </c>
      <c r="D36" s="133">
        <v>0</v>
      </c>
      <c r="E36" s="52">
        <v>0</v>
      </c>
      <c r="F36" s="133">
        <v>0</v>
      </c>
      <c r="G36" s="52">
        <v>0</v>
      </c>
    </row>
    <row r="37" spans="2:9" ht="15.75" x14ac:dyDescent="0.25">
      <c r="B37" s="132" t="s">
        <v>250</v>
      </c>
      <c r="C37" s="51">
        <v>2</v>
      </c>
      <c r="D37" s="133">
        <f>+C37/$C$42</f>
        <v>2.5000000000000001E-2</v>
      </c>
      <c r="E37" s="52">
        <v>391799.93299999996</v>
      </c>
      <c r="F37" s="133">
        <f>+E37/$E$42</f>
        <v>0.21370352262075462</v>
      </c>
      <c r="G37" s="52">
        <f>+E37/C37</f>
        <v>195899.96649999998</v>
      </c>
    </row>
    <row r="38" spans="2:9" ht="15.75" x14ac:dyDescent="0.25">
      <c r="B38" s="132" t="s">
        <v>251</v>
      </c>
      <c r="C38" s="51">
        <v>9</v>
      </c>
      <c r="D38" s="133">
        <f t="shared" ref="D38:D42" si="0">+C38/$C$42</f>
        <v>0.1125</v>
      </c>
      <c r="E38" s="52">
        <v>715033.69239999994</v>
      </c>
      <c r="F38" s="133">
        <f t="shared" ref="F38:F42" si="1">+E38/$E$42</f>
        <v>0.39000828225870349</v>
      </c>
      <c r="G38" s="52">
        <f t="shared" ref="G38:G42" si="2">+E38/C38</f>
        <v>79448.18804444444</v>
      </c>
    </row>
    <row r="39" spans="2:9" ht="15.75" x14ac:dyDescent="0.25">
      <c r="B39" s="132" t="s">
        <v>252</v>
      </c>
      <c r="C39" s="51">
        <v>7</v>
      </c>
      <c r="D39" s="133">
        <f t="shared" si="0"/>
        <v>8.7499999999999994E-2</v>
      </c>
      <c r="E39" s="52">
        <v>325326.05</v>
      </c>
      <c r="F39" s="133">
        <f t="shared" si="1"/>
        <v>0.17744597951550889</v>
      </c>
      <c r="G39" s="52">
        <f t="shared" si="2"/>
        <v>46475.15</v>
      </c>
    </row>
    <row r="40" spans="2:9" ht="15.75" x14ac:dyDescent="0.25">
      <c r="B40" s="132" t="s">
        <v>253</v>
      </c>
      <c r="C40" s="51">
        <v>21</v>
      </c>
      <c r="D40" s="133">
        <f t="shared" si="0"/>
        <v>0.26250000000000001</v>
      </c>
      <c r="E40" s="52">
        <v>322960.76899999997</v>
      </c>
      <c r="F40" s="133">
        <f t="shared" si="1"/>
        <v>0.17615585963769884</v>
      </c>
      <c r="G40" s="52">
        <f t="shared" si="2"/>
        <v>15379.084238095236</v>
      </c>
    </row>
    <row r="41" spans="2:9" ht="15.75" x14ac:dyDescent="0.25">
      <c r="B41" s="132" t="s">
        <v>254</v>
      </c>
      <c r="C41" s="51">
        <v>41</v>
      </c>
      <c r="D41" s="133">
        <f t="shared" si="0"/>
        <v>0.51249999999999996</v>
      </c>
      <c r="E41" s="52">
        <v>78260.345000000001</v>
      </c>
      <c r="F41" s="133">
        <f t="shared" si="1"/>
        <v>4.2686355967333875E-2</v>
      </c>
      <c r="G41" s="52">
        <f t="shared" si="2"/>
        <v>1908.7889024390245</v>
      </c>
    </row>
    <row r="42" spans="2:9" ht="15.75" x14ac:dyDescent="0.25">
      <c r="B42" s="31" t="s">
        <v>255</v>
      </c>
      <c r="C42" s="126">
        <v>80</v>
      </c>
      <c r="D42" s="134">
        <f t="shared" si="0"/>
        <v>1</v>
      </c>
      <c r="E42" s="135">
        <v>1833380.7894000004</v>
      </c>
      <c r="F42" s="134">
        <f t="shared" si="1"/>
        <v>1</v>
      </c>
      <c r="G42" s="135">
        <f t="shared" si="2"/>
        <v>22917.259867500004</v>
      </c>
    </row>
    <row r="44" spans="2:9" s="18" customFormat="1" ht="20.25" customHeight="1" x14ac:dyDescent="0.25">
      <c r="B44" s="9" t="s">
        <v>256</v>
      </c>
      <c r="C44" s="60"/>
      <c r="D44" s="19"/>
    </row>
    <row r="45" spans="2:9" s="18" customFormat="1" ht="5.25" customHeight="1" x14ac:dyDescent="0.25">
      <c r="B45" s="82"/>
      <c r="C45" s="118"/>
      <c r="D45" s="82"/>
      <c r="E45" s="83"/>
      <c r="F45" s="83"/>
      <c r="G45" s="83"/>
      <c r="H45" s="83"/>
      <c r="I45" s="83"/>
    </row>
    <row r="46" spans="2:9" s="18" customFormat="1" ht="9.75" customHeight="1" x14ac:dyDescent="0.25">
      <c r="B46" s="19"/>
      <c r="C46" s="61"/>
      <c r="D46" s="19"/>
    </row>
    <row r="47" spans="2:9" ht="15.75" x14ac:dyDescent="0.2">
      <c r="B47" s="28" t="s">
        <v>243</v>
      </c>
      <c r="C47" s="28" t="s">
        <v>238</v>
      </c>
      <c r="D47" s="28" t="s">
        <v>239</v>
      </c>
      <c r="E47" s="28" t="s">
        <v>240</v>
      </c>
      <c r="F47" s="136"/>
    </row>
    <row r="48" spans="2:9" ht="15.75" x14ac:dyDescent="0.25">
      <c r="B48" s="132" t="s">
        <v>247</v>
      </c>
      <c r="C48" s="51">
        <v>0</v>
      </c>
      <c r="D48" s="51">
        <v>0</v>
      </c>
      <c r="E48" s="51">
        <v>0</v>
      </c>
    </row>
    <row r="49" spans="2:9" ht="15.75" x14ac:dyDescent="0.25">
      <c r="B49" s="132" t="s">
        <v>248</v>
      </c>
      <c r="C49" s="51">
        <v>0</v>
      </c>
      <c r="D49" s="51">
        <v>0</v>
      </c>
      <c r="E49" s="51">
        <v>0</v>
      </c>
    </row>
    <row r="50" spans="2:9" ht="15.75" x14ac:dyDescent="0.25">
      <c r="B50" s="132" t="s">
        <v>249</v>
      </c>
      <c r="C50" s="51">
        <v>0</v>
      </c>
      <c r="D50" s="51">
        <v>0</v>
      </c>
      <c r="E50" s="51">
        <v>0</v>
      </c>
    </row>
    <row r="51" spans="2:9" ht="15.75" x14ac:dyDescent="0.25">
      <c r="B51" s="132" t="s">
        <v>250</v>
      </c>
      <c r="C51" s="51">
        <v>2</v>
      </c>
      <c r="D51" s="51">
        <v>0</v>
      </c>
      <c r="E51" s="51">
        <v>0</v>
      </c>
    </row>
    <row r="52" spans="2:9" ht="15.75" x14ac:dyDescent="0.25">
      <c r="B52" s="132" t="s">
        <v>251</v>
      </c>
      <c r="C52" s="51">
        <v>6</v>
      </c>
      <c r="D52" s="51">
        <v>2</v>
      </c>
      <c r="E52" s="51">
        <v>1</v>
      </c>
    </row>
    <row r="53" spans="2:9" ht="15.75" x14ac:dyDescent="0.25">
      <c r="B53" s="132" t="s">
        <v>252</v>
      </c>
      <c r="C53" s="51">
        <v>4</v>
      </c>
      <c r="D53" s="51">
        <v>1</v>
      </c>
      <c r="E53" s="51">
        <v>2</v>
      </c>
    </row>
    <row r="54" spans="2:9" ht="15.75" x14ac:dyDescent="0.25">
      <c r="B54" s="132" t="s">
        <v>253</v>
      </c>
      <c r="C54" s="51">
        <v>4</v>
      </c>
      <c r="D54" s="51">
        <v>3</v>
      </c>
      <c r="E54" s="51">
        <v>14</v>
      </c>
    </row>
    <row r="55" spans="2:9" ht="15.75" x14ac:dyDescent="0.25">
      <c r="B55" s="132" t="s">
        <v>254</v>
      </c>
      <c r="C55" s="51">
        <v>0</v>
      </c>
      <c r="D55" s="51">
        <v>4</v>
      </c>
      <c r="E55" s="51">
        <v>37</v>
      </c>
    </row>
    <row r="56" spans="2:9" ht="15.75" x14ac:dyDescent="0.25">
      <c r="B56" s="31" t="s">
        <v>1</v>
      </c>
      <c r="C56" s="126">
        <v>16</v>
      </c>
      <c r="D56" s="126">
        <v>10</v>
      </c>
      <c r="E56" s="126">
        <v>54</v>
      </c>
    </row>
    <row r="57" spans="2:9" ht="15" x14ac:dyDescent="0.2">
      <c r="B57" s="127" t="s">
        <v>268</v>
      </c>
      <c r="C57" s="137"/>
      <c r="D57" s="137"/>
      <c r="E57" s="137"/>
      <c r="F57" s="138"/>
    </row>
    <row r="58" spans="2:9" ht="15" x14ac:dyDescent="0.2">
      <c r="B58" s="139"/>
      <c r="C58" s="137"/>
      <c r="D58" s="137"/>
      <c r="E58" s="137"/>
      <c r="F58" s="138"/>
    </row>
    <row r="59" spans="2:9" s="18" customFormat="1" ht="20.25" customHeight="1" x14ac:dyDescent="0.25">
      <c r="B59" s="9" t="s">
        <v>257</v>
      </c>
      <c r="C59" s="60"/>
      <c r="D59" s="19"/>
    </row>
    <row r="60" spans="2:9" s="18" customFormat="1" ht="5.25" customHeight="1" x14ac:dyDescent="0.25">
      <c r="B60" s="82"/>
      <c r="C60" s="118"/>
      <c r="D60" s="82"/>
      <c r="E60" s="83"/>
      <c r="F60" s="83"/>
      <c r="G60" s="83"/>
      <c r="H60" s="83"/>
      <c r="I60" s="83"/>
    </row>
    <row r="61" spans="2:9" s="18" customFormat="1" ht="9.75" customHeight="1" x14ac:dyDescent="0.25">
      <c r="B61" s="19"/>
      <c r="C61" s="61"/>
      <c r="D61" s="19"/>
    </row>
    <row r="62" spans="2:9" ht="15.75" x14ac:dyDescent="0.2">
      <c r="B62" s="28" t="s">
        <v>258</v>
      </c>
      <c r="C62" s="28" t="s">
        <v>259</v>
      </c>
    </row>
    <row r="63" spans="2:9" ht="15.75" x14ac:dyDescent="0.25">
      <c r="B63" s="140" t="s">
        <v>260</v>
      </c>
      <c r="C63" s="141">
        <f>D14/(C14*1000)</f>
        <v>4.7302598727272738</v>
      </c>
    </row>
    <row r="64" spans="2:9" ht="15.75" x14ac:dyDescent="0.25">
      <c r="B64" s="140" t="s">
        <v>261</v>
      </c>
      <c r="C64" s="141">
        <f>E14/(C14*1000)</f>
        <v>33.334196170909088</v>
      </c>
    </row>
    <row r="65" spans="2:4" ht="15.75" x14ac:dyDescent="0.25">
      <c r="B65" s="140" t="s">
        <v>262</v>
      </c>
      <c r="C65" s="141">
        <f>(D14/1000)/218</f>
        <v>1.1934141880733946</v>
      </c>
      <c r="D65" s="142"/>
    </row>
    <row r="66" spans="2:4" ht="15.75" x14ac:dyDescent="0.25">
      <c r="B66" s="140" t="s">
        <v>263</v>
      </c>
      <c r="C66" s="141">
        <f>E14/(1000*218)</f>
        <v>8.4100036211009161</v>
      </c>
    </row>
    <row r="69" spans="2:4" ht="15.75" x14ac:dyDescent="0.25">
      <c r="B69" s="32" t="s">
        <v>233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Galisteo Delgado</dc:creator>
  <cp:lastModifiedBy>Felix Gónzalez Pérez</cp:lastModifiedBy>
  <cp:lastPrinted>2013-12-12T10:51:29Z</cp:lastPrinted>
  <dcterms:created xsi:type="dcterms:W3CDTF">2013-05-08T09:16:55Z</dcterms:created>
  <dcterms:modified xsi:type="dcterms:W3CDTF">2019-04-30T10:17:15Z</dcterms:modified>
</cp:coreProperties>
</file>