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649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4" i="8" l="1"/>
  <c r="C63" i="8"/>
  <c r="G36" i="8" l="1"/>
  <c r="G37" i="8"/>
  <c r="G38" i="8"/>
  <c r="G39" i="8"/>
  <c r="G40" i="8"/>
  <c r="F33" i="8"/>
  <c r="F34" i="8"/>
  <c r="F35" i="8"/>
  <c r="F36" i="8"/>
  <c r="F37" i="8"/>
  <c r="F38" i="8"/>
  <c r="F39" i="8"/>
  <c r="F40" i="8"/>
  <c r="F32" i="8"/>
  <c r="D33" i="8"/>
  <c r="D34" i="8"/>
  <c r="D35" i="8"/>
  <c r="D36" i="8"/>
  <c r="D37" i="8"/>
  <c r="D38" i="8"/>
  <c r="D39" i="8"/>
  <c r="D40" i="8"/>
  <c r="D32" i="8"/>
  <c r="C62" i="8"/>
  <c r="C61" i="8"/>
  <c r="N70" i="1" l="1"/>
  <c r="N69" i="1"/>
  <c r="N68" i="1"/>
  <c r="N67" i="1"/>
  <c r="N66" i="1"/>
  <c r="N65" i="1"/>
  <c r="N64" i="1"/>
  <c r="N63" i="1"/>
  <c r="N62" i="1"/>
  <c r="N61" i="1"/>
  <c r="N59" i="1"/>
  <c r="K70" i="1"/>
  <c r="K69" i="1"/>
  <c r="K68" i="1"/>
  <c r="K67" i="1"/>
  <c r="K66" i="1"/>
  <c r="H70" i="1"/>
  <c r="H69" i="1"/>
  <c r="H68" i="1"/>
  <c r="H67" i="1"/>
  <c r="H66" i="1"/>
  <c r="H65" i="1"/>
  <c r="H64" i="1"/>
  <c r="H63" i="1"/>
  <c r="H62" i="1"/>
  <c r="H61" i="1"/>
  <c r="H59" i="1"/>
  <c r="H58" i="1"/>
  <c r="E66" i="1" l="1"/>
  <c r="E67" i="1"/>
  <c r="E68" i="1"/>
  <c r="E69" i="1"/>
  <c r="E70" i="1"/>
  <c r="E65" i="1"/>
  <c r="D51" i="1"/>
  <c r="C51" i="1"/>
  <c r="F52" i="2" l="1"/>
  <c r="F44" i="2"/>
  <c r="F45" i="2"/>
  <c r="F46" i="2"/>
  <c r="F47" i="2"/>
  <c r="F48" i="2"/>
  <c r="F49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43" i="2"/>
  <c r="F50" i="2"/>
  <c r="F51" i="2"/>
  <c r="F53" i="2"/>
  <c r="F54" i="2"/>
  <c r="N58" i="1"/>
</calcChain>
</file>

<file path=xl/sharedStrings.xml><?xml version="1.0" encoding="utf-8"?>
<sst xmlns="http://schemas.openxmlformats.org/spreadsheetml/2006/main" count="244" uniqueCount="165">
  <si>
    <t>AÑO</t>
  </si>
  <si>
    <t>TOTAL</t>
  </si>
  <si>
    <t>FAO</t>
  </si>
  <si>
    <t>BON</t>
  </si>
  <si>
    <t>CTC</t>
  </si>
  <si>
    <t>DEC</t>
  </si>
  <si>
    <t>FOR</t>
  </si>
  <si>
    <t>BROTOLA DE ROCA</t>
  </si>
  <si>
    <t>GPD</t>
  </si>
  <si>
    <t>MERO</t>
  </si>
  <si>
    <t>HKE</t>
  </si>
  <si>
    <t>JOD</t>
  </si>
  <si>
    <t>MNZ</t>
  </si>
  <si>
    <t>RAPES</t>
  </si>
  <si>
    <t>OCC</t>
  </si>
  <si>
    <t>PAC</t>
  </si>
  <si>
    <t>RPG</t>
  </si>
  <si>
    <t>PARGO O BOCINEGRO</t>
  </si>
  <si>
    <t>RSE</t>
  </si>
  <si>
    <t>CABRACHO</t>
  </si>
  <si>
    <t>SBA</t>
  </si>
  <si>
    <t>SBR</t>
  </si>
  <si>
    <t>SCR</t>
  </si>
  <si>
    <t>SKA</t>
  </si>
  <si>
    <t>RAYAS</t>
  </si>
  <si>
    <t>SLO</t>
  </si>
  <si>
    <t>LANGOSTA</t>
  </si>
  <si>
    <t>SRG</t>
  </si>
  <si>
    <t>SARGOS</t>
  </si>
  <si>
    <t>DEP</t>
  </si>
  <si>
    <t>SAMA DE PLUMA</t>
  </si>
  <si>
    <t>GBR</t>
  </si>
  <si>
    <t>GUP</t>
  </si>
  <si>
    <t>HOM</t>
  </si>
  <si>
    <t>JUREL</t>
  </si>
  <si>
    <t>JAA</t>
  </si>
  <si>
    <t>BLT</t>
  </si>
  <si>
    <t>MELVA</t>
  </si>
  <si>
    <t>CBR</t>
  </si>
  <si>
    <t>BONITO O BONITO DEL SUR</t>
  </si>
  <si>
    <t>CHOCO O JIBIA O SEPIA</t>
  </si>
  <si>
    <t>BRECA O PAGEL</t>
  </si>
  <si>
    <t>ALIGOTE O BESUGO BLANCO</t>
  </si>
  <si>
    <t>CENTOLLA O CENTOLLO</t>
  </si>
  <si>
    <t>BURRO O BORRIQUETE</t>
  </si>
  <si>
    <t>BESUGO DE LA PINTA O VORAZ</t>
  </si>
  <si>
    <t>CABRILLA</t>
  </si>
  <si>
    <t>QUELVE</t>
  </si>
  <si>
    <t>JUREL NEGRO</t>
  </si>
  <si>
    <t>SAVIA</t>
  </si>
  <si>
    <t>PULPO DE ROCA O PULPO ROQUERO</t>
  </si>
  <si>
    <t>GALLOPEDRO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</si>
  <si>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</si>
  <si>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</si>
  <si>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</si>
  <si>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</si>
  <si>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</si>
  <si>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</si>
  <si>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</si>
  <si>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</si>
  <si>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</si>
  <si>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</si>
  <si>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</si>
  <si>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</si>
  <si>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</si>
  <si>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</si>
  <si>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</si>
  <si>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</si>
  <si>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</si>
  <si>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</si>
  <si>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</si>
  <si>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</si>
  <si>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</si>
  <si>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</si>
  <si>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</si>
  <si>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</si>
  <si>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</si>
  <si>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</si>
  <si>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</si>
  <si>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</si>
  <si>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</si>
  <si>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</si>
  <si>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</si>
  <si>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VEV</t>
  </si>
  <si>
    <t>CHIRLA</t>
  </si>
  <si>
    <t>SVE</t>
  </si>
  <si>
    <t>CONCHA FINA</t>
  </si>
  <si>
    <t>KLK</t>
  </si>
  <si>
    <t>COQUINA</t>
  </si>
  <si>
    <t>DXL</t>
  </si>
  <si>
    <t>CORRUCO O LANGOSTILLO</t>
  </si>
  <si>
    <t>KTT</t>
  </si>
  <si>
    <t>SALMONETES</t>
  </si>
  <si>
    <t>MUX</t>
  </si>
  <si>
    <t xml:space="preserve">IPP calculado con la cesta representativa de productos comercializados en esta lonja: </t>
  </si>
  <si>
    <t xml:space="preserve">      Tabla 3. Índice de precios percibidos en lonja (Base 2016)</t>
  </si>
  <si>
    <t>SALMONETE DE ROCA</t>
  </si>
  <si>
    <t>MUR</t>
  </si>
  <si>
    <t>SOLDADO</t>
  </si>
  <si>
    <t>MIA</t>
  </si>
  <si>
    <t>BOLO</t>
  </si>
  <si>
    <t xml:space="preserve">PULPO DE ROCA </t>
  </si>
  <si>
    <t xml:space="preserve">      Tabla 1. Evolución de la producción comercializada en la lonja de La Línea de la Concepción. Serie 1985-2018</t>
  </si>
  <si>
    <t>Evol 18_17</t>
  </si>
  <si>
    <t xml:space="preserve">      Tabla 2. Distribución mensual por categorías. Año 2018</t>
  </si>
  <si>
    <t>Gráfico 1. Evolución de la producción comercializada en la lonja de La Línea de la Concepción. Serie 2000-2018</t>
  </si>
  <si>
    <t>Año 2018</t>
  </si>
  <si>
    <t>ARAÑA</t>
  </si>
  <si>
    <t>TZA</t>
  </si>
  <si>
    <t>BACORETA</t>
  </si>
  <si>
    <t>LTA</t>
  </si>
  <si>
    <t>BURRO LISTADO</t>
  </si>
  <si>
    <t>GRA</t>
  </si>
  <si>
    <t>CHOPA</t>
  </si>
  <si>
    <t>BRB</t>
  </si>
  <si>
    <t>MELVAS</t>
  </si>
  <si>
    <t>FRZ</t>
  </si>
  <si>
    <t>PEZ LIMON O SERVIOLA O LECHA</t>
  </si>
  <si>
    <t>AMB</t>
  </si>
  <si>
    <t>RASCACIO</t>
  </si>
  <si>
    <t>BBS</t>
  </si>
  <si>
    <t>RUBIOS</t>
  </si>
  <si>
    <t>GUY</t>
  </si>
  <si>
    <t>SALEMA</t>
  </si>
  <si>
    <t>SLM</t>
  </si>
  <si>
    <t xml:space="preserve">      Tabla 4. Producción comercializada en la lonja de La Línea de la Concepción según categoría y especie. Año 2018</t>
  </si>
  <si>
    <t>POTAS O VOLADORES</t>
  </si>
  <si>
    <t>OMZ</t>
  </si>
  <si>
    <t xml:space="preserve">       Gráfico 3. Principales especies comercializadas en la lonja de La Línea de la Concepción.  Año 2018</t>
  </si>
  <si>
    <t xml:space="preserve">      Tabla 5. Cesta de las principales especies comercializadas en la lonja de La Línea de la Concepción. Serie 2018-2014. Base 2016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</si>
  <si>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</si>
  <si>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</si>
  <si>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</si>
  <si>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</si>
  <si>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</si>
  <si>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</si>
  <si>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</si>
  <si>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</si>
  <si>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</si>
  <si>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</si>
  <si>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</si>
  <si>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</si>
  <si>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</si>
  <si>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</si>
  <si>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</si>
  <si>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</si>
  <si>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</si>
  <si>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</si>
  <si>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</si>
  <si>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</si>
  <si>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</si>
  <si>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</si>
  <si>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</si>
  <si>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</si>
  <si>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>Habituales: Venden más del 50% de los días de venta  / Frecuentes: venden entre el 25% y el 50% de los días de ventas / Ocasionales: vende menos del 25% de los días de venta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</si>
  <si>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</si>
  <si>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</si>
  <si>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</si>
  <si>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</si>
  <si>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</si>
  <si>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</si>
  <si>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</si>
  <si>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Rastro</t>
  </si>
  <si>
    <t>Artes Menores</t>
  </si>
  <si>
    <t>Total Lonja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</si>
</sst>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0.000"/>
    <numFmt numFmtId="169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3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4" fontId="6" fillId="3" borderId="2" xfId="0" applyNumberFormat="1" applyFont="1" applyFill="1" applyBorder="1"/>
    <xf numFmtId="4" fontId="6" fillId="3" borderId="1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7" fontId="1" fillId="10" borderId="0" xfId="1" applyNumberFormat="1" applyFill="1"/>
    <xf numFmtId="3" fontId="0" fillId="10" borderId="0" xfId="0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166" fontId="1" fillId="4" borderId="0" xfId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6" fillId="6" borderId="4" xfId="0" applyNumberFormat="1" applyFont="1" applyFill="1" applyBorder="1"/>
    <xf numFmtId="165" fontId="6" fillId="3" borderId="2" xfId="0" applyNumberFormat="1" applyFont="1" applyFill="1" applyBorder="1"/>
    <xf numFmtId="165" fontId="6" fillId="3" borderId="1" xfId="0" applyNumberFormat="1" applyFont="1" applyFill="1" applyBorder="1"/>
    <xf numFmtId="165" fontId="6" fillId="3" borderId="4" xfId="0" applyNumberFormat="1" applyFont="1" applyFill="1" applyBorder="1"/>
    <xf numFmtId="4" fontId="6" fillId="2" borderId="1" xfId="0" applyNumberFormat="1" applyFont="1" applyFill="1" applyBorder="1"/>
    <xf numFmtId="4" fontId="6" fillId="2" borderId="4" xfId="0" applyNumberFormat="1" applyFont="1" applyFill="1" applyBorder="1"/>
    <xf numFmtId="166" fontId="1" fillId="10" borderId="0" xfId="1" applyNumberFormat="1" applyFill="1"/>
    <xf numFmtId="0" fontId="0" fillId="10" borderId="0" xfId="0" applyFill="1" applyAlignment="1">
      <alignment horizontal="right"/>
    </xf>
    <xf numFmtId="167" fontId="1" fillId="10" borderId="0" xfId="1" applyNumberFormat="1" applyFill="1" applyAlignment="1">
      <alignment horizontal="right"/>
    </xf>
    <xf numFmtId="164" fontId="10" fillId="8" borderId="4" xfId="2" applyNumberFormat="1" applyFont="1" applyFill="1" applyBorder="1" applyAlignment="1">
      <alignment horizontal="center"/>
    </xf>
    <xf numFmtId="9" fontId="1" fillId="10" borderId="0" xfId="2" applyFill="1" applyAlignment="1">
      <alignment horizontal="center" vertical="center"/>
    </xf>
    <xf numFmtId="0" fontId="2" fillId="13" borderId="0" xfId="0" applyFont="1" applyFill="1" applyAlignment="1">
      <alignment horizontal="center"/>
    </xf>
    <xf numFmtId="0" fontId="1" fillId="10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10" borderId="1" xfId="1" applyNumberFormat="1" applyFont="1" applyFill="1" applyBorder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NumberFormat="1" applyFont="1" applyFill="1" applyBorder="1" applyAlignment="1">
      <alignment horizontal="center"/>
    </xf>
    <xf numFmtId="167" fontId="1" fillId="10" borderId="0" xfId="1" applyNumberFormat="1" applyFont="1" applyFill="1"/>
    <xf numFmtId="166" fontId="1" fillId="10" borderId="0" xfId="1" applyNumberFormat="1" applyFont="1" applyFill="1"/>
    <xf numFmtId="3" fontId="6" fillId="6" borderId="4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3" fontId="17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/>
    <xf numFmtId="168" fontId="1" fillId="10" borderId="0" xfId="0" applyNumberFormat="1" applyFont="1" applyFill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8" borderId="1" xfId="2" applyNumberFormat="1" applyFont="1" applyFill="1" applyBorder="1" applyAlignment="1"/>
    <xf numFmtId="4" fontId="6" fillId="6" borderId="4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9" fillId="2" borderId="0" xfId="0" applyFont="1" applyFill="1" applyBorder="1" applyAlignment="1">
      <alignment horizontal="left"/>
    </xf>
    <xf numFmtId="10" fontId="18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69" fontId="1" fillId="0" borderId="0" xfId="0" applyNumberFormat="1" applyFo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4876039826"/>
          <c:y val="2.5408742967181323E-2"/>
          <c:w val="0.78767888388951379"/>
          <c:h val="0.80054295665357911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1884.726046</c:v>
                </c:pt>
                <c:pt idx="1">
                  <c:v>1623.8465399999993</c:v>
                </c:pt>
                <c:pt idx="2">
                  <c:v>1147.4946699999998</c:v>
                </c:pt>
                <c:pt idx="3">
                  <c:v>910.50873999999999</c:v>
                </c:pt>
                <c:pt idx="4">
                  <c:v>2014.4551150000002</c:v>
                </c:pt>
                <c:pt idx="5">
                  <c:v>1756.2999</c:v>
                </c:pt>
                <c:pt idx="6">
                  <c:v>1203.5679299999999</c:v>
                </c:pt>
                <c:pt idx="7">
                  <c:v>1220.8711699999999</c:v>
                </c:pt>
                <c:pt idx="8">
                  <c:v>1032.7203999999999</c:v>
                </c:pt>
                <c:pt idx="9">
                  <c:v>216.63230999999999</c:v>
                </c:pt>
                <c:pt idx="10">
                  <c:v>1663.12057</c:v>
                </c:pt>
                <c:pt idx="11">
                  <c:v>1142.83818</c:v>
                </c:pt>
                <c:pt idx="12">
                  <c:v>1293.59834</c:v>
                </c:pt>
                <c:pt idx="13">
                  <c:v>493.99786999999998</c:v>
                </c:pt>
                <c:pt idx="14">
                  <c:v>918.31378000000007</c:v>
                </c:pt>
                <c:pt idx="15">
                  <c:v>916.27237000000002</c:v>
                </c:pt>
                <c:pt idx="16">
                  <c:v>523.58983000000012</c:v>
                </c:pt>
                <c:pt idx="17">
                  <c:v>161.86174000000003</c:v>
                </c:pt>
                <c:pt idx="18">
                  <c:v>143.23095000000001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B9F-4787-B91C-FA9A54D87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54272"/>
        <c:axId val="7312819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1610.4696008077601</c:v>
                </c:pt>
                <c:pt idx="1">
                  <c:v>1592.7685296999989</c:v>
                </c:pt>
                <c:pt idx="2">
                  <c:v>1213.0185817999998</c:v>
                </c:pt>
                <c:pt idx="3">
                  <c:v>1230.9260357999999</c:v>
                </c:pt>
                <c:pt idx="4">
                  <c:v>2063.3257905</c:v>
                </c:pt>
                <c:pt idx="5">
                  <c:v>1606.1646409999998</c:v>
                </c:pt>
                <c:pt idx="6">
                  <c:v>1488.8597859999998</c:v>
                </c:pt>
                <c:pt idx="7">
                  <c:v>1621.6809442999997</c:v>
                </c:pt>
                <c:pt idx="8">
                  <c:v>1551.0598676</c:v>
                </c:pt>
                <c:pt idx="9">
                  <c:v>665.45226190000005</c:v>
                </c:pt>
                <c:pt idx="10">
                  <c:v>1751.2046223000004</c:v>
                </c:pt>
                <c:pt idx="11">
                  <c:v>1482.409647499999</c:v>
                </c:pt>
                <c:pt idx="12">
                  <c:v>1383.2481815000008</c:v>
                </c:pt>
                <c:pt idx="13">
                  <c:v>768.11657900000012</c:v>
                </c:pt>
                <c:pt idx="14">
                  <c:v>881.83581000000004</c:v>
                </c:pt>
                <c:pt idx="15">
                  <c:v>946.64859200000001</c:v>
                </c:pt>
                <c:pt idx="16">
                  <c:v>662.3861622999998</c:v>
                </c:pt>
                <c:pt idx="17">
                  <c:v>267.20252079999995</c:v>
                </c:pt>
                <c:pt idx="18">
                  <c:v>334.8655399999999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B9F-4787-B91C-FA9A54D87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33280"/>
        <c:axId val="84184064"/>
      </c:lineChart>
      <c:catAx>
        <c:axId val="536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7312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1281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53654272"/>
        <c:crossesAt val="1"/>
        <c:crossBetween val="midCat"/>
      </c:valAx>
      <c:catAx>
        <c:axId val="83633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184064"/>
        <c:crossesAt val="0"/>
        <c:auto val="1"/>
        <c:lblAlgn val="ctr"/>
        <c:lblOffset val="100"/>
        <c:noMultiLvlLbl val="0"/>
      </c:catAx>
      <c:valAx>
        <c:axId val="8418406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8363328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552449</xdr:colOff>
      <xdr:row>17</xdr:row>
      <xdr:rowOff>85725</xdr:rowOff>
    </xdr:from>
    <xdr:to>
      <xdr:col>14</xdr:col>
      <xdr:colOff>676274</xdr:colOff>
      <xdr:row>32</xdr:row>
      <xdr:rowOff>19050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314326</xdr:colOff>
      <xdr:row>1</xdr:row>
      <xdr:rowOff>2118</xdr:rowOff>
    </xdr:from>
    <xdr:to>
      <xdr:col>14</xdr:col>
      <xdr:colOff>847725</xdr:colOff>
      <xdr:row>2</xdr:row>
      <xdr:rowOff>87055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067051" y="249768"/>
          <a:ext cx="882014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Línea de la Concepción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47625</xdr:rowOff>
    </xdr:from>
    <xdr:to>
      <xdr:col>3</xdr:col>
      <xdr:colOff>208307</xdr:colOff>
      <xdr:row>3</xdr:row>
      <xdr:rowOff>46157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47625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190500</xdr:colOff>
      <xdr:row>1</xdr:row>
      <xdr:rowOff>68793</xdr:rowOff>
    </xdr:from>
    <xdr:to>
      <xdr:col>17</xdr:col>
      <xdr:colOff>47625</xdr:colOff>
      <xdr:row>2</xdr:row>
      <xdr:rowOff>153730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790825" y="316443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76200</xdr:rowOff>
    </xdr:from>
    <xdr:to>
      <xdr:col>2</xdr:col>
      <xdr:colOff>151157</xdr:colOff>
      <xdr:row>3</xdr:row>
      <xdr:rowOff>74732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952501</xdr:colOff>
      <xdr:row>1</xdr:row>
      <xdr:rowOff>78318</xdr:rowOff>
    </xdr:from>
    <xdr:to>
      <xdr:col>14</xdr:col>
      <xdr:colOff>161925</xdr:colOff>
      <xdr:row>2</xdr:row>
      <xdr:rowOff>163255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952876" y="325968"/>
          <a:ext cx="8791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114300</xdr:colOff>
      <xdr:row>30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495425"/>
          <a:ext cx="12096750" cy="354330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57150</xdr:rowOff>
    </xdr:from>
    <xdr:to>
      <xdr:col>3</xdr:col>
      <xdr:colOff>322607</xdr:colOff>
      <xdr:row>3</xdr:row>
      <xdr:rowOff>55682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57150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89D8551A-F230-47CB-925B-9DE78C759BA4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15</xdr:row>
      <xdr:rowOff>114300</xdr:rowOff>
    </xdr:from>
    <xdr:to>
      <xdr:col>1</xdr:col>
      <xdr:colOff>104160</xdr:colOff>
      <xdr:row>16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A8E37F47-A122-438C-B50B-81C0B4CB80E8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56</xdr:row>
      <xdr:rowOff>114300</xdr:rowOff>
    </xdr:from>
    <xdr:to>
      <xdr:col>1</xdr:col>
      <xdr:colOff>104160</xdr:colOff>
      <xdr:row>57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1C028AC4-BC3A-4388-9342-8401A47E26AB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26</xdr:row>
      <xdr:rowOff>114300</xdr:rowOff>
    </xdr:from>
    <xdr:to>
      <xdr:col>1</xdr:col>
      <xdr:colOff>104160</xdr:colOff>
      <xdr:row>27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FFB2D84E-A784-4DA6-9D6B-8CCD42ACD4FE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41</xdr:row>
      <xdr:rowOff>114300</xdr:rowOff>
    </xdr:from>
    <xdr:to>
      <xdr:col>1</xdr:col>
      <xdr:colOff>104160</xdr:colOff>
      <xdr:row>42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D820AE42-4FDE-4322-BD7A-D74FA3C46E2B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10</xdr:col>
      <xdr:colOff>704850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25B826BA-E5AB-4953-8207-E2FF0CA8FA0B}"/>
            </a:ext>
          </a:extLst>
        </xdr:cNvPr>
        <xdr:cNvSpPr txBox="1"/>
      </xdr:nvSpPr>
      <xdr:spPr>
        <a:xfrm>
          <a:off x="3735705" y="314325"/>
          <a:ext cx="842772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linea de la Concepción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185447</xdr:colOff>
      <xdr:row>3</xdr:row>
      <xdr:rowOff>128072</xdr:rowOff>
    </xdr:to>
    <xdr:pic>
      <xdr:nvPicPr>
        <xdr:cNvPr id="8" name="3 Imagen">
          <a:extLst>
            <a:ext uri="{FF2B5EF4-FFF2-40B4-BE49-F238E27FC236}">
              <a16:creationId xmlns:a16="http://schemas.microsoft.com/office/drawing/2014/main" xmlns="" id="{04AB393E-480F-43A0-8DBF-32A9E74E2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32488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6"/>
  <sheetViews>
    <sheetView zoomScaleNormal="100" workbookViewId="0">
      <selection activeCell="E48" sqref="E48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5.285156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3" style="1" customWidth="1"/>
    <col min="8" max="8" width="8.140625" style="1" customWidth="1"/>
    <col min="9" max="9" width="10.42578125" style="1" customWidth="1"/>
    <col min="10" max="10" width="10.5703125" style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10.285156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s="18" customFormat="1" ht="15.75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s="21" customFormat="1" ht="14.25" customHeight="1" x14ac:dyDescent="0.3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8"/>
      <c r="M6" s="138"/>
      <c r="N6" s="20"/>
    </row>
    <row r="7" spans="1:17" s="21" customFormat="1" ht="14.25" customHeight="1" x14ac:dyDescent="0.3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5"/>
      <c r="M7" s="75"/>
      <c r="N7" s="20"/>
    </row>
    <row r="8" spans="1:17" s="21" customFormat="1" ht="14.25" customHeight="1" x14ac:dyDescent="0.3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5"/>
      <c r="M8" s="75"/>
      <c r="N8" s="20"/>
    </row>
    <row r="9" spans="1:17" s="21" customFormat="1" ht="14.25" customHeight="1" x14ac:dyDescent="0.3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5"/>
      <c r="M9" s="75"/>
      <c r="N9" s="20"/>
    </row>
    <row r="10" spans="1:17" s="21" customFormat="1" ht="14.25" customHeight="1" x14ac:dyDescent="0.3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5"/>
      <c r="M10" s="75"/>
      <c r="N10" s="20"/>
    </row>
    <row r="11" spans="1:17" s="21" customFormat="1" ht="14.25" customHeight="1" x14ac:dyDescent="0.3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5"/>
      <c r="M11" s="75"/>
      <c r="N11" s="20"/>
    </row>
    <row r="12" spans="1:17" s="21" customFormat="1" ht="14.25" customHeight="1" x14ac:dyDescent="0.3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5"/>
      <c r="M12" s="75"/>
      <c r="N12" s="20"/>
    </row>
    <row r="13" spans="1:17" ht="20.100000000000001" customHeight="1" x14ac:dyDescent="0.25">
      <c r="B13" s="9" t="s">
        <v>102</v>
      </c>
    </row>
    <row r="14" spans="1:17" ht="3.75" customHeight="1" x14ac:dyDescent="0.25">
      <c r="B14" s="80"/>
      <c r="C14" s="81"/>
      <c r="D14" s="82"/>
      <c r="E14" s="81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19.5" customHeight="1" x14ac:dyDescent="0.25">
      <c r="B15" s="9"/>
    </row>
    <row r="16" spans="1:17" s="5" customFormat="1" ht="15.75" x14ac:dyDescent="0.25">
      <c r="B16" s="28" t="s">
        <v>55</v>
      </c>
      <c r="C16" s="29" t="s">
        <v>56</v>
      </c>
      <c r="D16" s="30" t="s">
        <v>57</v>
      </c>
      <c r="E16" s="22"/>
      <c r="G16" s="4"/>
    </row>
    <row r="17" spans="2:7" ht="20.100000000000001" customHeight="1" x14ac:dyDescent="0.25">
      <c r="B17" s="6">
        <v>1985</v>
      </c>
      <c r="C17" s="15">
        <v>1513.059</v>
      </c>
      <c r="D17" s="7">
        <v>1043.2065317995505</v>
      </c>
      <c r="E17" s="22"/>
      <c r="G17" s="9" t="s">
        <v>105</v>
      </c>
    </row>
    <row r="18" spans="2:7" ht="20.100000000000001" customHeight="1" x14ac:dyDescent="0.25">
      <c r="B18" s="6">
        <v>1986</v>
      </c>
      <c r="C18" s="15">
        <v>2491.4</v>
      </c>
      <c r="D18" s="7">
        <v>1394.9490942747586</v>
      </c>
      <c r="E18" s="22"/>
    </row>
    <row r="19" spans="2:7" ht="20.100000000000001" customHeight="1" x14ac:dyDescent="0.25">
      <c r="B19" s="6">
        <v>1987</v>
      </c>
      <c r="C19" s="15">
        <v>2248.9259999999999</v>
      </c>
      <c r="D19" s="7">
        <v>1368.0510139074202</v>
      </c>
      <c r="E19" s="22"/>
    </row>
    <row r="20" spans="2:7" ht="20.100000000000001" customHeight="1" x14ac:dyDescent="0.25">
      <c r="B20" s="6">
        <v>1988</v>
      </c>
      <c r="C20" s="15">
        <v>1595.9549999999999</v>
      </c>
      <c r="D20" s="7">
        <v>1202.3273773033789</v>
      </c>
      <c r="E20" s="22"/>
    </row>
    <row r="21" spans="2:7" ht="20.100000000000001" customHeight="1" x14ac:dyDescent="0.25">
      <c r="B21" s="6">
        <v>1989</v>
      </c>
      <c r="C21" s="15">
        <v>634.24400000000003</v>
      </c>
      <c r="D21" s="7">
        <v>843.95794117293519</v>
      </c>
      <c r="E21" s="22"/>
    </row>
    <row r="22" spans="2:7" ht="20.100000000000001" customHeight="1" x14ac:dyDescent="0.25">
      <c r="B22" s="6">
        <v>1990</v>
      </c>
      <c r="C22" s="15">
        <v>584.14</v>
      </c>
      <c r="D22" s="7">
        <v>688.6645571141803</v>
      </c>
      <c r="E22" s="22"/>
    </row>
    <row r="23" spans="2:7" ht="20.100000000000001" customHeight="1" x14ac:dyDescent="0.25">
      <c r="B23" s="6">
        <v>1991</v>
      </c>
      <c r="C23" s="15">
        <v>552.74099999999999</v>
      </c>
      <c r="D23" s="7">
        <v>703.25710095801332</v>
      </c>
      <c r="E23" s="22"/>
    </row>
    <row r="24" spans="2:7" ht="20.100000000000001" customHeight="1" x14ac:dyDescent="0.25">
      <c r="B24" s="6">
        <v>1992</v>
      </c>
      <c r="C24" s="15">
        <v>524.44100000000003</v>
      </c>
      <c r="D24" s="7">
        <v>765.49026360390894</v>
      </c>
      <c r="E24" s="22"/>
    </row>
    <row r="25" spans="2:7" ht="20.100000000000001" customHeight="1" x14ac:dyDescent="0.25">
      <c r="B25" s="6">
        <v>1993</v>
      </c>
      <c r="C25" s="15">
        <v>374.22699999999998</v>
      </c>
      <c r="D25" s="7">
        <v>636.87219477600274</v>
      </c>
      <c r="E25" s="22"/>
    </row>
    <row r="26" spans="2:7" ht="20.100000000000001" customHeight="1" x14ac:dyDescent="0.25">
      <c r="B26" s="6">
        <v>1994</v>
      </c>
      <c r="C26" s="15">
        <v>379.64400000000001</v>
      </c>
      <c r="D26" s="7">
        <v>619.44553628310075</v>
      </c>
      <c r="E26" s="22"/>
    </row>
    <row r="27" spans="2:7" ht="20.100000000000001" customHeight="1" x14ac:dyDescent="0.25">
      <c r="B27" s="6">
        <v>1995</v>
      </c>
      <c r="C27" s="15">
        <v>1074.527</v>
      </c>
      <c r="D27" s="7">
        <v>902.21341338814568</v>
      </c>
      <c r="E27" s="22"/>
    </row>
    <row r="28" spans="2:7" ht="20.100000000000001" customHeight="1" x14ac:dyDescent="0.25">
      <c r="B28" s="6">
        <v>1996</v>
      </c>
      <c r="C28" s="15">
        <v>1964.3758</v>
      </c>
      <c r="D28" s="7">
        <v>1216.2477492096691</v>
      </c>
      <c r="E28" s="22"/>
    </row>
    <row r="29" spans="2:7" ht="20.100000000000001" customHeight="1" x14ac:dyDescent="0.25">
      <c r="B29" s="6">
        <v>1997</v>
      </c>
      <c r="C29" s="15">
        <v>2286.1410000000001</v>
      </c>
      <c r="D29" s="7">
        <v>1712.2688928155012</v>
      </c>
      <c r="E29" s="22"/>
    </row>
    <row r="30" spans="2:7" ht="20.100000000000001" customHeight="1" x14ac:dyDescent="0.25">
      <c r="B30" s="6">
        <v>1998</v>
      </c>
      <c r="C30" s="15">
        <v>2045.9002599999985</v>
      </c>
      <c r="D30" s="7">
        <v>1528.8068650607627</v>
      </c>
      <c r="E30" s="22"/>
    </row>
    <row r="31" spans="2:7" ht="20.100000000000001" customHeight="1" x14ac:dyDescent="0.25">
      <c r="B31" s="6">
        <v>1999</v>
      </c>
      <c r="C31" s="15">
        <v>2489.7669999999998</v>
      </c>
      <c r="D31" s="7">
        <v>1897.4333417475027</v>
      </c>
      <c r="E31" s="22"/>
    </row>
    <row r="32" spans="2:7" ht="20.100000000000001" customHeight="1" x14ac:dyDescent="0.25">
      <c r="B32" s="6">
        <v>2000</v>
      </c>
      <c r="C32" s="15">
        <v>1884.726046</v>
      </c>
      <c r="D32" s="7">
        <v>1610.4696008077601</v>
      </c>
      <c r="E32" s="22"/>
    </row>
    <row r="33" spans="2:14" ht="20.100000000000001" customHeight="1" x14ac:dyDescent="0.25">
      <c r="B33" s="6">
        <v>2001</v>
      </c>
      <c r="C33" s="15">
        <v>1623.8465399999993</v>
      </c>
      <c r="D33" s="7">
        <v>1592.7685296999989</v>
      </c>
      <c r="E33" s="22"/>
    </row>
    <row r="34" spans="2:14" ht="20.100000000000001" customHeight="1" x14ac:dyDescent="0.25">
      <c r="B34" s="6">
        <v>2002</v>
      </c>
      <c r="C34" s="15">
        <v>1147.4946699999998</v>
      </c>
      <c r="D34" s="7">
        <v>1213.0185817999998</v>
      </c>
      <c r="E34" s="22"/>
    </row>
    <row r="35" spans="2:14" ht="20.100000000000001" customHeight="1" x14ac:dyDescent="0.25">
      <c r="B35" s="6">
        <v>2003</v>
      </c>
      <c r="C35" s="15">
        <v>910.50873999999999</v>
      </c>
      <c r="D35" s="7">
        <v>1230.9260357999999</v>
      </c>
      <c r="E35" s="22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2014.4551150000002</v>
      </c>
      <c r="D36" s="7">
        <v>2063.3257905</v>
      </c>
      <c r="E36" s="22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1756.2999</v>
      </c>
      <c r="D37" s="7">
        <v>1606.1646409999998</v>
      </c>
      <c r="E37" s="22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1203.5679299999999</v>
      </c>
      <c r="D38" s="7">
        <v>1488.8597859999998</v>
      </c>
      <c r="E38" s="22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1220.8711699999999</v>
      </c>
      <c r="D39" s="7">
        <v>1621.6809442999997</v>
      </c>
      <c r="E39" s="22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1032.7203999999999</v>
      </c>
      <c r="D40" s="7">
        <v>1551.0598676</v>
      </c>
      <c r="E40" s="22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216.63230999999999</v>
      </c>
      <c r="D41" s="7">
        <v>665.45226190000005</v>
      </c>
      <c r="E41" s="22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1663.12057</v>
      </c>
      <c r="D42" s="7">
        <v>1751.2046223000004</v>
      </c>
      <c r="E42" s="22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1142.83818</v>
      </c>
      <c r="D43" s="7">
        <v>1482.409647499999</v>
      </c>
      <c r="E43" s="22"/>
      <c r="F43" s="22"/>
      <c r="G43" s="22"/>
      <c r="H43" s="22"/>
      <c r="I43" s="22"/>
      <c r="J43" s="22"/>
      <c r="K43" s="24"/>
      <c r="L43" s="24"/>
    </row>
    <row r="44" spans="2:14" ht="20.100000000000001" customHeight="1" x14ac:dyDescent="0.25">
      <c r="B44" s="6">
        <v>2012</v>
      </c>
      <c r="C44" s="15">
        <v>1293.59834</v>
      </c>
      <c r="D44" s="7">
        <v>1383.2481815000008</v>
      </c>
      <c r="E44" s="22"/>
      <c r="F44" s="22"/>
      <c r="G44" s="22"/>
      <c r="H44" s="22"/>
      <c r="I44" s="22"/>
      <c r="J44" s="22"/>
      <c r="K44" s="24"/>
      <c r="L44" s="24"/>
    </row>
    <row r="45" spans="2:14" ht="20.100000000000001" customHeight="1" x14ac:dyDescent="0.25">
      <c r="B45" s="6">
        <v>2013</v>
      </c>
      <c r="C45" s="15">
        <v>493.99786999999998</v>
      </c>
      <c r="D45" s="7">
        <v>768.11657900000012</v>
      </c>
      <c r="E45" s="22"/>
      <c r="F45" s="22"/>
      <c r="G45" s="22"/>
      <c r="H45" s="22"/>
      <c r="I45" s="22"/>
      <c r="J45" s="22"/>
      <c r="K45" s="24"/>
      <c r="L45" s="24"/>
    </row>
    <row r="46" spans="2:14" ht="20.100000000000001" customHeight="1" x14ac:dyDescent="0.25">
      <c r="B46" s="6">
        <v>2014</v>
      </c>
      <c r="C46" s="15">
        <v>918.31378000000007</v>
      </c>
      <c r="D46" s="7">
        <v>881.83581000000004</v>
      </c>
      <c r="E46" s="22"/>
      <c r="F46" s="22"/>
      <c r="G46" s="22"/>
      <c r="H46" s="22"/>
      <c r="I46" s="22"/>
      <c r="J46" s="22"/>
      <c r="K46" s="24"/>
      <c r="L46" s="24"/>
    </row>
    <row r="47" spans="2:14" ht="20.100000000000001" customHeight="1" x14ac:dyDescent="0.25">
      <c r="B47" s="6">
        <v>2015</v>
      </c>
      <c r="C47" s="15">
        <v>916.27237000000002</v>
      </c>
      <c r="D47" s="7">
        <v>946.64859200000001</v>
      </c>
      <c r="E47" s="22"/>
      <c r="F47" s="22"/>
      <c r="G47" s="22"/>
      <c r="H47" s="22"/>
      <c r="I47" s="22"/>
      <c r="J47" s="22"/>
      <c r="K47" s="24"/>
      <c r="L47" s="24"/>
    </row>
    <row r="48" spans="2:14" ht="20.100000000000001" customHeight="1" x14ac:dyDescent="0.25">
      <c r="B48" s="6">
        <v>2016</v>
      </c>
      <c r="C48" s="15">
        <v>523.58983000000012</v>
      </c>
      <c r="D48" s="7">
        <v>662.3861622999998</v>
      </c>
      <c r="E48" s="22"/>
      <c r="F48" s="22"/>
      <c r="G48" s="22"/>
      <c r="H48" s="22"/>
      <c r="I48" s="22"/>
      <c r="J48" s="22"/>
      <c r="K48" s="24"/>
      <c r="L48" s="24"/>
    </row>
    <row r="49" spans="2:17" ht="20.100000000000001" customHeight="1" x14ac:dyDescent="0.25">
      <c r="B49" s="6">
        <v>2017</v>
      </c>
      <c r="C49" s="15">
        <v>161.86174000000003</v>
      </c>
      <c r="D49" s="7">
        <v>267.20252079999995</v>
      </c>
      <c r="E49" s="22"/>
      <c r="F49" s="22"/>
      <c r="G49" s="22"/>
      <c r="H49" s="22"/>
      <c r="I49" s="22"/>
      <c r="J49" s="22"/>
      <c r="K49" s="24"/>
      <c r="L49" s="24"/>
    </row>
    <row r="50" spans="2:17" ht="20.100000000000001" customHeight="1" x14ac:dyDescent="0.25">
      <c r="B50" s="6">
        <v>2018</v>
      </c>
      <c r="C50" s="15">
        <v>143.23095000000001</v>
      </c>
      <c r="D50" s="7">
        <v>334.8655399999999</v>
      </c>
      <c r="E50" s="22"/>
      <c r="F50" s="87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103</v>
      </c>
      <c r="C51" s="33">
        <f>(C50-C49)/C49</f>
        <v>-0.11510311207577538</v>
      </c>
      <c r="D51" s="33">
        <f t="shared" ref="D51" si="0">(D50-D49)/D49</f>
        <v>0.25322747329410661</v>
      </c>
      <c r="E51" s="22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8"/>
      <c r="C52" s="89"/>
      <c r="D52" s="89"/>
      <c r="E52" s="89"/>
      <c r="F52" s="34"/>
      <c r="G52" s="96"/>
      <c r="H52" s="96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104</v>
      </c>
    </row>
    <row r="54" spans="2:17" ht="3.75" customHeight="1" x14ac:dyDescent="0.25"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40" t="s">
        <v>58</v>
      </c>
      <c r="C56" s="135" t="s">
        <v>59</v>
      </c>
      <c r="D56" s="136"/>
      <c r="E56" s="137"/>
      <c r="F56" s="135" t="s">
        <v>60</v>
      </c>
      <c r="G56" s="136"/>
      <c r="H56" s="137"/>
      <c r="I56" s="135" t="s">
        <v>61</v>
      </c>
      <c r="J56" s="136"/>
      <c r="K56" s="137"/>
      <c r="L56" s="135" t="s">
        <v>75</v>
      </c>
      <c r="M56" s="136"/>
      <c r="N56" s="137"/>
    </row>
    <row r="57" spans="2:17" ht="15.75" x14ac:dyDescent="0.25">
      <c r="B57" s="141"/>
      <c r="C57" s="35" t="s">
        <v>56</v>
      </c>
      <c r="D57" s="36" t="s">
        <v>57</v>
      </c>
      <c r="E57" s="35" t="s">
        <v>74</v>
      </c>
      <c r="F57" s="35" t="s">
        <v>56</v>
      </c>
      <c r="G57" s="36" t="s">
        <v>57</v>
      </c>
      <c r="H57" s="35" t="s">
        <v>74</v>
      </c>
      <c r="I57" s="35" t="s">
        <v>56</v>
      </c>
      <c r="J57" s="36" t="s">
        <v>57</v>
      </c>
      <c r="K57" s="35" t="s">
        <v>74</v>
      </c>
      <c r="L57" s="35" t="s">
        <v>56</v>
      </c>
      <c r="M57" s="36" t="s">
        <v>57</v>
      </c>
      <c r="N57" s="35" t="s">
        <v>74</v>
      </c>
    </row>
    <row r="58" spans="2:17" ht="20.100000000000001" customHeight="1" x14ac:dyDescent="0.25">
      <c r="B58" s="14" t="s">
        <v>62</v>
      </c>
      <c r="C58" s="97">
        <v>0</v>
      </c>
      <c r="D58" s="7">
        <v>0</v>
      </c>
      <c r="E58" s="8">
        <v>0</v>
      </c>
      <c r="F58" s="97">
        <v>5.9790000000000001</v>
      </c>
      <c r="G58" s="7">
        <v>15.72</v>
      </c>
      <c r="H58" s="8">
        <f>G58/F58</f>
        <v>2.6292022077270447</v>
      </c>
      <c r="I58" s="7">
        <v>0</v>
      </c>
      <c r="J58" s="7">
        <v>0</v>
      </c>
      <c r="K58" s="8">
        <v>0</v>
      </c>
      <c r="L58" s="100">
        <v>5.9790000000000001</v>
      </c>
      <c r="M58" s="41">
        <v>15.72</v>
      </c>
      <c r="N58" s="41">
        <f>M58/L58</f>
        <v>2.6292022077270447</v>
      </c>
    </row>
    <row r="59" spans="2:17" ht="20.100000000000001" customHeight="1" x14ac:dyDescent="0.25">
      <c r="B59" s="15" t="s">
        <v>63</v>
      </c>
      <c r="C59" s="97">
        <v>0</v>
      </c>
      <c r="D59" s="7">
        <v>0</v>
      </c>
      <c r="E59" s="7">
        <v>0</v>
      </c>
      <c r="F59" s="97">
        <v>0.29099999999999998</v>
      </c>
      <c r="G59" s="7">
        <v>2.2679999999999998</v>
      </c>
      <c r="H59" s="7">
        <f t="shared" ref="H59:H70" si="1">G59/F59</f>
        <v>7.7938144329896906</v>
      </c>
      <c r="I59" s="7">
        <v>0</v>
      </c>
      <c r="J59" s="7">
        <v>0</v>
      </c>
      <c r="K59" s="7">
        <v>0</v>
      </c>
      <c r="L59" s="101">
        <v>0.29099999999999998</v>
      </c>
      <c r="M59" s="42">
        <v>2.2679999999999998</v>
      </c>
      <c r="N59" s="42">
        <f t="shared" ref="N59:N70" si="2">M59/L59</f>
        <v>7.7938144329896906</v>
      </c>
    </row>
    <row r="60" spans="2:17" ht="20.100000000000001" customHeight="1" x14ac:dyDescent="0.25">
      <c r="B60" s="39" t="s">
        <v>64</v>
      </c>
      <c r="C60" s="98">
        <v>0</v>
      </c>
      <c r="D60" s="40">
        <v>0</v>
      </c>
      <c r="E60" s="40">
        <v>0</v>
      </c>
      <c r="F60" s="98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102">
        <v>0</v>
      </c>
      <c r="M60" s="43">
        <v>0</v>
      </c>
      <c r="N60" s="43">
        <v>0</v>
      </c>
    </row>
    <row r="61" spans="2:17" ht="20.100000000000001" customHeight="1" x14ac:dyDescent="0.25">
      <c r="B61" s="15" t="s">
        <v>65</v>
      </c>
      <c r="C61" s="97">
        <v>0</v>
      </c>
      <c r="D61" s="7">
        <v>0</v>
      </c>
      <c r="E61" s="7">
        <v>0</v>
      </c>
      <c r="F61" s="97">
        <v>2.327</v>
      </c>
      <c r="G61" s="7">
        <v>6.10954</v>
      </c>
      <c r="H61" s="7">
        <f t="shared" si="1"/>
        <v>2.6255006446067899</v>
      </c>
      <c r="I61" s="7">
        <v>0</v>
      </c>
      <c r="J61" s="7">
        <v>0</v>
      </c>
      <c r="K61" s="7">
        <v>0</v>
      </c>
      <c r="L61" s="101">
        <v>2.327</v>
      </c>
      <c r="M61" s="42">
        <v>6.10954</v>
      </c>
      <c r="N61" s="42">
        <f t="shared" si="2"/>
        <v>2.6255006446067899</v>
      </c>
    </row>
    <row r="62" spans="2:17" ht="20.100000000000001" customHeight="1" x14ac:dyDescent="0.25">
      <c r="B62" s="15" t="s">
        <v>66</v>
      </c>
      <c r="C62" s="97">
        <v>0</v>
      </c>
      <c r="D62" s="7">
        <v>0</v>
      </c>
      <c r="E62" s="7">
        <v>0</v>
      </c>
      <c r="F62" s="97">
        <v>24.550999999999998</v>
      </c>
      <c r="G62" s="7">
        <v>50.234000000000002</v>
      </c>
      <c r="H62" s="7">
        <f t="shared" si="1"/>
        <v>2.0461081015029938</v>
      </c>
      <c r="I62" s="7">
        <v>0</v>
      </c>
      <c r="J62" s="7">
        <v>0</v>
      </c>
      <c r="K62" s="7">
        <v>0</v>
      </c>
      <c r="L62" s="101">
        <v>24.550999999999998</v>
      </c>
      <c r="M62" s="42">
        <v>50.234000000000002</v>
      </c>
      <c r="N62" s="42">
        <f t="shared" si="2"/>
        <v>2.0461081015029938</v>
      </c>
    </row>
    <row r="63" spans="2:17" ht="20.100000000000001" customHeight="1" x14ac:dyDescent="0.25">
      <c r="B63" s="39" t="s">
        <v>67</v>
      </c>
      <c r="C63" s="98">
        <v>0</v>
      </c>
      <c r="D63" s="40">
        <v>0</v>
      </c>
      <c r="E63" s="40">
        <v>0</v>
      </c>
      <c r="F63" s="98">
        <v>17.3445</v>
      </c>
      <c r="G63" s="40">
        <v>35.243199999999995</v>
      </c>
      <c r="H63" s="40">
        <f t="shared" si="1"/>
        <v>2.0319524921444834</v>
      </c>
      <c r="I63" s="40">
        <v>0</v>
      </c>
      <c r="J63" s="40">
        <v>0</v>
      </c>
      <c r="K63" s="40">
        <v>0</v>
      </c>
      <c r="L63" s="102">
        <v>17.3445</v>
      </c>
      <c r="M63" s="43">
        <v>35.243199999999995</v>
      </c>
      <c r="N63" s="43">
        <f t="shared" si="2"/>
        <v>2.0319524921444834</v>
      </c>
    </row>
    <row r="64" spans="2:17" ht="20.100000000000001" customHeight="1" x14ac:dyDescent="0.25">
      <c r="B64" s="14" t="s">
        <v>68</v>
      </c>
      <c r="C64" s="97">
        <v>0</v>
      </c>
      <c r="D64" s="7">
        <v>0</v>
      </c>
      <c r="E64" s="7">
        <v>0</v>
      </c>
      <c r="F64" s="97">
        <v>8.6509999999999998</v>
      </c>
      <c r="G64" s="7">
        <v>20.314</v>
      </c>
      <c r="H64" s="7">
        <f t="shared" si="1"/>
        <v>2.3481678418679923</v>
      </c>
      <c r="I64" s="7">
        <v>0</v>
      </c>
      <c r="J64" s="7">
        <v>0</v>
      </c>
      <c r="K64" s="7">
        <v>0</v>
      </c>
      <c r="L64" s="101">
        <v>8.6509999999999998</v>
      </c>
      <c r="M64" s="42">
        <v>20.314</v>
      </c>
      <c r="N64" s="103">
        <f t="shared" si="2"/>
        <v>2.3481678418679923</v>
      </c>
    </row>
    <row r="65" spans="2:17" ht="20.100000000000001" customHeight="1" x14ac:dyDescent="0.25">
      <c r="B65" s="15" t="s">
        <v>69</v>
      </c>
      <c r="C65" s="97">
        <v>13.393000000000001</v>
      </c>
      <c r="D65" s="7">
        <v>16.473389999999998</v>
      </c>
      <c r="E65" s="7">
        <f>D65/C65</f>
        <v>1.2299999999999998</v>
      </c>
      <c r="F65" s="97">
        <v>0.37</v>
      </c>
      <c r="G65" s="7">
        <v>0.74</v>
      </c>
      <c r="H65" s="7">
        <f t="shared" si="1"/>
        <v>2</v>
      </c>
      <c r="I65" s="7">
        <v>0</v>
      </c>
      <c r="J65" s="7">
        <v>0</v>
      </c>
      <c r="K65" s="7">
        <v>0</v>
      </c>
      <c r="L65" s="101">
        <v>13.763</v>
      </c>
      <c r="M65" s="42">
        <v>17.21339</v>
      </c>
      <c r="N65" s="103">
        <f t="shared" si="2"/>
        <v>1.2507004286856063</v>
      </c>
    </row>
    <row r="66" spans="2:17" ht="20.100000000000001" customHeight="1" x14ac:dyDescent="0.25">
      <c r="B66" s="39" t="s">
        <v>70</v>
      </c>
      <c r="C66" s="98">
        <v>6.2806000000000006</v>
      </c>
      <c r="D66" s="40">
        <v>13.985560000000001</v>
      </c>
      <c r="E66" s="40">
        <f t="shared" ref="E66:E70" si="3">D66/C66</f>
        <v>2.2267872496258319</v>
      </c>
      <c r="F66" s="98">
        <v>9.2866499999999998</v>
      </c>
      <c r="G66" s="40">
        <v>21.500799999999998</v>
      </c>
      <c r="H66" s="40">
        <f t="shared" si="1"/>
        <v>2.3152374645324199</v>
      </c>
      <c r="I66" s="40">
        <v>8.0000000000000002E-3</v>
      </c>
      <c r="J66" s="40">
        <v>5.2200000000000003E-2</v>
      </c>
      <c r="K66" s="40">
        <f t="shared" ref="K66:K70" si="4">J66/I66</f>
        <v>6.5250000000000004</v>
      </c>
      <c r="L66" s="102">
        <v>15.57525</v>
      </c>
      <c r="M66" s="43">
        <v>35.538559999999997</v>
      </c>
      <c r="N66" s="104">
        <f t="shared" si="2"/>
        <v>2.2817328774819021</v>
      </c>
    </row>
    <row r="67" spans="2:17" ht="20.100000000000001" customHeight="1" x14ac:dyDescent="0.25">
      <c r="B67" s="14" t="s">
        <v>71</v>
      </c>
      <c r="C67" s="97">
        <v>0.79159999999999986</v>
      </c>
      <c r="D67" s="7">
        <v>5.0926999999999998</v>
      </c>
      <c r="E67" s="7">
        <f t="shared" si="3"/>
        <v>6.4334259727134926</v>
      </c>
      <c r="F67" s="97">
        <v>19.424599999999998</v>
      </c>
      <c r="G67" s="7">
        <v>47.8752</v>
      </c>
      <c r="H67" s="7">
        <f t="shared" si="1"/>
        <v>2.4646685131225357</v>
      </c>
      <c r="I67" s="7">
        <v>1.06E-2</v>
      </c>
      <c r="J67" s="7">
        <v>7.4200000000000002E-2</v>
      </c>
      <c r="K67" s="7">
        <f t="shared" si="4"/>
        <v>7</v>
      </c>
      <c r="L67" s="101">
        <v>20.226799999999997</v>
      </c>
      <c r="M67" s="42">
        <v>53.042099999999991</v>
      </c>
      <c r="N67" s="103">
        <f t="shared" si="2"/>
        <v>2.6223673542033339</v>
      </c>
    </row>
    <row r="68" spans="2:17" s="9" customFormat="1" ht="20.100000000000001" customHeight="1" x14ac:dyDescent="0.25">
      <c r="B68" s="15" t="s">
        <v>72</v>
      </c>
      <c r="C68" s="97">
        <v>1.0834000000000001</v>
      </c>
      <c r="D68" s="7">
        <v>6.5817999999999994</v>
      </c>
      <c r="E68" s="7">
        <f t="shared" si="3"/>
        <v>6.0751338379176651</v>
      </c>
      <c r="F68" s="97">
        <v>15.9772</v>
      </c>
      <c r="G68" s="7">
        <v>43.442700000000002</v>
      </c>
      <c r="H68" s="7">
        <f t="shared" si="1"/>
        <v>2.7190433868262276</v>
      </c>
      <c r="I68" s="7">
        <v>7.7999999999999996E-3</v>
      </c>
      <c r="J68" s="7">
        <v>5.4600000000000003E-2</v>
      </c>
      <c r="K68" s="7">
        <f t="shared" si="4"/>
        <v>7.0000000000000009</v>
      </c>
      <c r="L68" s="101">
        <v>17.0684</v>
      </c>
      <c r="M68" s="42">
        <v>50.079099999999997</v>
      </c>
      <c r="N68" s="103">
        <f t="shared" si="2"/>
        <v>2.9340242787841859</v>
      </c>
    </row>
    <row r="69" spans="2:17" ht="20.100000000000001" customHeight="1" x14ac:dyDescent="0.25">
      <c r="B69" s="15" t="s">
        <v>73</v>
      </c>
      <c r="C69" s="97">
        <v>0.81610000000000005</v>
      </c>
      <c r="D69" s="7">
        <v>4.8595500000000005</v>
      </c>
      <c r="E69" s="7">
        <f t="shared" si="3"/>
        <v>5.95460115181963</v>
      </c>
      <c r="F69" s="97">
        <v>16.6248</v>
      </c>
      <c r="G69" s="7">
        <v>44.014499999999998</v>
      </c>
      <c r="H69" s="7">
        <f t="shared" si="1"/>
        <v>2.6475205716760501</v>
      </c>
      <c r="I69" s="7">
        <v>1.3100000000000002E-2</v>
      </c>
      <c r="J69" s="7">
        <v>0.2296</v>
      </c>
      <c r="K69" s="7">
        <f t="shared" si="4"/>
        <v>17.526717557251906</v>
      </c>
      <c r="L69" s="101">
        <v>17.453999999999997</v>
      </c>
      <c r="M69" s="42">
        <v>49.103650000000002</v>
      </c>
      <c r="N69" s="103">
        <f t="shared" si="2"/>
        <v>2.8133178640999206</v>
      </c>
    </row>
    <row r="70" spans="2:17" ht="15.75" x14ac:dyDescent="0.25">
      <c r="B70" s="37" t="s">
        <v>106</v>
      </c>
      <c r="C70" s="99">
        <v>22.364699999999996</v>
      </c>
      <c r="D70" s="38">
        <v>46.993000000000002</v>
      </c>
      <c r="E70" s="38">
        <f t="shared" si="3"/>
        <v>2.1012130723863951</v>
      </c>
      <c r="F70" s="99">
        <v>120.82675</v>
      </c>
      <c r="G70" s="38">
        <v>287.46194000000003</v>
      </c>
      <c r="H70" s="38">
        <f t="shared" si="1"/>
        <v>2.3791249868096265</v>
      </c>
      <c r="I70" s="38">
        <v>3.95E-2</v>
      </c>
      <c r="J70" s="38">
        <v>0.41060000000000002</v>
      </c>
      <c r="K70" s="38">
        <f t="shared" si="4"/>
        <v>10.39493670886076</v>
      </c>
      <c r="L70" s="99">
        <v>143.23094999999998</v>
      </c>
      <c r="M70" s="38">
        <v>334.86553999999995</v>
      </c>
      <c r="N70" s="38">
        <f t="shared" si="2"/>
        <v>2.3379412061429461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3" spans="2:17" ht="20.100000000000001" customHeight="1" x14ac:dyDescent="0.25">
      <c r="B73" s="9" t="s">
        <v>95</v>
      </c>
    </row>
    <row r="74" spans="2:17" ht="3.75" customHeight="1" x14ac:dyDescent="0.25"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</row>
    <row r="75" spans="2:17" ht="20.100000000000001" customHeight="1" x14ac:dyDescent="0.25">
      <c r="B75" s="4"/>
      <c r="C75" s="12"/>
      <c r="D75" s="13"/>
      <c r="E75" s="12"/>
    </row>
    <row r="76" spans="2:17" ht="20.100000000000001" customHeight="1" x14ac:dyDescent="0.25">
      <c r="B76" s="28" t="s">
        <v>0</v>
      </c>
      <c r="C76" s="28" t="s">
        <v>1</v>
      </c>
      <c r="E76" s="1"/>
    </row>
    <row r="77" spans="2:17" ht="20.100000000000001" customHeight="1" x14ac:dyDescent="0.25">
      <c r="B77" s="6">
        <v>2014</v>
      </c>
      <c r="C77" s="79">
        <v>83.768913243787892</v>
      </c>
      <c r="E77" s="1"/>
    </row>
    <row r="78" spans="2:17" ht="20.100000000000001" customHeight="1" x14ac:dyDescent="0.25">
      <c r="B78" s="6">
        <v>2015</v>
      </c>
      <c r="C78" s="79">
        <v>85.720352922249646</v>
      </c>
      <c r="E78" s="1"/>
    </row>
    <row r="79" spans="2:17" ht="20.100000000000001" customHeight="1" x14ac:dyDescent="0.25">
      <c r="B79" s="6">
        <v>2016</v>
      </c>
      <c r="C79" s="79">
        <v>100</v>
      </c>
      <c r="E79" s="1"/>
    </row>
    <row r="80" spans="2:17" ht="20.100000000000001" customHeight="1" x14ac:dyDescent="0.25">
      <c r="B80" s="6">
        <v>2017</v>
      </c>
      <c r="C80" s="79">
        <v>105.02286839785396</v>
      </c>
      <c r="E80" s="1"/>
    </row>
    <row r="81" spans="2:5" ht="20.100000000000001" customHeight="1" x14ac:dyDescent="0.25">
      <c r="B81" s="86">
        <v>2018</v>
      </c>
      <c r="C81" s="92">
        <v>108.1</v>
      </c>
      <c r="E81" s="1"/>
    </row>
    <row r="82" spans="2:5" ht="20.100000000000001" customHeight="1" x14ac:dyDescent="0.25">
      <c r="E82" s="1"/>
    </row>
    <row r="83" spans="2:5" ht="20.100000000000001" customHeight="1" x14ac:dyDescent="0.25">
      <c r="B83" s="32" t="s">
        <v>94</v>
      </c>
    </row>
    <row r="84" spans="2:5" ht="20.100000000000001" customHeight="1" x14ac:dyDescent="0.25">
      <c r="B84" s="2"/>
    </row>
    <row r="85" spans="2:5" ht="9.9499999999999993" customHeight="1" x14ac:dyDescent="0.25">
      <c r="B85" s="93" t="s">
        <v>90</v>
      </c>
      <c r="C85" s="93" t="s">
        <v>91</v>
      </c>
      <c r="E85" s="1"/>
    </row>
    <row r="86" spans="2:5" ht="9.9499999999999993" customHeight="1" x14ac:dyDescent="0.25">
      <c r="B86" s="93" t="s">
        <v>37</v>
      </c>
      <c r="C86" s="93" t="s">
        <v>36</v>
      </c>
      <c r="E86" s="1"/>
    </row>
    <row r="87" spans="2:5" ht="9.9499999999999993" customHeight="1" x14ac:dyDescent="0.25">
      <c r="B87" s="93" t="s">
        <v>86</v>
      </c>
      <c r="C87" s="93" t="s">
        <v>87</v>
      </c>
      <c r="E87" s="1"/>
    </row>
    <row r="88" spans="2:5" ht="9.9499999999999993" customHeight="1" x14ac:dyDescent="0.25">
      <c r="B88" s="93" t="s">
        <v>50</v>
      </c>
      <c r="C88" s="93" t="s">
        <v>14</v>
      </c>
      <c r="E88" s="1"/>
    </row>
    <row r="89" spans="2:5" ht="9.9499999999999993" customHeight="1" x14ac:dyDescent="0.25">
      <c r="B89" s="93" t="s">
        <v>47</v>
      </c>
      <c r="C89" s="93" t="s">
        <v>32</v>
      </c>
    </row>
    <row r="90" spans="2:5" ht="9.9499999999999993" customHeight="1" x14ac:dyDescent="0.25">
      <c r="B90" s="93" t="s">
        <v>48</v>
      </c>
      <c r="C90" s="93" t="s">
        <v>35</v>
      </c>
    </row>
    <row r="91" spans="2:5" ht="9.9499999999999993" customHeight="1" x14ac:dyDescent="0.25">
      <c r="B91" s="93" t="s">
        <v>42</v>
      </c>
      <c r="C91" s="93" t="s">
        <v>20</v>
      </c>
    </row>
    <row r="92" spans="2:5" ht="9.9499999999999993" customHeight="1" x14ac:dyDescent="0.25">
      <c r="B92" s="93" t="s">
        <v>7</v>
      </c>
      <c r="C92" s="93" t="s">
        <v>6</v>
      </c>
    </row>
    <row r="93" spans="2:5" ht="9.9499999999999993" customHeight="1" x14ac:dyDescent="0.25">
      <c r="B93" s="93" t="s">
        <v>92</v>
      </c>
      <c r="C93" s="93" t="s">
        <v>93</v>
      </c>
    </row>
    <row r="94" spans="2:5" ht="9.9499999999999993" customHeight="1" x14ac:dyDescent="0.25">
      <c r="B94" s="93" t="s">
        <v>34</v>
      </c>
      <c r="C94" s="93" t="s">
        <v>33</v>
      </c>
    </row>
    <row r="95" spans="2:5" ht="20.100000000000001" customHeight="1" x14ac:dyDescent="0.25">
      <c r="B95" s="2"/>
    </row>
    <row r="96" spans="2:5" ht="20.100000000000001" customHeight="1" x14ac:dyDescent="0.25">
      <c r="B96" s="32" t="s">
        <v>130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56"/>
  <sheetViews>
    <sheetView topLeftCell="A49" workbookViewId="0">
      <selection activeCell="I18" sqref="I18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4.140625" style="1" customWidth="1"/>
    <col min="3" max="3" width="8" style="58" customWidth="1"/>
    <col min="4" max="4" width="11.7109375" style="2" customWidth="1"/>
    <col min="5" max="5" width="12.85546875" style="2" customWidth="1"/>
    <col min="6" max="6" width="12" style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56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56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56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56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56" ht="15.75" x14ac:dyDescent="0.25"/>
    <row r="7" spans="1:56" ht="20.25" customHeight="1" x14ac:dyDescent="0.25">
      <c r="B7" s="9" t="s">
        <v>125</v>
      </c>
      <c r="C7" s="59"/>
      <c r="E7" s="1"/>
      <c r="M7" s="2"/>
    </row>
    <row r="8" spans="1:56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56" s="18" customFormat="1" ht="9.75" customHeight="1" x14ac:dyDescent="0.25">
      <c r="B9" s="19"/>
      <c r="C9" s="60"/>
      <c r="D9" s="19"/>
    </row>
    <row r="10" spans="1:56" s="18" customFormat="1" ht="9.75" customHeight="1" x14ac:dyDescent="0.25">
      <c r="B10" s="19"/>
      <c r="C10" s="60"/>
      <c r="D10" s="19"/>
    </row>
    <row r="11" spans="1:56" s="45" customFormat="1" ht="20.100000000000001" customHeight="1" x14ac:dyDescent="0.25">
      <c r="A11" s="44"/>
      <c r="B11" s="28" t="s">
        <v>77</v>
      </c>
      <c r="C11" s="29" t="s">
        <v>2</v>
      </c>
      <c r="D11" s="29" t="s">
        <v>78</v>
      </c>
      <c r="E11" s="30" t="s">
        <v>79</v>
      </c>
      <c r="F11" s="29" t="s">
        <v>76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</row>
    <row r="12" spans="1:56" s="50" customFormat="1" ht="20.100000000000001" customHeight="1" x14ac:dyDescent="0.25">
      <c r="A12" s="46"/>
      <c r="B12" s="47" t="s">
        <v>42</v>
      </c>
      <c r="C12" s="61" t="s">
        <v>20</v>
      </c>
      <c r="D12" s="48">
        <v>427</v>
      </c>
      <c r="E12" s="49">
        <v>493.55</v>
      </c>
      <c r="F12" s="49">
        <f>E12/D12</f>
        <v>1.1558548009367682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</row>
    <row r="13" spans="1:56" s="50" customFormat="1" ht="20.100000000000001" customHeight="1" x14ac:dyDescent="0.25">
      <c r="A13" s="46"/>
      <c r="B13" s="47" t="s">
        <v>107</v>
      </c>
      <c r="C13" s="61" t="s">
        <v>108</v>
      </c>
      <c r="D13" s="48">
        <v>18.8</v>
      </c>
      <c r="E13" s="49">
        <v>18.8</v>
      </c>
      <c r="F13" s="49">
        <f t="shared" ref="F13:F42" si="0">E13/D13</f>
        <v>1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</row>
    <row r="14" spans="1:56" s="50" customFormat="1" ht="20.100000000000001" customHeight="1" x14ac:dyDescent="0.25">
      <c r="A14" s="46"/>
      <c r="B14" s="47" t="s">
        <v>109</v>
      </c>
      <c r="C14" s="61" t="s">
        <v>110</v>
      </c>
      <c r="D14" s="48">
        <v>15.7</v>
      </c>
      <c r="E14" s="49">
        <v>41.4</v>
      </c>
      <c r="F14" s="49">
        <f t="shared" si="0"/>
        <v>2.6369426751592355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</row>
    <row r="15" spans="1:56" s="50" customFormat="1" ht="20.100000000000001" customHeight="1" x14ac:dyDescent="0.25">
      <c r="A15" s="46"/>
      <c r="B15" s="47" t="s">
        <v>45</v>
      </c>
      <c r="C15" s="61" t="s">
        <v>21</v>
      </c>
      <c r="D15" s="48">
        <v>11.1</v>
      </c>
      <c r="E15" s="49">
        <v>77.05</v>
      </c>
      <c r="F15" s="49">
        <f t="shared" si="0"/>
        <v>6.9414414414414418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</row>
    <row r="16" spans="1:56" s="50" customFormat="1" ht="20.100000000000001" customHeight="1" x14ac:dyDescent="0.25">
      <c r="A16" s="46"/>
      <c r="B16" s="47" t="s">
        <v>39</v>
      </c>
      <c r="C16" s="61" t="s">
        <v>3</v>
      </c>
      <c r="D16" s="48">
        <v>16</v>
      </c>
      <c r="E16" s="49">
        <v>52.5</v>
      </c>
      <c r="F16" s="49">
        <f t="shared" si="0"/>
        <v>3.28125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</row>
    <row r="17" spans="1:56" s="50" customFormat="1" ht="20.100000000000001" customHeight="1" x14ac:dyDescent="0.25">
      <c r="A17" s="46"/>
      <c r="B17" s="47" t="s">
        <v>41</v>
      </c>
      <c r="C17" s="61" t="s">
        <v>15</v>
      </c>
      <c r="D17" s="48">
        <v>82.399999999999991</v>
      </c>
      <c r="E17" s="49">
        <v>516.90000000000009</v>
      </c>
      <c r="F17" s="49">
        <f t="shared" si="0"/>
        <v>6.2730582524271865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</row>
    <row r="18" spans="1:56" s="50" customFormat="1" ht="20.100000000000001" customHeight="1" x14ac:dyDescent="0.25">
      <c r="A18" s="46"/>
      <c r="B18" s="47" t="s">
        <v>7</v>
      </c>
      <c r="C18" s="61" t="s">
        <v>6</v>
      </c>
      <c r="D18" s="48">
        <v>253.89999999999998</v>
      </c>
      <c r="E18" s="49">
        <v>1339.7</v>
      </c>
      <c r="F18" s="49">
        <f t="shared" si="0"/>
        <v>5.2764868058290668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</row>
    <row r="19" spans="1:56" s="50" customFormat="1" ht="20.100000000000001" customHeight="1" x14ac:dyDescent="0.25">
      <c r="A19" s="46"/>
      <c r="B19" s="47" t="s">
        <v>111</v>
      </c>
      <c r="C19" s="61" t="s">
        <v>112</v>
      </c>
      <c r="D19" s="48">
        <v>2.2000000000000002</v>
      </c>
      <c r="E19" s="49">
        <v>6.6</v>
      </c>
      <c r="F19" s="49">
        <f t="shared" si="0"/>
        <v>2.9999999999999996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</row>
    <row r="20" spans="1:56" s="50" customFormat="1" ht="20.100000000000001" customHeight="1" x14ac:dyDescent="0.25">
      <c r="A20" s="46"/>
      <c r="B20" s="47" t="s">
        <v>44</v>
      </c>
      <c r="C20" s="61" t="s">
        <v>31</v>
      </c>
      <c r="D20" s="48">
        <v>1.4</v>
      </c>
      <c r="E20" s="49">
        <v>7</v>
      </c>
      <c r="F20" s="49">
        <f t="shared" si="0"/>
        <v>5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</row>
    <row r="21" spans="1:56" s="50" customFormat="1" ht="20.100000000000001" customHeight="1" x14ac:dyDescent="0.25">
      <c r="A21" s="46"/>
      <c r="B21" s="47" t="s">
        <v>19</v>
      </c>
      <c r="C21" s="61" t="s">
        <v>18</v>
      </c>
      <c r="D21" s="48">
        <v>110.10000000000001</v>
      </c>
      <c r="E21" s="49">
        <v>1838.6</v>
      </c>
      <c r="F21" s="49">
        <f t="shared" si="0"/>
        <v>16.699364214350588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</row>
    <row r="22" spans="1:56" s="50" customFormat="1" ht="20.100000000000001" customHeight="1" x14ac:dyDescent="0.25">
      <c r="A22" s="46"/>
      <c r="B22" s="47" t="s">
        <v>46</v>
      </c>
      <c r="C22" s="61" t="s">
        <v>38</v>
      </c>
      <c r="D22" s="48">
        <v>5</v>
      </c>
      <c r="E22" s="49">
        <v>5</v>
      </c>
      <c r="F22" s="49">
        <f t="shared" si="0"/>
        <v>1</v>
      </c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</row>
    <row r="23" spans="1:56" s="50" customFormat="1" ht="20.100000000000001" customHeight="1" x14ac:dyDescent="0.25">
      <c r="A23" s="46"/>
      <c r="B23" s="47" t="s">
        <v>113</v>
      </c>
      <c r="C23" s="61" t="s">
        <v>114</v>
      </c>
      <c r="D23" s="48">
        <v>14.5</v>
      </c>
      <c r="E23" s="49">
        <v>14.5</v>
      </c>
      <c r="F23" s="49">
        <f t="shared" si="0"/>
        <v>1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</row>
    <row r="24" spans="1:56" s="50" customFormat="1" ht="20.100000000000001" customHeight="1" x14ac:dyDescent="0.25">
      <c r="A24" s="46"/>
      <c r="B24" s="47" t="s">
        <v>51</v>
      </c>
      <c r="C24" s="61" t="s">
        <v>11</v>
      </c>
      <c r="D24" s="48">
        <v>30.2</v>
      </c>
      <c r="E24" s="49">
        <v>453</v>
      </c>
      <c r="F24" s="49">
        <f t="shared" si="0"/>
        <v>15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</row>
    <row r="25" spans="1:56" s="50" customFormat="1" ht="20.100000000000001" customHeight="1" x14ac:dyDescent="0.25">
      <c r="A25" s="46"/>
      <c r="B25" s="47" t="s">
        <v>34</v>
      </c>
      <c r="C25" s="61" t="s">
        <v>33</v>
      </c>
      <c r="D25" s="48">
        <v>768.4</v>
      </c>
      <c r="E25" s="49">
        <v>703.9</v>
      </c>
      <c r="F25" s="49">
        <f t="shared" si="0"/>
        <v>0.91605934409161893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</row>
    <row r="26" spans="1:56" s="50" customFormat="1" ht="20.100000000000001" customHeight="1" x14ac:dyDescent="0.25">
      <c r="A26" s="46"/>
      <c r="B26" s="47" t="s">
        <v>115</v>
      </c>
      <c r="C26" s="61" t="s">
        <v>116</v>
      </c>
      <c r="D26" s="48">
        <v>18749.5</v>
      </c>
      <c r="E26" s="49">
        <v>22967.4</v>
      </c>
      <c r="F26" s="49">
        <f t="shared" si="0"/>
        <v>1.2249606656177499</v>
      </c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</row>
    <row r="27" spans="1:56" s="50" customFormat="1" ht="20.100000000000001" customHeight="1" x14ac:dyDescent="0.25">
      <c r="A27" s="46"/>
      <c r="B27" s="47" t="s">
        <v>52</v>
      </c>
      <c r="C27" s="61" t="s">
        <v>10</v>
      </c>
      <c r="D27" s="48">
        <v>25.3</v>
      </c>
      <c r="E27" s="49">
        <v>174.6</v>
      </c>
      <c r="F27" s="49">
        <f t="shared" si="0"/>
        <v>6.9011857707509874</v>
      </c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</row>
    <row r="28" spans="1:56" s="50" customFormat="1" ht="20.100000000000001" customHeight="1" x14ac:dyDescent="0.25">
      <c r="A28" s="46"/>
      <c r="B28" s="47" t="s">
        <v>9</v>
      </c>
      <c r="C28" s="61" t="s">
        <v>8</v>
      </c>
      <c r="D28" s="48">
        <v>10.199999999999999</v>
      </c>
      <c r="E28" s="49">
        <v>122.4</v>
      </c>
      <c r="F28" s="49">
        <f t="shared" si="0"/>
        <v>12.000000000000002</v>
      </c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</row>
    <row r="29" spans="1:56" s="50" customFormat="1" ht="20.100000000000001" customHeight="1" x14ac:dyDescent="0.25">
      <c r="A29" s="46"/>
      <c r="B29" s="47" t="s">
        <v>17</v>
      </c>
      <c r="C29" s="61" t="s">
        <v>16</v>
      </c>
      <c r="D29" s="48">
        <v>45.400000000000006</v>
      </c>
      <c r="E29" s="49">
        <v>687.6</v>
      </c>
      <c r="F29" s="49">
        <f t="shared" si="0"/>
        <v>15.145374449339206</v>
      </c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</row>
    <row r="30" spans="1:56" s="50" customFormat="1" ht="20.100000000000001" customHeight="1" x14ac:dyDescent="0.25">
      <c r="A30" s="46"/>
      <c r="B30" s="47" t="s">
        <v>117</v>
      </c>
      <c r="C30" s="61" t="s">
        <v>118</v>
      </c>
      <c r="D30" s="48">
        <v>4</v>
      </c>
      <c r="E30" s="49">
        <v>28</v>
      </c>
      <c r="F30" s="49">
        <f t="shared" si="0"/>
        <v>7</v>
      </c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</row>
    <row r="31" spans="1:56" s="50" customFormat="1" ht="20.100000000000001" customHeight="1" x14ac:dyDescent="0.25">
      <c r="A31" s="46"/>
      <c r="B31" s="47" t="s">
        <v>47</v>
      </c>
      <c r="C31" s="61" t="s">
        <v>32</v>
      </c>
      <c r="D31" s="48">
        <v>177</v>
      </c>
      <c r="E31" s="49">
        <v>314.5</v>
      </c>
      <c r="F31" s="49">
        <f t="shared" si="0"/>
        <v>1.7768361581920904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</row>
    <row r="32" spans="1:56" s="50" customFormat="1" ht="20.100000000000001" customHeight="1" x14ac:dyDescent="0.25">
      <c r="A32" s="46"/>
      <c r="B32" s="47" t="s">
        <v>13</v>
      </c>
      <c r="C32" s="61" t="s">
        <v>12</v>
      </c>
      <c r="D32" s="48">
        <v>58.5</v>
      </c>
      <c r="E32" s="49">
        <v>459.29999999999995</v>
      </c>
      <c r="F32" s="49">
        <f t="shared" si="0"/>
        <v>7.8512820512820509</v>
      </c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</row>
    <row r="33" spans="1:56" s="50" customFormat="1" ht="20.100000000000001" customHeight="1" x14ac:dyDescent="0.25">
      <c r="A33" s="46"/>
      <c r="B33" s="47" t="s">
        <v>119</v>
      </c>
      <c r="C33" s="61" t="s">
        <v>120</v>
      </c>
      <c r="D33" s="48">
        <v>7.7</v>
      </c>
      <c r="E33" s="49">
        <v>43</v>
      </c>
      <c r="F33" s="49">
        <f t="shared" si="0"/>
        <v>5.5844155844155843</v>
      </c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</row>
    <row r="34" spans="1:56" s="50" customFormat="1" ht="20.100000000000001" customHeight="1" x14ac:dyDescent="0.25">
      <c r="A34" s="46"/>
      <c r="B34" s="47" t="s">
        <v>24</v>
      </c>
      <c r="C34" s="61" t="s">
        <v>23</v>
      </c>
      <c r="D34" s="48">
        <v>40.700000000000003</v>
      </c>
      <c r="E34" s="49">
        <v>77.900000000000006</v>
      </c>
      <c r="F34" s="49">
        <f t="shared" si="0"/>
        <v>1.914004914004914</v>
      </c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</row>
    <row r="35" spans="1:56" s="50" customFormat="1" ht="20.100000000000001" customHeight="1" x14ac:dyDescent="0.25">
      <c r="A35" s="46"/>
      <c r="B35" s="47" t="s">
        <v>121</v>
      </c>
      <c r="C35" s="61" t="s">
        <v>122</v>
      </c>
      <c r="D35" s="48">
        <v>6.5</v>
      </c>
      <c r="E35" s="49">
        <v>27</v>
      </c>
      <c r="F35" s="49">
        <f t="shared" si="0"/>
        <v>4.1538461538461542</v>
      </c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</row>
    <row r="36" spans="1:56" s="50" customFormat="1" ht="20.100000000000001" customHeight="1" x14ac:dyDescent="0.25">
      <c r="A36" s="46"/>
      <c r="B36" s="47" t="s">
        <v>123</v>
      </c>
      <c r="C36" s="61" t="s">
        <v>124</v>
      </c>
      <c r="D36" s="48">
        <v>1.2</v>
      </c>
      <c r="E36" s="49">
        <v>3.6</v>
      </c>
      <c r="F36" s="49">
        <f t="shared" si="0"/>
        <v>3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</row>
    <row r="37" spans="1:56" s="50" customFormat="1" ht="20.100000000000001" customHeight="1" x14ac:dyDescent="0.25">
      <c r="A37" s="46"/>
      <c r="B37" s="47" t="s">
        <v>96</v>
      </c>
      <c r="C37" s="61" t="s">
        <v>97</v>
      </c>
      <c r="D37" s="48">
        <v>1251.4000000000001</v>
      </c>
      <c r="E37" s="49">
        <v>14768.5</v>
      </c>
      <c r="F37" s="49">
        <f t="shared" si="0"/>
        <v>11.801582227904746</v>
      </c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</row>
    <row r="38" spans="1:56" s="50" customFormat="1" ht="20.100000000000001" customHeight="1" x14ac:dyDescent="0.25">
      <c r="A38" s="46"/>
      <c r="B38" s="47" t="s">
        <v>30</v>
      </c>
      <c r="C38" s="61" t="s">
        <v>29</v>
      </c>
      <c r="D38" s="48">
        <v>54.099999999999994</v>
      </c>
      <c r="E38" s="49">
        <v>484.5</v>
      </c>
      <c r="F38" s="49">
        <f t="shared" si="0"/>
        <v>8.9556377079482452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</row>
    <row r="39" spans="1:56" s="50" customFormat="1" ht="20.100000000000001" customHeight="1" x14ac:dyDescent="0.25">
      <c r="A39" s="46"/>
      <c r="B39" s="47" t="s">
        <v>28</v>
      </c>
      <c r="C39" s="61" t="s">
        <v>27</v>
      </c>
      <c r="D39" s="48">
        <v>152.30000000000001</v>
      </c>
      <c r="E39" s="49">
        <v>940</v>
      </c>
      <c r="F39" s="49">
        <f t="shared" si="0"/>
        <v>6.1720288903479972</v>
      </c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</row>
    <row r="40" spans="1:56" s="50" customFormat="1" ht="20.100000000000001" customHeight="1" x14ac:dyDescent="0.25">
      <c r="A40" s="46"/>
      <c r="B40" s="47" t="s">
        <v>49</v>
      </c>
      <c r="C40" s="61" t="s">
        <v>5</v>
      </c>
      <c r="D40" s="48">
        <v>12.3</v>
      </c>
      <c r="E40" s="49">
        <v>144</v>
      </c>
      <c r="F40" s="49">
        <f t="shared" si="0"/>
        <v>11.707317073170731</v>
      </c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</row>
    <row r="41" spans="1:56" s="50" customFormat="1" ht="20.100000000000001" customHeight="1" x14ac:dyDescent="0.25">
      <c r="A41" s="46"/>
      <c r="B41" s="47" t="s">
        <v>98</v>
      </c>
      <c r="C41" s="61" t="s">
        <v>99</v>
      </c>
      <c r="D41" s="48">
        <v>11.899999999999999</v>
      </c>
      <c r="E41" s="49">
        <v>182.2</v>
      </c>
      <c r="F41" s="49">
        <f t="shared" si="0"/>
        <v>15.3109243697479</v>
      </c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</row>
    <row r="42" spans="1:56" ht="20.100000000000001" customHeight="1" x14ac:dyDescent="0.25">
      <c r="B42" s="51" t="s">
        <v>54</v>
      </c>
      <c r="C42" s="62"/>
      <c r="D42" s="56">
        <v>22364.700000000008</v>
      </c>
      <c r="E42" s="57">
        <v>46993.000000000007</v>
      </c>
      <c r="F42" s="57">
        <f t="shared" si="0"/>
        <v>2.1012130723863942</v>
      </c>
    </row>
    <row r="43" spans="1:56" ht="20.100000000000001" customHeight="1" x14ac:dyDescent="0.25">
      <c r="B43" s="47" t="s">
        <v>100</v>
      </c>
      <c r="C43" s="61" t="s">
        <v>83</v>
      </c>
      <c r="D43" s="48">
        <v>373</v>
      </c>
      <c r="E43" s="49">
        <v>822</v>
      </c>
      <c r="F43" s="49">
        <f t="shared" ref="F43:F52" si="1">+E43/D43</f>
        <v>2.2037533512064345</v>
      </c>
    </row>
    <row r="44" spans="1:56" ht="20.100000000000001" customHeight="1" x14ac:dyDescent="0.25">
      <c r="B44" s="47" t="s">
        <v>84</v>
      </c>
      <c r="C44" s="61" t="s">
        <v>85</v>
      </c>
      <c r="D44" s="48">
        <v>719</v>
      </c>
      <c r="E44" s="49">
        <v>4660.54</v>
      </c>
      <c r="F44" s="49">
        <f t="shared" si="1"/>
        <v>6.4819749652294849</v>
      </c>
    </row>
    <row r="45" spans="1:56" ht="20.100000000000001" customHeight="1" x14ac:dyDescent="0.25">
      <c r="B45" s="47" t="s">
        <v>40</v>
      </c>
      <c r="C45" s="61" t="s">
        <v>4</v>
      </c>
      <c r="D45" s="48">
        <v>54.400000000000006</v>
      </c>
      <c r="E45" s="49">
        <v>384.19999999999993</v>
      </c>
      <c r="F45" s="49">
        <f t="shared" si="1"/>
        <v>7.0624999999999982</v>
      </c>
    </row>
    <row r="46" spans="1:56" ht="20.100000000000001" customHeight="1" x14ac:dyDescent="0.25">
      <c r="B46" s="47" t="s">
        <v>86</v>
      </c>
      <c r="C46" s="61" t="s">
        <v>87</v>
      </c>
      <c r="D46" s="48">
        <v>112919.35</v>
      </c>
      <c r="E46" s="49">
        <v>229883.9</v>
      </c>
      <c r="F46" s="49">
        <f t="shared" si="1"/>
        <v>2.035823798135572</v>
      </c>
    </row>
    <row r="47" spans="1:56" ht="20.100000000000001" customHeight="1" x14ac:dyDescent="0.25">
      <c r="B47" s="47" t="s">
        <v>88</v>
      </c>
      <c r="C47" s="61" t="s">
        <v>89</v>
      </c>
      <c r="D47" s="48">
        <v>4191</v>
      </c>
      <c r="E47" s="49">
        <v>29886</v>
      </c>
      <c r="F47" s="49">
        <f t="shared" si="1"/>
        <v>7.1309949892627058</v>
      </c>
    </row>
    <row r="48" spans="1:56" ht="20.100000000000001" customHeight="1" x14ac:dyDescent="0.25">
      <c r="B48" s="47" t="s">
        <v>126</v>
      </c>
      <c r="C48" s="61" t="s">
        <v>127</v>
      </c>
      <c r="D48" s="48">
        <v>9.5</v>
      </c>
      <c r="E48" s="49">
        <v>19</v>
      </c>
      <c r="F48" s="49">
        <f t="shared" si="1"/>
        <v>2</v>
      </c>
    </row>
    <row r="49" spans="2:6" ht="20.100000000000001" customHeight="1" x14ac:dyDescent="0.25">
      <c r="B49" s="47" t="s">
        <v>50</v>
      </c>
      <c r="C49" s="61" t="s">
        <v>14</v>
      </c>
      <c r="D49" s="48">
        <v>2560.5</v>
      </c>
      <c r="E49" s="49">
        <v>21806.3</v>
      </c>
      <c r="F49" s="49">
        <f t="shared" si="1"/>
        <v>8.5164225737160706</v>
      </c>
    </row>
    <row r="50" spans="2:6" ht="20.100000000000001" customHeight="1" x14ac:dyDescent="0.25">
      <c r="B50" s="51" t="s">
        <v>53</v>
      </c>
      <c r="C50" s="62"/>
      <c r="D50" s="56">
        <v>120826.75</v>
      </c>
      <c r="E50" s="57">
        <v>287461.94</v>
      </c>
      <c r="F50" s="57">
        <f t="shared" si="1"/>
        <v>2.379124986809626</v>
      </c>
    </row>
    <row r="51" spans="2:6" ht="20.100000000000001" customHeight="1" x14ac:dyDescent="0.25">
      <c r="B51" s="47" t="s">
        <v>43</v>
      </c>
      <c r="C51" s="61" t="s">
        <v>22</v>
      </c>
      <c r="D51" s="48">
        <v>35.200000000000003</v>
      </c>
      <c r="E51" s="49">
        <v>238.60000000000002</v>
      </c>
      <c r="F51" s="49">
        <f t="shared" si="1"/>
        <v>6.7784090909090908</v>
      </c>
    </row>
    <row r="52" spans="2:6" ht="20.100000000000001" customHeight="1" x14ac:dyDescent="0.25">
      <c r="B52" s="47" t="s">
        <v>26</v>
      </c>
      <c r="C52" s="61" t="s">
        <v>25</v>
      </c>
      <c r="D52" s="48">
        <v>4.3</v>
      </c>
      <c r="E52" s="49">
        <v>172</v>
      </c>
      <c r="F52" s="49">
        <f t="shared" si="1"/>
        <v>40</v>
      </c>
    </row>
    <row r="53" spans="2:6" ht="20.100000000000001" customHeight="1" x14ac:dyDescent="0.25">
      <c r="B53" s="51" t="s">
        <v>80</v>
      </c>
      <c r="C53" s="63"/>
      <c r="D53" s="52">
        <v>39.5</v>
      </c>
      <c r="E53" s="53">
        <v>410.6</v>
      </c>
      <c r="F53" s="53">
        <f>+E53/D53</f>
        <v>10.39493670886076</v>
      </c>
    </row>
    <row r="54" spans="2:6" ht="20.100000000000001" customHeight="1" x14ac:dyDescent="0.25">
      <c r="B54" s="65" t="s">
        <v>1</v>
      </c>
      <c r="C54" s="64"/>
      <c r="D54" s="54">
        <v>143230.95000000001</v>
      </c>
      <c r="E54" s="55">
        <v>334865.53999999992</v>
      </c>
      <c r="F54" s="55">
        <f>+E54/D54</f>
        <v>2.3379412061429452</v>
      </c>
    </row>
    <row r="56" spans="2:6" ht="20.100000000000001" customHeight="1" x14ac:dyDescent="0.25">
      <c r="B56" s="32" t="s">
        <v>130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opLeftCell="A28" zoomScaleNormal="100" workbookViewId="0">
      <selection activeCell="D49" sqref="D49:E49"/>
    </sheetView>
  </sheetViews>
  <sheetFormatPr baseColWidth="10" defaultColWidth="11.42578125" defaultRowHeight="12.75" x14ac:dyDescent="0.2"/>
  <cols>
    <col min="1" max="1" width="4" style="71" customWidth="1"/>
    <col min="2" max="2" width="34.42578125" style="71" customWidth="1"/>
    <col min="3" max="3" width="6.5703125" style="71" customWidth="1"/>
    <col min="4" max="5" width="14.42578125" style="71" customWidth="1"/>
    <col min="6" max="6" width="13.42578125" style="71" bestFit="1" customWidth="1"/>
    <col min="7" max="7" width="13.42578125" style="71" customWidth="1"/>
    <col min="8" max="8" width="12.28515625" style="71" customWidth="1"/>
    <col min="9" max="9" width="14.42578125" style="71" bestFit="1" customWidth="1"/>
    <col min="10" max="10" width="14.5703125" style="71" bestFit="1" customWidth="1"/>
    <col min="11" max="11" width="13.42578125" style="71" customWidth="1"/>
    <col min="12" max="12" width="13.85546875" style="71" customWidth="1"/>
    <col min="13" max="13" width="14.42578125" style="71" bestFit="1" customWidth="1"/>
    <col min="14" max="16384" width="11.42578125" style="7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</row>
    <row r="4" spans="1:17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</row>
    <row r="6" spans="1:17" s="1" customFormat="1" ht="15.75" x14ac:dyDescent="0.25">
      <c r="C6" s="58"/>
      <c r="D6" s="2"/>
      <c r="E6" s="2"/>
      <c r="N6" s="18"/>
    </row>
    <row r="7" spans="1:17" s="1" customFormat="1" ht="20.25" customHeight="1" x14ac:dyDescent="0.25">
      <c r="B7" s="9" t="s">
        <v>128</v>
      </c>
      <c r="C7" s="59"/>
      <c r="D7" s="2"/>
      <c r="M7" s="2"/>
      <c r="N7" s="18"/>
    </row>
    <row r="8" spans="1:17" s="1" customFormat="1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5"/>
      <c r="P8" s="85"/>
      <c r="Q8" s="85"/>
    </row>
    <row r="9" spans="1:17" s="18" customFormat="1" ht="9.75" customHeight="1" x14ac:dyDescent="0.25">
      <c r="B9" s="19"/>
      <c r="C9" s="60"/>
      <c r="D9" s="19"/>
    </row>
    <row r="10" spans="1:17" x14ac:dyDescent="0.2">
      <c r="H10" s="72"/>
    </row>
    <row r="32" spans="2:14" s="1" customFormat="1" ht="20.25" customHeight="1" x14ac:dyDescent="0.25">
      <c r="B32" s="9" t="s">
        <v>129</v>
      </c>
      <c r="C32" s="59"/>
      <c r="D32" s="2"/>
      <c r="M32" s="2"/>
      <c r="N32" s="18"/>
    </row>
    <row r="33" spans="2:14" s="1" customFormat="1" ht="5.25" customHeight="1" x14ac:dyDescent="0.25"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6" spans="2:14" ht="15.75" x14ac:dyDescent="0.25">
      <c r="B36" s="144" t="s">
        <v>77</v>
      </c>
      <c r="C36" s="145" t="s">
        <v>2</v>
      </c>
      <c r="D36" s="142">
        <v>2018</v>
      </c>
      <c r="E36" s="143"/>
      <c r="F36" s="151">
        <v>2017</v>
      </c>
      <c r="G36" s="152"/>
      <c r="H36" s="142">
        <v>2016</v>
      </c>
      <c r="I36" s="143"/>
      <c r="J36" s="151">
        <v>2015</v>
      </c>
      <c r="K36" s="152"/>
      <c r="L36" s="142">
        <v>2014</v>
      </c>
      <c r="M36" s="143"/>
    </row>
    <row r="37" spans="2:14" ht="15.75" x14ac:dyDescent="0.25">
      <c r="B37" s="144"/>
      <c r="C37" s="146"/>
      <c r="D37" s="29" t="s">
        <v>78</v>
      </c>
      <c r="E37" s="30" t="s">
        <v>79</v>
      </c>
      <c r="F37" s="35" t="s">
        <v>78</v>
      </c>
      <c r="G37" s="36" t="s">
        <v>79</v>
      </c>
      <c r="H37" s="29" t="s">
        <v>78</v>
      </c>
      <c r="I37" s="30" t="s">
        <v>79</v>
      </c>
      <c r="J37" s="35" t="s">
        <v>78</v>
      </c>
      <c r="K37" s="36" t="s">
        <v>79</v>
      </c>
      <c r="L37" s="29" t="s">
        <v>78</v>
      </c>
      <c r="M37" s="30" t="s">
        <v>79</v>
      </c>
    </row>
    <row r="38" spans="2:14" ht="15.75" x14ac:dyDescent="0.25">
      <c r="B38" s="66" t="s">
        <v>86</v>
      </c>
      <c r="C38" s="66" t="s">
        <v>87</v>
      </c>
      <c r="D38" s="67">
        <v>112919.35</v>
      </c>
      <c r="E38" s="94">
        <v>229883.9</v>
      </c>
      <c r="F38" s="67">
        <v>49857.5</v>
      </c>
      <c r="G38" s="94">
        <v>100605.5</v>
      </c>
      <c r="H38" s="67">
        <v>42468.75</v>
      </c>
      <c r="I38" s="94">
        <v>84913.5</v>
      </c>
      <c r="J38" s="67">
        <v>84937</v>
      </c>
      <c r="K38" s="94">
        <v>158869.30000000002</v>
      </c>
      <c r="L38" s="67">
        <v>64644</v>
      </c>
      <c r="M38" s="7">
        <v>102448</v>
      </c>
    </row>
    <row r="39" spans="2:14" s="73" customFormat="1" ht="15.75" x14ac:dyDescent="0.25">
      <c r="B39" s="68" t="s">
        <v>115</v>
      </c>
      <c r="C39" s="68" t="s">
        <v>116</v>
      </c>
      <c r="D39" s="67">
        <v>18749.5</v>
      </c>
      <c r="E39" s="94">
        <v>22967.4</v>
      </c>
      <c r="F39" s="67">
        <v>0</v>
      </c>
      <c r="G39" s="94">
        <v>0</v>
      </c>
      <c r="H39" s="67">
        <v>44457.25</v>
      </c>
      <c r="I39" s="94">
        <v>56928.958500000001</v>
      </c>
      <c r="J39" s="67">
        <v>115653.9</v>
      </c>
      <c r="K39" s="94">
        <v>126216.94</v>
      </c>
      <c r="L39" s="67">
        <v>84001</v>
      </c>
      <c r="M39" s="7">
        <v>84001</v>
      </c>
    </row>
    <row r="40" spans="2:14" s="73" customFormat="1" ht="15.75" x14ac:dyDescent="0.25">
      <c r="B40" s="68" t="s">
        <v>88</v>
      </c>
      <c r="C40" s="68" t="s">
        <v>89</v>
      </c>
      <c r="D40" s="67">
        <v>4191</v>
      </c>
      <c r="E40" s="94">
        <v>29886</v>
      </c>
      <c r="F40" s="67">
        <v>643.5</v>
      </c>
      <c r="G40" s="94">
        <v>4413.5</v>
      </c>
      <c r="H40" s="67">
        <v>277.60000000000002</v>
      </c>
      <c r="I40" s="94">
        <v>1782.2</v>
      </c>
      <c r="J40" s="67">
        <v>627</v>
      </c>
      <c r="K40" s="94">
        <v>2619</v>
      </c>
      <c r="L40" s="67">
        <v>735.5</v>
      </c>
      <c r="M40" s="7">
        <v>2714.5</v>
      </c>
    </row>
    <row r="41" spans="2:14" s="73" customFormat="1" ht="15.75" x14ac:dyDescent="0.25">
      <c r="B41" s="68" t="s">
        <v>101</v>
      </c>
      <c r="C41" s="68" t="s">
        <v>14</v>
      </c>
      <c r="D41" s="67">
        <v>2560.5</v>
      </c>
      <c r="E41" s="94">
        <v>21806.3</v>
      </c>
      <c r="F41" s="67">
        <v>3078.47</v>
      </c>
      <c r="G41" s="94">
        <v>18600.14</v>
      </c>
      <c r="H41" s="67">
        <v>9384.4500000000007</v>
      </c>
      <c r="I41" s="94">
        <v>48594.05</v>
      </c>
      <c r="J41" s="67">
        <v>13483.550000000001</v>
      </c>
      <c r="K41" s="94">
        <v>60276.764999999999</v>
      </c>
      <c r="L41" s="67">
        <v>5600.7000000000007</v>
      </c>
      <c r="M41" s="7">
        <v>26190.235999999997</v>
      </c>
    </row>
    <row r="42" spans="2:14" s="73" customFormat="1" ht="15.75" x14ac:dyDescent="0.25">
      <c r="B42" s="68" t="s">
        <v>96</v>
      </c>
      <c r="C42" s="68" t="s">
        <v>97</v>
      </c>
      <c r="D42" s="67">
        <v>1251.4000000000001</v>
      </c>
      <c r="E42" s="94">
        <v>14768.5</v>
      </c>
      <c r="F42" s="67">
        <v>638.17999999999995</v>
      </c>
      <c r="G42" s="94">
        <v>8819.5239999999994</v>
      </c>
      <c r="H42" s="67">
        <v>3032.3999999999996</v>
      </c>
      <c r="I42" s="94">
        <v>41871.821000000004</v>
      </c>
      <c r="J42" s="67">
        <v>2159.3200000000002</v>
      </c>
      <c r="K42" s="94">
        <v>22442.344999999994</v>
      </c>
      <c r="L42" s="67">
        <v>3019.55</v>
      </c>
      <c r="M42" s="7">
        <v>36820.664000000004</v>
      </c>
    </row>
    <row r="43" spans="2:14" s="73" customFormat="1" ht="15.75" x14ac:dyDescent="0.25">
      <c r="B43" s="68" t="s">
        <v>34</v>
      </c>
      <c r="C43" s="68" t="s">
        <v>33</v>
      </c>
      <c r="D43" s="67">
        <v>768.4</v>
      </c>
      <c r="E43" s="94">
        <v>703.9</v>
      </c>
      <c r="F43" s="67">
        <v>364.62</v>
      </c>
      <c r="G43" s="94">
        <v>608.12639999999999</v>
      </c>
      <c r="H43" s="67">
        <v>2833.1000000000004</v>
      </c>
      <c r="I43" s="94">
        <v>5114.9769999999999</v>
      </c>
      <c r="J43" s="67">
        <v>4738.8500000000004</v>
      </c>
      <c r="K43" s="94">
        <v>5970.1399999999994</v>
      </c>
      <c r="L43" s="67">
        <v>9075</v>
      </c>
      <c r="M43" s="7">
        <v>15149.529999999999</v>
      </c>
    </row>
    <row r="44" spans="2:14" s="73" customFormat="1" ht="15.75" x14ac:dyDescent="0.25">
      <c r="B44" s="68" t="s">
        <v>84</v>
      </c>
      <c r="C44" s="68" t="s">
        <v>85</v>
      </c>
      <c r="D44" s="67">
        <v>719</v>
      </c>
      <c r="E44" s="94">
        <v>4660.54</v>
      </c>
      <c r="F44" s="67">
        <v>401.75</v>
      </c>
      <c r="G44" s="94">
        <v>2376.5</v>
      </c>
      <c r="H44" s="67">
        <v>805.8</v>
      </c>
      <c r="I44" s="94">
        <v>4471.8</v>
      </c>
      <c r="J44" s="67">
        <v>788</v>
      </c>
      <c r="K44" s="94">
        <v>3298</v>
      </c>
      <c r="L44" s="67">
        <v>1941</v>
      </c>
      <c r="M44" s="7">
        <v>5199</v>
      </c>
    </row>
    <row r="45" spans="2:14" s="73" customFormat="1" ht="15.75" x14ac:dyDescent="0.25">
      <c r="B45" s="68" t="s">
        <v>42</v>
      </c>
      <c r="C45" s="68" t="s">
        <v>20</v>
      </c>
      <c r="D45" s="67">
        <v>427</v>
      </c>
      <c r="E45" s="94">
        <v>493.55</v>
      </c>
      <c r="F45" s="67">
        <v>802.96999999999991</v>
      </c>
      <c r="G45" s="94">
        <v>2088.4117999999999</v>
      </c>
      <c r="H45" s="67">
        <v>3642.85</v>
      </c>
      <c r="I45" s="94">
        <v>7767.5883999999996</v>
      </c>
      <c r="J45" s="67">
        <v>2033.4</v>
      </c>
      <c r="K45" s="94">
        <v>3004.9549999999999</v>
      </c>
      <c r="L45" s="67">
        <v>5692.9</v>
      </c>
      <c r="M45" s="7">
        <v>8992.43</v>
      </c>
    </row>
    <row r="46" spans="2:14" ht="15.75" x14ac:dyDescent="0.25">
      <c r="B46" s="68" t="s">
        <v>100</v>
      </c>
      <c r="C46" s="68" t="s">
        <v>83</v>
      </c>
      <c r="D46" s="67">
        <v>373</v>
      </c>
      <c r="E46" s="94">
        <v>822</v>
      </c>
      <c r="F46" s="67">
        <v>504</v>
      </c>
      <c r="G46" s="94">
        <v>2275.5</v>
      </c>
      <c r="H46" s="67">
        <v>0</v>
      </c>
      <c r="I46" s="94">
        <v>0</v>
      </c>
      <c r="J46" s="67">
        <v>119</v>
      </c>
      <c r="K46" s="94">
        <v>347</v>
      </c>
      <c r="L46" s="67">
        <v>0</v>
      </c>
      <c r="M46" s="7">
        <v>0</v>
      </c>
    </row>
    <row r="47" spans="2:14" ht="15.75" x14ac:dyDescent="0.25">
      <c r="B47" s="69" t="s">
        <v>7</v>
      </c>
      <c r="C47" s="69" t="s">
        <v>6</v>
      </c>
      <c r="D47" s="70">
        <v>253.89999999999998</v>
      </c>
      <c r="E47" s="95">
        <v>1339.7</v>
      </c>
      <c r="F47" s="70">
        <v>988.06999999999994</v>
      </c>
      <c r="G47" s="95">
        <v>6457.915</v>
      </c>
      <c r="H47" s="67">
        <v>3434.1400000000003</v>
      </c>
      <c r="I47" s="94">
        <v>22217.356900000002</v>
      </c>
      <c r="J47" s="67">
        <v>4455.04</v>
      </c>
      <c r="K47" s="94">
        <v>25162.175000000003</v>
      </c>
      <c r="L47" s="67">
        <v>4805.3</v>
      </c>
      <c r="M47" s="7">
        <v>27597.338000000003</v>
      </c>
    </row>
    <row r="48" spans="2:14" ht="15.75" x14ac:dyDescent="0.25">
      <c r="B48" s="147" t="s">
        <v>81</v>
      </c>
      <c r="C48" s="148"/>
      <c r="D48" s="74">
        <v>0.99289329575765561</v>
      </c>
      <c r="E48" s="74">
        <v>0.97750216400290113</v>
      </c>
      <c r="F48" s="74">
        <v>0.35387646271441325</v>
      </c>
      <c r="G48" s="74">
        <v>0.54731937693605781</v>
      </c>
      <c r="H48" s="74">
        <v>0.21073048725946411</v>
      </c>
      <c r="I48" s="74">
        <v>0.41314608815160642</v>
      </c>
      <c r="J48" s="74">
        <v>0.24992029389689005</v>
      </c>
      <c r="K48" s="74">
        <v>0.43121240917664622</v>
      </c>
      <c r="L48" s="74">
        <v>0.19548323667755482</v>
      </c>
      <c r="M48" s="108">
        <v>0.35053316557874881</v>
      </c>
    </row>
    <row r="49" spans="2:13" ht="15.75" x14ac:dyDescent="0.25">
      <c r="B49" s="149" t="s">
        <v>82</v>
      </c>
      <c r="C49" s="150"/>
      <c r="D49" s="54">
        <v>143230.95000000001</v>
      </c>
      <c r="E49" s="55">
        <v>334865.53999999992</v>
      </c>
      <c r="F49" s="54">
        <v>161861.73999999987</v>
      </c>
      <c r="G49" s="55">
        <v>267202.52079999994</v>
      </c>
      <c r="H49" s="54">
        <v>523589.83000000013</v>
      </c>
      <c r="I49" s="55">
        <v>662386.16229999985</v>
      </c>
      <c r="J49" s="54">
        <v>916272.37000000011</v>
      </c>
      <c r="K49" s="55">
        <v>946648.59199999995</v>
      </c>
      <c r="L49" s="54">
        <v>918313.77999999991</v>
      </c>
      <c r="M49" s="55">
        <v>881835.80999999982</v>
      </c>
    </row>
    <row r="51" spans="2:13" ht="15.75" x14ac:dyDescent="0.25">
      <c r="B51" s="32" t="s">
        <v>130</v>
      </c>
    </row>
    <row r="52" spans="2:13" x14ac:dyDescent="0.2">
      <c r="D52" s="91"/>
      <c r="E52" s="91"/>
    </row>
    <row r="53" spans="2:13" x14ac:dyDescent="0.2">
      <c r="B53" s="106"/>
      <c r="D53" s="107"/>
      <c r="E53" s="107"/>
      <c r="F53" s="107"/>
      <c r="G53" s="107"/>
      <c r="H53" s="107"/>
      <c r="I53" s="107"/>
      <c r="J53" s="107"/>
      <c r="K53" s="107"/>
      <c r="L53" s="107"/>
      <c r="M53" s="107"/>
    </row>
    <row r="54" spans="2:13" x14ac:dyDescent="0.2">
      <c r="D54" s="109"/>
      <c r="E54" s="109"/>
      <c r="F54" s="109"/>
      <c r="G54" s="109"/>
      <c r="H54" s="109"/>
      <c r="I54" s="109"/>
      <c r="J54" s="109"/>
      <c r="K54" s="109"/>
      <c r="L54" s="109"/>
      <c r="M54" s="109"/>
    </row>
    <row r="56" spans="2:13" x14ac:dyDescent="0.2">
      <c r="D56" s="90"/>
      <c r="E56" s="105"/>
      <c r="H56" s="90"/>
      <c r="I56" s="90"/>
    </row>
    <row r="57" spans="2:13" x14ac:dyDescent="0.2">
      <c r="D57" s="90"/>
      <c r="E57" s="105"/>
    </row>
    <row r="58" spans="2:13" x14ac:dyDescent="0.2">
      <c r="D58" s="90"/>
      <c r="E58" s="105"/>
    </row>
    <row r="59" spans="2:13" x14ac:dyDescent="0.2">
      <c r="D59" s="90"/>
      <c r="E59" s="105"/>
    </row>
    <row r="60" spans="2:13" x14ac:dyDescent="0.2">
      <c r="D60" s="90"/>
      <c r="E60" s="105"/>
    </row>
    <row r="61" spans="2:13" x14ac:dyDescent="0.2">
      <c r="D61" s="90"/>
      <c r="E61" s="105"/>
    </row>
    <row r="62" spans="2:13" x14ac:dyDescent="0.2">
      <c r="D62" s="90"/>
      <c r="E62" s="105"/>
    </row>
    <row r="63" spans="2:13" x14ac:dyDescent="0.2">
      <c r="D63" s="90"/>
      <c r="E63" s="105"/>
    </row>
    <row r="64" spans="2:13" x14ac:dyDescent="0.2">
      <c r="D64" s="90"/>
      <c r="E64" s="90"/>
    </row>
    <row r="66" spans="4:5" x14ac:dyDescent="0.2">
      <c r="D66" s="90"/>
      <c r="E66" s="90"/>
    </row>
    <row r="67" spans="4:5" x14ac:dyDescent="0.2">
      <c r="D67" s="90"/>
      <c r="E67" s="90"/>
    </row>
    <row r="68" spans="4:5" x14ac:dyDescent="0.2">
      <c r="D68" s="90"/>
      <c r="E68" s="90"/>
    </row>
    <row r="69" spans="4:5" x14ac:dyDescent="0.2">
      <c r="D69" s="90"/>
      <c r="E69" s="90"/>
    </row>
    <row r="70" spans="4:5" x14ac:dyDescent="0.2">
      <c r="D70" s="90"/>
      <c r="E70" s="90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40" workbookViewId="0">
      <selection activeCell="D72" sqref="D72"/>
    </sheetView>
  </sheetViews>
  <sheetFormatPr baseColWidth="10" defaultColWidth="11.42578125" defaultRowHeight="12.75" x14ac:dyDescent="0.2"/>
  <cols>
    <col min="1" max="1" width="6.5703125" style="111" customWidth="1"/>
    <col min="2" max="2" width="39.85546875" style="111" customWidth="1"/>
    <col min="3" max="3" width="17" style="111" bestFit="1" customWidth="1"/>
    <col min="4" max="4" width="14.28515625" style="111" customWidth="1"/>
    <col min="5" max="5" width="17.28515625" style="111" customWidth="1"/>
    <col min="6" max="6" width="13.42578125" style="111" customWidth="1"/>
    <col min="7" max="7" width="20.7109375" style="111" customWidth="1"/>
    <col min="8" max="8" width="11.42578125" style="111"/>
    <col min="9" max="9" width="19.85546875" style="111" customWidth="1"/>
    <col min="10" max="11" width="11.42578125" style="111"/>
    <col min="12" max="12" width="18.5703125" style="111" customWidth="1"/>
    <col min="13" max="256" width="11.42578125" style="111"/>
    <col min="257" max="257" width="6.5703125" style="111" customWidth="1"/>
    <col min="258" max="258" width="39.85546875" style="111" customWidth="1"/>
    <col min="259" max="259" width="17" style="111" bestFit="1" customWidth="1"/>
    <col min="260" max="260" width="14.28515625" style="111" customWidth="1"/>
    <col min="261" max="261" width="17.28515625" style="111" customWidth="1"/>
    <col min="262" max="262" width="13.42578125" style="111" customWidth="1"/>
    <col min="263" max="263" width="20.7109375" style="111" customWidth="1"/>
    <col min="264" max="264" width="11.42578125" style="111"/>
    <col min="265" max="265" width="19.85546875" style="111" customWidth="1"/>
    <col min="266" max="512" width="11.42578125" style="111"/>
    <col min="513" max="513" width="6.5703125" style="111" customWidth="1"/>
    <col min="514" max="514" width="39.85546875" style="111" customWidth="1"/>
    <col min="515" max="515" width="17" style="111" bestFit="1" customWidth="1"/>
    <col min="516" max="516" width="14.28515625" style="111" customWidth="1"/>
    <col min="517" max="517" width="17.28515625" style="111" customWidth="1"/>
    <col min="518" max="518" width="13.42578125" style="111" customWidth="1"/>
    <col min="519" max="519" width="20.7109375" style="111" customWidth="1"/>
    <col min="520" max="520" width="11.42578125" style="111"/>
    <col min="521" max="521" width="19.85546875" style="111" customWidth="1"/>
    <col min="522" max="768" width="11.42578125" style="111"/>
    <col min="769" max="769" width="6.5703125" style="111" customWidth="1"/>
    <col min="770" max="770" width="39.85546875" style="111" customWidth="1"/>
    <col min="771" max="771" width="17" style="111" bestFit="1" customWidth="1"/>
    <col min="772" max="772" width="14.28515625" style="111" customWidth="1"/>
    <col min="773" max="773" width="17.28515625" style="111" customWidth="1"/>
    <col min="774" max="774" width="13.42578125" style="111" customWidth="1"/>
    <col min="775" max="775" width="20.7109375" style="111" customWidth="1"/>
    <col min="776" max="776" width="11.42578125" style="111"/>
    <col min="777" max="777" width="19.85546875" style="111" customWidth="1"/>
    <col min="778" max="1024" width="11.42578125" style="111"/>
    <col min="1025" max="1025" width="6.5703125" style="111" customWidth="1"/>
    <col min="1026" max="1026" width="39.85546875" style="111" customWidth="1"/>
    <col min="1027" max="1027" width="17" style="111" bestFit="1" customWidth="1"/>
    <col min="1028" max="1028" width="14.28515625" style="111" customWidth="1"/>
    <col min="1029" max="1029" width="17.28515625" style="111" customWidth="1"/>
    <col min="1030" max="1030" width="13.42578125" style="111" customWidth="1"/>
    <col min="1031" max="1031" width="20.7109375" style="111" customWidth="1"/>
    <col min="1032" max="1032" width="11.42578125" style="111"/>
    <col min="1033" max="1033" width="19.85546875" style="111" customWidth="1"/>
    <col min="1034" max="1280" width="11.42578125" style="111"/>
    <col min="1281" max="1281" width="6.5703125" style="111" customWidth="1"/>
    <col min="1282" max="1282" width="39.85546875" style="111" customWidth="1"/>
    <col min="1283" max="1283" width="17" style="111" bestFit="1" customWidth="1"/>
    <col min="1284" max="1284" width="14.28515625" style="111" customWidth="1"/>
    <col min="1285" max="1285" width="17.28515625" style="111" customWidth="1"/>
    <col min="1286" max="1286" width="13.42578125" style="111" customWidth="1"/>
    <col min="1287" max="1287" width="20.7109375" style="111" customWidth="1"/>
    <col min="1288" max="1288" width="11.42578125" style="111"/>
    <col min="1289" max="1289" width="19.85546875" style="111" customWidth="1"/>
    <col min="1290" max="1536" width="11.42578125" style="111"/>
    <col min="1537" max="1537" width="6.5703125" style="111" customWidth="1"/>
    <col min="1538" max="1538" width="39.85546875" style="111" customWidth="1"/>
    <col min="1539" max="1539" width="17" style="111" bestFit="1" customWidth="1"/>
    <col min="1540" max="1540" width="14.28515625" style="111" customWidth="1"/>
    <col min="1541" max="1541" width="17.28515625" style="111" customWidth="1"/>
    <col min="1542" max="1542" width="13.42578125" style="111" customWidth="1"/>
    <col min="1543" max="1543" width="20.7109375" style="111" customWidth="1"/>
    <col min="1544" max="1544" width="11.42578125" style="111"/>
    <col min="1545" max="1545" width="19.85546875" style="111" customWidth="1"/>
    <col min="1546" max="1792" width="11.42578125" style="111"/>
    <col min="1793" max="1793" width="6.5703125" style="111" customWidth="1"/>
    <col min="1794" max="1794" width="39.85546875" style="111" customWidth="1"/>
    <col min="1795" max="1795" width="17" style="111" bestFit="1" customWidth="1"/>
    <col min="1796" max="1796" width="14.28515625" style="111" customWidth="1"/>
    <col min="1797" max="1797" width="17.28515625" style="111" customWidth="1"/>
    <col min="1798" max="1798" width="13.42578125" style="111" customWidth="1"/>
    <col min="1799" max="1799" width="20.7109375" style="111" customWidth="1"/>
    <col min="1800" max="1800" width="11.42578125" style="111"/>
    <col min="1801" max="1801" width="19.85546875" style="111" customWidth="1"/>
    <col min="1802" max="2048" width="11.42578125" style="111"/>
    <col min="2049" max="2049" width="6.5703125" style="111" customWidth="1"/>
    <col min="2050" max="2050" width="39.85546875" style="111" customWidth="1"/>
    <col min="2051" max="2051" width="17" style="111" bestFit="1" customWidth="1"/>
    <col min="2052" max="2052" width="14.28515625" style="111" customWidth="1"/>
    <col min="2053" max="2053" width="17.28515625" style="111" customWidth="1"/>
    <col min="2054" max="2054" width="13.42578125" style="111" customWidth="1"/>
    <col min="2055" max="2055" width="20.7109375" style="111" customWidth="1"/>
    <col min="2056" max="2056" width="11.42578125" style="111"/>
    <col min="2057" max="2057" width="19.85546875" style="111" customWidth="1"/>
    <col min="2058" max="2304" width="11.42578125" style="111"/>
    <col min="2305" max="2305" width="6.5703125" style="111" customWidth="1"/>
    <col min="2306" max="2306" width="39.85546875" style="111" customWidth="1"/>
    <col min="2307" max="2307" width="17" style="111" bestFit="1" customWidth="1"/>
    <col min="2308" max="2308" width="14.28515625" style="111" customWidth="1"/>
    <col min="2309" max="2309" width="17.28515625" style="111" customWidth="1"/>
    <col min="2310" max="2310" width="13.42578125" style="111" customWidth="1"/>
    <col min="2311" max="2311" width="20.7109375" style="111" customWidth="1"/>
    <col min="2312" max="2312" width="11.42578125" style="111"/>
    <col min="2313" max="2313" width="19.85546875" style="111" customWidth="1"/>
    <col min="2314" max="2560" width="11.42578125" style="111"/>
    <col min="2561" max="2561" width="6.5703125" style="111" customWidth="1"/>
    <col min="2562" max="2562" width="39.85546875" style="111" customWidth="1"/>
    <col min="2563" max="2563" width="17" style="111" bestFit="1" customWidth="1"/>
    <col min="2564" max="2564" width="14.28515625" style="111" customWidth="1"/>
    <col min="2565" max="2565" width="17.28515625" style="111" customWidth="1"/>
    <col min="2566" max="2566" width="13.42578125" style="111" customWidth="1"/>
    <col min="2567" max="2567" width="20.7109375" style="111" customWidth="1"/>
    <col min="2568" max="2568" width="11.42578125" style="111"/>
    <col min="2569" max="2569" width="19.85546875" style="111" customWidth="1"/>
    <col min="2570" max="2816" width="11.42578125" style="111"/>
    <col min="2817" max="2817" width="6.5703125" style="111" customWidth="1"/>
    <col min="2818" max="2818" width="39.85546875" style="111" customWidth="1"/>
    <col min="2819" max="2819" width="17" style="111" bestFit="1" customWidth="1"/>
    <col min="2820" max="2820" width="14.28515625" style="111" customWidth="1"/>
    <col min="2821" max="2821" width="17.28515625" style="111" customWidth="1"/>
    <col min="2822" max="2822" width="13.42578125" style="111" customWidth="1"/>
    <col min="2823" max="2823" width="20.7109375" style="111" customWidth="1"/>
    <col min="2824" max="2824" width="11.42578125" style="111"/>
    <col min="2825" max="2825" width="19.85546875" style="111" customWidth="1"/>
    <col min="2826" max="3072" width="11.42578125" style="111"/>
    <col min="3073" max="3073" width="6.5703125" style="111" customWidth="1"/>
    <col min="3074" max="3074" width="39.85546875" style="111" customWidth="1"/>
    <col min="3075" max="3075" width="17" style="111" bestFit="1" customWidth="1"/>
    <col min="3076" max="3076" width="14.28515625" style="111" customWidth="1"/>
    <col min="3077" max="3077" width="17.28515625" style="111" customWidth="1"/>
    <col min="3078" max="3078" width="13.42578125" style="111" customWidth="1"/>
    <col min="3079" max="3079" width="20.7109375" style="111" customWidth="1"/>
    <col min="3080" max="3080" width="11.42578125" style="111"/>
    <col min="3081" max="3081" width="19.85546875" style="111" customWidth="1"/>
    <col min="3082" max="3328" width="11.42578125" style="111"/>
    <col min="3329" max="3329" width="6.5703125" style="111" customWidth="1"/>
    <col min="3330" max="3330" width="39.85546875" style="111" customWidth="1"/>
    <col min="3331" max="3331" width="17" style="111" bestFit="1" customWidth="1"/>
    <col min="3332" max="3332" width="14.28515625" style="111" customWidth="1"/>
    <col min="3333" max="3333" width="17.28515625" style="111" customWidth="1"/>
    <col min="3334" max="3334" width="13.42578125" style="111" customWidth="1"/>
    <col min="3335" max="3335" width="20.7109375" style="111" customWidth="1"/>
    <col min="3336" max="3336" width="11.42578125" style="111"/>
    <col min="3337" max="3337" width="19.85546875" style="111" customWidth="1"/>
    <col min="3338" max="3584" width="11.42578125" style="111"/>
    <col min="3585" max="3585" width="6.5703125" style="111" customWidth="1"/>
    <col min="3586" max="3586" width="39.85546875" style="111" customWidth="1"/>
    <col min="3587" max="3587" width="17" style="111" bestFit="1" customWidth="1"/>
    <col min="3588" max="3588" width="14.28515625" style="111" customWidth="1"/>
    <col min="3589" max="3589" width="17.28515625" style="111" customWidth="1"/>
    <col min="3590" max="3590" width="13.42578125" style="111" customWidth="1"/>
    <col min="3591" max="3591" width="20.7109375" style="111" customWidth="1"/>
    <col min="3592" max="3592" width="11.42578125" style="111"/>
    <col min="3593" max="3593" width="19.85546875" style="111" customWidth="1"/>
    <col min="3594" max="3840" width="11.42578125" style="111"/>
    <col min="3841" max="3841" width="6.5703125" style="111" customWidth="1"/>
    <col min="3842" max="3842" width="39.85546875" style="111" customWidth="1"/>
    <col min="3843" max="3843" width="17" style="111" bestFit="1" customWidth="1"/>
    <col min="3844" max="3844" width="14.28515625" style="111" customWidth="1"/>
    <col min="3845" max="3845" width="17.28515625" style="111" customWidth="1"/>
    <col min="3846" max="3846" width="13.42578125" style="111" customWidth="1"/>
    <col min="3847" max="3847" width="20.7109375" style="111" customWidth="1"/>
    <col min="3848" max="3848" width="11.42578125" style="111"/>
    <col min="3849" max="3849" width="19.85546875" style="111" customWidth="1"/>
    <col min="3850" max="4096" width="11.42578125" style="111"/>
    <col min="4097" max="4097" width="6.5703125" style="111" customWidth="1"/>
    <col min="4098" max="4098" width="39.85546875" style="111" customWidth="1"/>
    <col min="4099" max="4099" width="17" style="111" bestFit="1" customWidth="1"/>
    <col min="4100" max="4100" width="14.28515625" style="111" customWidth="1"/>
    <col min="4101" max="4101" width="17.28515625" style="111" customWidth="1"/>
    <col min="4102" max="4102" width="13.42578125" style="111" customWidth="1"/>
    <col min="4103" max="4103" width="20.7109375" style="111" customWidth="1"/>
    <col min="4104" max="4104" width="11.42578125" style="111"/>
    <col min="4105" max="4105" width="19.85546875" style="111" customWidth="1"/>
    <col min="4106" max="4352" width="11.42578125" style="111"/>
    <col min="4353" max="4353" width="6.5703125" style="111" customWidth="1"/>
    <col min="4354" max="4354" width="39.85546875" style="111" customWidth="1"/>
    <col min="4355" max="4355" width="17" style="111" bestFit="1" customWidth="1"/>
    <col min="4356" max="4356" width="14.28515625" style="111" customWidth="1"/>
    <col min="4357" max="4357" width="17.28515625" style="111" customWidth="1"/>
    <col min="4358" max="4358" width="13.42578125" style="111" customWidth="1"/>
    <col min="4359" max="4359" width="20.7109375" style="111" customWidth="1"/>
    <col min="4360" max="4360" width="11.42578125" style="111"/>
    <col min="4361" max="4361" width="19.85546875" style="111" customWidth="1"/>
    <col min="4362" max="4608" width="11.42578125" style="111"/>
    <col min="4609" max="4609" width="6.5703125" style="111" customWidth="1"/>
    <col min="4610" max="4610" width="39.85546875" style="111" customWidth="1"/>
    <col min="4611" max="4611" width="17" style="111" bestFit="1" customWidth="1"/>
    <col min="4612" max="4612" width="14.28515625" style="111" customWidth="1"/>
    <col min="4613" max="4613" width="17.28515625" style="111" customWidth="1"/>
    <col min="4614" max="4614" width="13.42578125" style="111" customWidth="1"/>
    <col min="4615" max="4615" width="20.7109375" style="111" customWidth="1"/>
    <col min="4616" max="4616" width="11.42578125" style="111"/>
    <col min="4617" max="4617" width="19.85546875" style="111" customWidth="1"/>
    <col min="4618" max="4864" width="11.42578125" style="111"/>
    <col min="4865" max="4865" width="6.5703125" style="111" customWidth="1"/>
    <col min="4866" max="4866" width="39.85546875" style="111" customWidth="1"/>
    <col min="4867" max="4867" width="17" style="111" bestFit="1" customWidth="1"/>
    <col min="4868" max="4868" width="14.28515625" style="111" customWidth="1"/>
    <col min="4869" max="4869" width="17.28515625" style="111" customWidth="1"/>
    <col min="4870" max="4870" width="13.42578125" style="111" customWidth="1"/>
    <col min="4871" max="4871" width="20.7109375" style="111" customWidth="1"/>
    <col min="4872" max="4872" width="11.42578125" style="111"/>
    <col min="4873" max="4873" width="19.85546875" style="111" customWidth="1"/>
    <col min="4874" max="5120" width="11.42578125" style="111"/>
    <col min="5121" max="5121" width="6.5703125" style="111" customWidth="1"/>
    <col min="5122" max="5122" width="39.85546875" style="111" customWidth="1"/>
    <col min="5123" max="5123" width="17" style="111" bestFit="1" customWidth="1"/>
    <col min="5124" max="5124" width="14.28515625" style="111" customWidth="1"/>
    <col min="5125" max="5125" width="17.28515625" style="111" customWidth="1"/>
    <col min="5126" max="5126" width="13.42578125" style="111" customWidth="1"/>
    <col min="5127" max="5127" width="20.7109375" style="111" customWidth="1"/>
    <col min="5128" max="5128" width="11.42578125" style="111"/>
    <col min="5129" max="5129" width="19.85546875" style="111" customWidth="1"/>
    <col min="5130" max="5376" width="11.42578125" style="111"/>
    <col min="5377" max="5377" width="6.5703125" style="111" customWidth="1"/>
    <col min="5378" max="5378" width="39.85546875" style="111" customWidth="1"/>
    <col min="5379" max="5379" width="17" style="111" bestFit="1" customWidth="1"/>
    <col min="5380" max="5380" width="14.28515625" style="111" customWidth="1"/>
    <col min="5381" max="5381" width="17.28515625" style="111" customWidth="1"/>
    <col min="5382" max="5382" width="13.42578125" style="111" customWidth="1"/>
    <col min="5383" max="5383" width="20.7109375" style="111" customWidth="1"/>
    <col min="5384" max="5384" width="11.42578125" style="111"/>
    <col min="5385" max="5385" width="19.85546875" style="111" customWidth="1"/>
    <col min="5386" max="5632" width="11.42578125" style="111"/>
    <col min="5633" max="5633" width="6.5703125" style="111" customWidth="1"/>
    <col min="5634" max="5634" width="39.85546875" style="111" customWidth="1"/>
    <col min="5635" max="5635" width="17" style="111" bestFit="1" customWidth="1"/>
    <col min="5636" max="5636" width="14.28515625" style="111" customWidth="1"/>
    <col min="5637" max="5637" width="17.28515625" style="111" customWidth="1"/>
    <col min="5638" max="5638" width="13.42578125" style="111" customWidth="1"/>
    <col min="5639" max="5639" width="20.7109375" style="111" customWidth="1"/>
    <col min="5640" max="5640" width="11.42578125" style="111"/>
    <col min="5641" max="5641" width="19.85546875" style="111" customWidth="1"/>
    <col min="5642" max="5888" width="11.42578125" style="111"/>
    <col min="5889" max="5889" width="6.5703125" style="111" customWidth="1"/>
    <col min="5890" max="5890" width="39.85546875" style="111" customWidth="1"/>
    <col min="5891" max="5891" width="17" style="111" bestFit="1" customWidth="1"/>
    <col min="5892" max="5892" width="14.28515625" style="111" customWidth="1"/>
    <col min="5893" max="5893" width="17.28515625" style="111" customWidth="1"/>
    <col min="5894" max="5894" width="13.42578125" style="111" customWidth="1"/>
    <col min="5895" max="5895" width="20.7109375" style="111" customWidth="1"/>
    <col min="5896" max="5896" width="11.42578125" style="111"/>
    <col min="5897" max="5897" width="19.85546875" style="111" customWidth="1"/>
    <col min="5898" max="6144" width="11.42578125" style="111"/>
    <col min="6145" max="6145" width="6.5703125" style="111" customWidth="1"/>
    <col min="6146" max="6146" width="39.85546875" style="111" customWidth="1"/>
    <col min="6147" max="6147" width="17" style="111" bestFit="1" customWidth="1"/>
    <col min="6148" max="6148" width="14.28515625" style="111" customWidth="1"/>
    <col min="6149" max="6149" width="17.28515625" style="111" customWidth="1"/>
    <col min="6150" max="6150" width="13.42578125" style="111" customWidth="1"/>
    <col min="6151" max="6151" width="20.7109375" style="111" customWidth="1"/>
    <col min="6152" max="6152" width="11.42578125" style="111"/>
    <col min="6153" max="6153" width="19.85546875" style="111" customWidth="1"/>
    <col min="6154" max="6400" width="11.42578125" style="111"/>
    <col min="6401" max="6401" width="6.5703125" style="111" customWidth="1"/>
    <col min="6402" max="6402" width="39.85546875" style="111" customWidth="1"/>
    <col min="6403" max="6403" width="17" style="111" bestFit="1" customWidth="1"/>
    <col min="6404" max="6404" width="14.28515625" style="111" customWidth="1"/>
    <col min="6405" max="6405" width="17.28515625" style="111" customWidth="1"/>
    <col min="6406" max="6406" width="13.42578125" style="111" customWidth="1"/>
    <col min="6407" max="6407" width="20.7109375" style="111" customWidth="1"/>
    <col min="6408" max="6408" width="11.42578125" style="111"/>
    <col min="6409" max="6409" width="19.85546875" style="111" customWidth="1"/>
    <col min="6410" max="6656" width="11.42578125" style="111"/>
    <col min="6657" max="6657" width="6.5703125" style="111" customWidth="1"/>
    <col min="6658" max="6658" width="39.85546875" style="111" customWidth="1"/>
    <col min="6659" max="6659" width="17" style="111" bestFit="1" customWidth="1"/>
    <col min="6660" max="6660" width="14.28515625" style="111" customWidth="1"/>
    <col min="6661" max="6661" width="17.28515625" style="111" customWidth="1"/>
    <col min="6662" max="6662" width="13.42578125" style="111" customWidth="1"/>
    <col min="6663" max="6663" width="20.7109375" style="111" customWidth="1"/>
    <col min="6664" max="6664" width="11.42578125" style="111"/>
    <col min="6665" max="6665" width="19.85546875" style="111" customWidth="1"/>
    <col min="6666" max="6912" width="11.42578125" style="111"/>
    <col min="6913" max="6913" width="6.5703125" style="111" customWidth="1"/>
    <col min="6914" max="6914" width="39.85546875" style="111" customWidth="1"/>
    <col min="6915" max="6915" width="17" style="111" bestFit="1" customWidth="1"/>
    <col min="6916" max="6916" width="14.28515625" style="111" customWidth="1"/>
    <col min="6917" max="6917" width="17.28515625" style="111" customWidth="1"/>
    <col min="6918" max="6918" width="13.42578125" style="111" customWidth="1"/>
    <col min="6919" max="6919" width="20.7109375" style="111" customWidth="1"/>
    <col min="6920" max="6920" width="11.42578125" style="111"/>
    <col min="6921" max="6921" width="19.85546875" style="111" customWidth="1"/>
    <col min="6922" max="7168" width="11.42578125" style="111"/>
    <col min="7169" max="7169" width="6.5703125" style="111" customWidth="1"/>
    <col min="7170" max="7170" width="39.85546875" style="111" customWidth="1"/>
    <col min="7171" max="7171" width="17" style="111" bestFit="1" customWidth="1"/>
    <col min="7172" max="7172" width="14.28515625" style="111" customWidth="1"/>
    <col min="7173" max="7173" width="17.28515625" style="111" customWidth="1"/>
    <col min="7174" max="7174" width="13.42578125" style="111" customWidth="1"/>
    <col min="7175" max="7175" width="20.7109375" style="111" customWidth="1"/>
    <col min="7176" max="7176" width="11.42578125" style="111"/>
    <col min="7177" max="7177" width="19.85546875" style="111" customWidth="1"/>
    <col min="7178" max="7424" width="11.42578125" style="111"/>
    <col min="7425" max="7425" width="6.5703125" style="111" customWidth="1"/>
    <col min="7426" max="7426" width="39.85546875" style="111" customWidth="1"/>
    <col min="7427" max="7427" width="17" style="111" bestFit="1" customWidth="1"/>
    <col min="7428" max="7428" width="14.28515625" style="111" customWidth="1"/>
    <col min="7429" max="7429" width="17.28515625" style="111" customWidth="1"/>
    <col min="7430" max="7430" width="13.42578125" style="111" customWidth="1"/>
    <col min="7431" max="7431" width="20.7109375" style="111" customWidth="1"/>
    <col min="7432" max="7432" width="11.42578125" style="111"/>
    <col min="7433" max="7433" width="19.85546875" style="111" customWidth="1"/>
    <col min="7434" max="7680" width="11.42578125" style="111"/>
    <col min="7681" max="7681" width="6.5703125" style="111" customWidth="1"/>
    <col min="7682" max="7682" width="39.85546875" style="111" customWidth="1"/>
    <col min="7683" max="7683" width="17" style="111" bestFit="1" customWidth="1"/>
    <col min="7684" max="7684" width="14.28515625" style="111" customWidth="1"/>
    <col min="7685" max="7685" width="17.28515625" style="111" customWidth="1"/>
    <col min="7686" max="7686" width="13.42578125" style="111" customWidth="1"/>
    <col min="7687" max="7687" width="20.7109375" style="111" customWidth="1"/>
    <col min="7688" max="7688" width="11.42578125" style="111"/>
    <col min="7689" max="7689" width="19.85546875" style="111" customWidth="1"/>
    <col min="7690" max="7936" width="11.42578125" style="111"/>
    <col min="7937" max="7937" width="6.5703125" style="111" customWidth="1"/>
    <col min="7938" max="7938" width="39.85546875" style="111" customWidth="1"/>
    <col min="7939" max="7939" width="17" style="111" bestFit="1" customWidth="1"/>
    <col min="7940" max="7940" width="14.28515625" style="111" customWidth="1"/>
    <col min="7941" max="7941" width="17.28515625" style="111" customWidth="1"/>
    <col min="7942" max="7942" width="13.42578125" style="111" customWidth="1"/>
    <col min="7943" max="7943" width="20.7109375" style="111" customWidth="1"/>
    <col min="7944" max="7944" width="11.42578125" style="111"/>
    <col min="7945" max="7945" width="19.85546875" style="111" customWidth="1"/>
    <col min="7946" max="8192" width="11.42578125" style="111"/>
    <col min="8193" max="8193" width="6.5703125" style="111" customWidth="1"/>
    <col min="8194" max="8194" width="39.85546875" style="111" customWidth="1"/>
    <col min="8195" max="8195" width="17" style="111" bestFit="1" customWidth="1"/>
    <col min="8196" max="8196" width="14.28515625" style="111" customWidth="1"/>
    <col min="8197" max="8197" width="17.28515625" style="111" customWidth="1"/>
    <col min="8198" max="8198" width="13.42578125" style="111" customWidth="1"/>
    <col min="8199" max="8199" width="20.7109375" style="111" customWidth="1"/>
    <col min="8200" max="8200" width="11.42578125" style="111"/>
    <col min="8201" max="8201" width="19.85546875" style="111" customWidth="1"/>
    <col min="8202" max="8448" width="11.42578125" style="111"/>
    <col min="8449" max="8449" width="6.5703125" style="111" customWidth="1"/>
    <col min="8450" max="8450" width="39.85546875" style="111" customWidth="1"/>
    <col min="8451" max="8451" width="17" style="111" bestFit="1" customWidth="1"/>
    <col min="8452" max="8452" width="14.28515625" style="111" customWidth="1"/>
    <col min="8453" max="8453" width="17.28515625" style="111" customWidth="1"/>
    <col min="8454" max="8454" width="13.42578125" style="111" customWidth="1"/>
    <col min="8455" max="8455" width="20.7109375" style="111" customWidth="1"/>
    <col min="8456" max="8456" width="11.42578125" style="111"/>
    <col min="8457" max="8457" width="19.85546875" style="111" customWidth="1"/>
    <col min="8458" max="8704" width="11.42578125" style="111"/>
    <col min="8705" max="8705" width="6.5703125" style="111" customWidth="1"/>
    <col min="8706" max="8706" width="39.85546875" style="111" customWidth="1"/>
    <col min="8707" max="8707" width="17" style="111" bestFit="1" customWidth="1"/>
    <col min="8708" max="8708" width="14.28515625" style="111" customWidth="1"/>
    <col min="8709" max="8709" width="17.28515625" style="111" customWidth="1"/>
    <col min="8710" max="8710" width="13.42578125" style="111" customWidth="1"/>
    <col min="8711" max="8711" width="20.7109375" style="111" customWidth="1"/>
    <col min="8712" max="8712" width="11.42578125" style="111"/>
    <col min="8713" max="8713" width="19.85546875" style="111" customWidth="1"/>
    <col min="8714" max="8960" width="11.42578125" style="111"/>
    <col min="8961" max="8961" width="6.5703125" style="111" customWidth="1"/>
    <col min="8962" max="8962" width="39.85546875" style="111" customWidth="1"/>
    <col min="8963" max="8963" width="17" style="111" bestFit="1" customWidth="1"/>
    <col min="8964" max="8964" width="14.28515625" style="111" customWidth="1"/>
    <col min="8965" max="8965" width="17.28515625" style="111" customWidth="1"/>
    <col min="8966" max="8966" width="13.42578125" style="111" customWidth="1"/>
    <col min="8967" max="8967" width="20.7109375" style="111" customWidth="1"/>
    <col min="8968" max="8968" width="11.42578125" style="111"/>
    <col min="8969" max="8969" width="19.85546875" style="111" customWidth="1"/>
    <col min="8970" max="9216" width="11.42578125" style="111"/>
    <col min="9217" max="9217" width="6.5703125" style="111" customWidth="1"/>
    <col min="9218" max="9218" width="39.85546875" style="111" customWidth="1"/>
    <col min="9219" max="9219" width="17" style="111" bestFit="1" customWidth="1"/>
    <col min="9220" max="9220" width="14.28515625" style="111" customWidth="1"/>
    <col min="9221" max="9221" width="17.28515625" style="111" customWidth="1"/>
    <col min="9222" max="9222" width="13.42578125" style="111" customWidth="1"/>
    <col min="9223" max="9223" width="20.7109375" style="111" customWidth="1"/>
    <col min="9224" max="9224" width="11.42578125" style="111"/>
    <col min="9225" max="9225" width="19.85546875" style="111" customWidth="1"/>
    <col min="9226" max="9472" width="11.42578125" style="111"/>
    <col min="9473" max="9473" width="6.5703125" style="111" customWidth="1"/>
    <col min="9474" max="9474" width="39.85546875" style="111" customWidth="1"/>
    <col min="9475" max="9475" width="17" style="111" bestFit="1" customWidth="1"/>
    <col min="9476" max="9476" width="14.28515625" style="111" customWidth="1"/>
    <col min="9477" max="9477" width="17.28515625" style="111" customWidth="1"/>
    <col min="9478" max="9478" width="13.42578125" style="111" customWidth="1"/>
    <col min="9479" max="9479" width="20.7109375" style="111" customWidth="1"/>
    <col min="9480" max="9480" width="11.42578125" style="111"/>
    <col min="9481" max="9481" width="19.85546875" style="111" customWidth="1"/>
    <col min="9482" max="9728" width="11.42578125" style="111"/>
    <col min="9729" max="9729" width="6.5703125" style="111" customWidth="1"/>
    <col min="9730" max="9730" width="39.85546875" style="111" customWidth="1"/>
    <col min="9731" max="9731" width="17" style="111" bestFit="1" customWidth="1"/>
    <col min="9732" max="9732" width="14.28515625" style="111" customWidth="1"/>
    <col min="9733" max="9733" width="17.28515625" style="111" customWidth="1"/>
    <col min="9734" max="9734" width="13.42578125" style="111" customWidth="1"/>
    <col min="9735" max="9735" width="20.7109375" style="111" customWidth="1"/>
    <col min="9736" max="9736" width="11.42578125" style="111"/>
    <col min="9737" max="9737" width="19.85546875" style="111" customWidth="1"/>
    <col min="9738" max="9984" width="11.42578125" style="111"/>
    <col min="9985" max="9985" width="6.5703125" style="111" customWidth="1"/>
    <col min="9986" max="9986" width="39.85546875" style="111" customWidth="1"/>
    <col min="9987" max="9987" width="17" style="111" bestFit="1" customWidth="1"/>
    <col min="9988" max="9988" width="14.28515625" style="111" customWidth="1"/>
    <col min="9989" max="9989" width="17.28515625" style="111" customWidth="1"/>
    <col min="9990" max="9990" width="13.42578125" style="111" customWidth="1"/>
    <col min="9991" max="9991" width="20.7109375" style="111" customWidth="1"/>
    <col min="9992" max="9992" width="11.42578125" style="111"/>
    <col min="9993" max="9993" width="19.85546875" style="111" customWidth="1"/>
    <col min="9994" max="10240" width="11.42578125" style="111"/>
    <col min="10241" max="10241" width="6.5703125" style="111" customWidth="1"/>
    <col min="10242" max="10242" width="39.85546875" style="111" customWidth="1"/>
    <col min="10243" max="10243" width="17" style="111" bestFit="1" customWidth="1"/>
    <col min="10244" max="10244" width="14.28515625" style="111" customWidth="1"/>
    <col min="10245" max="10245" width="17.28515625" style="111" customWidth="1"/>
    <col min="10246" max="10246" width="13.42578125" style="111" customWidth="1"/>
    <col min="10247" max="10247" width="20.7109375" style="111" customWidth="1"/>
    <col min="10248" max="10248" width="11.42578125" style="111"/>
    <col min="10249" max="10249" width="19.85546875" style="111" customWidth="1"/>
    <col min="10250" max="10496" width="11.42578125" style="111"/>
    <col min="10497" max="10497" width="6.5703125" style="111" customWidth="1"/>
    <col min="10498" max="10498" width="39.85546875" style="111" customWidth="1"/>
    <col min="10499" max="10499" width="17" style="111" bestFit="1" customWidth="1"/>
    <col min="10500" max="10500" width="14.28515625" style="111" customWidth="1"/>
    <col min="10501" max="10501" width="17.28515625" style="111" customWidth="1"/>
    <col min="10502" max="10502" width="13.42578125" style="111" customWidth="1"/>
    <col min="10503" max="10503" width="20.7109375" style="111" customWidth="1"/>
    <col min="10504" max="10504" width="11.42578125" style="111"/>
    <col min="10505" max="10505" width="19.85546875" style="111" customWidth="1"/>
    <col min="10506" max="10752" width="11.42578125" style="111"/>
    <col min="10753" max="10753" width="6.5703125" style="111" customWidth="1"/>
    <col min="10754" max="10754" width="39.85546875" style="111" customWidth="1"/>
    <col min="10755" max="10755" width="17" style="111" bestFit="1" customWidth="1"/>
    <col min="10756" max="10756" width="14.28515625" style="111" customWidth="1"/>
    <col min="10757" max="10757" width="17.28515625" style="111" customWidth="1"/>
    <col min="10758" max="10758" width="13.42578125" style="111" customWidth="1"/>
    <col min="10759" max="10759" width="20.7109375" style="111" customWidth="1"/>
    <col min="10760" max="10760" width="11.42578125" style="111"/>
    <col min="10761" max="10761" width="19.85546875" style="111" customWidth="1"/>
    <col min="10762" max="11008" width="11.42578125" style="111"/>
    <col min="11009" max="11009" width="6.5703125" style="111" customWidth="1"/>
    <col min="11010" max="11010" width="39.85546875" style="111" customWidth="1"/>
    <col min="11011" max="11011" width="17" style="111" bestFit="1" customWidth="1"/>
    <col min="11012" max="11012" width="14.28515625" style="111" customWidth="1"/>
    <col min="11013" max="11013" width="17.28515625" style="111" customWidth="1"/>
    <col min="11014" max="11014" width="13.42578125" style="111" customWidth="1"/>
    <col min="11015" max="11015" width="20.7109375" style="111" customWidth="1"/>
    <col min="11016" max="11016" width="11.42578125" style="111"/>
    <col min="11017" max="11017" width="19.85546875" style="111" customWidth="1"/>
    <col min="11018" max="11264" width="11.42578125" style="111"/>
    <col min="11265" max="11265" width="6.5703125" style="111" customWidth="1"/>
    <col min="11266" max="11266" width="39.85546875" style="111" customWidth="1"/>
    <col min="11267" max="11267" width="17" style="111" bestFit="1" customWidth="1"/>
    <col min="11268" max="11268" width="14.28515625" style="111" customWidth="1"/>
    <col min="11269" max="11269" width="17.28515625" style="111" customWidth="1"/>
    <col min="11270" max="11270" width="13.42578125" style="111" customWidth="1"/>
    <col min="11271" max="11271" width="20.7109375" style="111" customWidth="1"/>
    <col min="11272" max="11272" width="11.42578125" style="111"/>
    <col min="11273" max="11273" width="19.85546875" style="111" customWidth="1"/>
    <col min="11274" max="11520" width="11.42578125" style="111"/>
    <col min="11521" max="11521" width="6.5703125" style="111" customWidth="1"/>
    <col min="11522" max="11522" width="39.85546875" style="111" customWidth="1"/>
    <col min="11523" max="11523" width="17" style="111" bestFit="1" customWidth="1"/>
    <col min="11524" max="11524" width="14.28515625" style="111" customWidth="1"/>
    <col min="11525" max="11525" width="17.28515625" style="111" customWidth="1"/>
    <col min="11526" max="11526" width="13.42578125" style="111" customWidth="1"/>
    <col min="11527" max="11527" width="20.7109375" style="111" customWidth="1"/>
    <col min="11528" max="11528" width="11.42578125" style="111"/>
    <col min="11529" max="11529" width="19.85546875" style="111" customWidth="1"/>
    <col min="11530" max="11776" width="11.42578125" style="111"/>
    <col min="11777" max="11777" width="6.5703125" style="111" customWidth="1"/>
    <col min="11778" max="11778" width="39.85546875" style="111" customWidth="1"/>
    <col min="11779" max="11779" width="17" style="111" bestFit="1" customWidth="1"/>
    <col min="11780" max="11780" width="14.28515625" style="111" customWidth="1"/>
    <col min="11781" max="11781" width="17.28515625" style="111" customWidth="1"/>
    <col min="11782" max="11782" width="13.42578125" style="111" customWidth="1"/>
    <col min="11783" max="11783" width="20.7109375" style="111" customWidth="1"/>
    <col min="11784" max="11784" width="11.42578125" style="111"/>
    <col min="11785" max="11785" width="19.85546875" style="111" customWidth="1"/>
    <col min="11786" max="12032" width="11.42578125" style="111"/>
    <col min="12033" max="12033" width="6.5703125" style="111" customWidth="1"/>
    <col min="12034" max="12034" width="39.85546875" style="111" customWidth="1"/>
    <col min="12035" max="12035" width="17" style="111" bestFit="1" customWidth="1"/>
    <col min="12036" max="12036" width="14.28515625" style="111" customWidth="1"/>
    <col min="12037" max="12037" width="17.28515625" style="111" customWidth="1"/>
    <col min="12038" max="12038" width="13.42578125" style="111" customWidth="1"/>
    <col min="12039" max="12039" width="20.7109375" style="111" customWidth="1"/>
    <col min="12040" max="12040" width="11.42578125" style="111"/>
    <col min="12041" max="12041" width="19.85546875" style="111" customWidth="1"/>
    <col min="12042" max="12288" width="11.42578125" style="111"/>
    <col min="12289" max="12289" width="6.5703125" style="111" customWidth="1"/>
    <col min="12290" max="12290" width="39.85546875" style="111" customWidth="1"/>
    <col min="12291" max="12291" width="17" style="111" bestFit="1" customWidth="1"/>
    <col min="12292" max="12292" width="14.28515625" style="111" customWidth="1"/>
    <col min="12293" max="12293" width="17.28515625" style="111" customWidth="1"/>
    <col min="12294" max="12294" width="13.42578125" style="111" customWidth="1"/>
    <col min="12295" max="12295" width="20.7109375" style="111" customWidth="1"/>
    <col min="12296" max="12296" width="11.42578125" style="111"/>
    <col min="12297" max="12297" width="19.85546875" style="111" customWidth="1"/>
    <col min="12298" max="12544" width="11.42578125" style="111"/>
    <col min="12545" max="12545" width="6.5703125" style="111" customWidth="1"/>
    <col min="12546" max="12546" width="39.85546875" style="111" customWidth="1"/>
    <col min="12547" max="12547" width="17" style="111" bestFit="1" customWidth="1"/>
    <col min="12548" max="12548" width="14.28515625" style="111" customWidth="1"/>
    <col min="12549" max="12549" width="17.28515625" style="111" customWidth="1"/>
    <col min="12550" max="12550" width="13.42578125" style="111" customWidth="1"/>
    <col min="12551" max="12551" width="20.7109375" style="111" customWidth="1"/>
    <col min="12552" max="12552" width="11.42578125" style="111"/>
    <col min="12553" max="12553" width="19.85546875" style="111" customWidth="1"/>
    <col min="12554" max="12800" width="11.42578125" style="111"/>
    <col min="12801" max="12801" width="6.5703125" style="111" customWidth="1"/>
    <col min="12802" max="12802" width="39.85546875" style="111" customWidth="1"/>
    <col min="12803" max="12803" width="17" style="111" bestFit="1" customWidth="1"/>
    <col min="12804" max="12804" width="14.28515625" style="111" customWidth="1"/>
    <col min="12805" max="12805" width="17.28515625" style="111" customWidth="1"/>
    <col min="12806" max="12806" width="13.42578125" style="111" customWidth="1"/>
    <col min="12807" max="12807" width="20.7109375" style="111" customWidth="1"/>
    <col min="12808" max="12808" width="11.42578125" style="111"/>
    <col min="12809" max="12809" width="19.85546875" style="111" customWidth="1"/>
    <col min="12810" max="13056" width="11.42578125" style="111"/>
    <col min="13057" max="13057" width="6.5703125" style="111" customWidth="1"/>
    <col min="13058" max="13058" width="39.85546875" style="111" customWidth="1"/>
    <col min="13059" max="13059" width="17" style="111" bestFit="1" customWidth="1"/>
    <col min="13060" max="13060" width="14.28515625" style="111" customWidth="1"/>
    <col min="13061" max="13061" width="17.28515625" style="111" customWidth="1"/>
    <col min="13062" max="13062" width="13.42578125" style="111" customWidth="1"/>
    <col min="13063" max="13063" width="20.7109375" style="111" customWidth="1"/>
    <col min="13064" max="13064" width="11.42578125" style="111"/>
    <col min="13065" max="13065" width="19.85546875" style="111" customWidth="1"/>
    <col min="13066" max="13312" width="11.42578125" style="111"/>
    <col min="13313" max="13313" width="6.5703125" style="111" customWidth="1"/>
    <col min="13314" max="13314" width="39.85546875" style="111" customWidth="1"/>
    <col min="13315" max="13315" width="17" style="111" bestFit="1" customWidth="1"/>
    <col min="13316" max="13316" width="14.28515625" style="111" customWidth="1"/>
    <col min="13317" max="13317" width="17.28515625" style="111" customWidth="1"/>
    <col min="13318" max="13318" width="13.42578125" style="111" customWidth="1"/>
    <col min="13319" max="13319" width="20.7109375" style="111" customWidth="1"/>
    <col min="13320" max="13320" width="11.42578125" style="111"/>
    <col min="13321" max="13321" width="19.85546875" style="111" customWidth="1"/>
    <col min="13322" max="13568" width="11.42578125" style="111"/>
    <col min="13569" max="13569" width="6.5703125" style="111" customWidth="1"/>
    <col min="13570" max="13570" width="39.85546875" style="111" customWidth="1"/>
    <col min="13571" max="13571" width="17" style="111" bestFit="1" customWidth="1"/>
    <col min="13572" max="13572" width="14.28515625" style="111" customWidth="1"/>
    <col min="13573" max="13573" width="17.28515625" style="111" customWidth="1"/>
    <col min="13574" max="13574" width="13.42578125" style="111" customWidth="1"/>
    <col min="13575" max="13575" width="20.7109375" style="111" customWidth="1"/>
    <col min="13576" max="13576" width="11.42578125" style="111"/>
    <col min="13577" max="13577" width="19.85546875" style="111" customWidth="1"/>
    <col min="13578" max="13824" width="11.42578125" style="111"/>
    <col min="13825" max="13825" width="6.5703125" style="111" customWidth="1"/>
    <col min="13826" max="13826" width="39.85546875" style="111" customWidth="1"/>
    <col min="13827" max="13827" width="17" style="111" bestFit="1" customWidth="1"/>
    <col min="13828" max="13828" width="14.28515625" style="111" customWidth="1"/>
    <col min="13829" max="13829" width="17.28515625" style="111" customWidth="1"/>
    <col min="13830" max="13830" width="13.42578125" style="111" customWidth="1"/>
    <col min="13831" max="13831" width="20.7109375" style="111" customWidth="1"/>
    <col min="13832" max="13832" width="11.42578125" style="111"/>
    <col min="13833" max="13833" width="19.85546875" style="111" customWidth="1"/>
    <col min="13834" max="14080" width="11.42578125" style="111"/>
    <col min="14081" max="14081" width="6.5703125" style="111" customWidth="1"/>
    <col min="14082" max="14082" width="39.85546875" style="111" customWidth="1"/>
    <col min="14083" max="14083" width="17" style="111" bestFit="1" customWidth="1"/>
    <col min="14084" max="14084" width="14.28515625" style="111" customWidth="1"/>
    <col min="14085" max="14085" width="17.28515625" style="111" customWidth="1"/>
    <col min="14086" max="14086" width="13.42578125" style="111" customWidth="1"/>
    <col min="14087" max="14087" width="20.7109375" style="111" customWidth="1"/>
    <col min="14088" max="14088" width="11.42578125" style="111"/>
    <col min="14089" max="14089" width="19.85546875" style="111" customWidth="1"/>
    <col min="14090" max="14336" width="11.42578125" style="111"/>
    <col min="14337" max="14337" width="6.5703125" style="111" customWidth="1"/>
    <col min="14338" max="14338" width="39.85546875" style="111" customWidth="1"/>
    <col min="14339" max="14339" width="17" style="111" bestFit="1" customWidth="1"/>
    <col min="14340" max="14340" width="14.28515625" style="111" customWidth="1"/>
    <col min="14341" max="14341" width="17.28515625" style="111" customWidth="1"/>
    <col min="14342" max="14342" width="13.42578125" style="111" customWidth="1"/>
    <col min="14343" max="14343" width="20.7109375" style="111" customWidth="1"/>
    <col min="14344" max="14344" width="11.42578125" style="111"/>
    <col min="14345" max="14345" width="19.85546875" style="111" customWidth="1"/>
    <col min="14346" max="14592" width="11.42578125" style="111"/>
    <col min="14593" max="14593" width="6.5703125" style="111" customWidth="1"/>
    <col min="14594" max="14594" width="39.85546875" style="111" customWidth="1"/>
    <col min="14595" max="14595" width="17" style="111" bestFit="1" customWidth="1"/>
    <col min="14596" max="14596" width="14.28515625" style="111" customWidth="1"/>
    <col min="14597" max="14597" width="17.28515625" style="111" customWidth="1"/>
    <col min="14598" max="14598" width="13.42578125" style="111" customWidth="1"/>
    <col min="14599" max="14599" width="20.7109375" style="111" customWidth="1"/>
    <col min="14600" max="14600" width="11.42578125" style="111"/>
    <col min="14601" max="14601" width="19.85546875" style="111" customWidth="1"/>
    <col min="14602" max="14848" width="11.42578125" style="111"/>
    <col min="14849" max="14849" width="6.5703125" style="111" customWidth="1"/>
    <col min="14850" max="14850" width="39.85546875" style="111" customWidth="1"/>
    <col min="14851" max="14851" width="17" style="111" bestFit="1" customWidth="1"/>
    <col min="14852" max="14852" width="14.28515625" style="111" customWidth="1"/>
    <col min="14853" max="14853" width="17.28515625" style="111" customWidth="1"/>
    <col min="14854" max="14854" width="13.42578125" style="111" customWidth="1"/>
    <col min="14855" max="14855" width="20.7109375" style="111" customWidth="1"/>
    <col min="14856" max="14856" width="11.42578125" style="111"/>
    <col min="14857" max="14857" width="19.85546875" style="111" customWidth="1"/>
    <col min="14858" max="15104" width="11.42578125" style="111"/>
    <col min="15105" max="15105" width="6.5703125" style="111" customWidth="1"/>
    <col min="15106" max="15106" width="39.85546875" style="111" customWidth="1"/>
    <col min="15107" max="15107" width="17" style="111" bestFit="1" customWidth="1"/>
    <col min="15108" max="15108" width="14.28515625" style="111" customWidth="1"/>
    <col min="15109" max="15109" width="17.28515625" style="111" customWidth="1"/>
    <col min="15110" max="15110" width="13.42578125" style="111" customWidth="1"/>
    <col min="15111" max="15111" width="20.7109375" style="111" customWidth="1"/>
    <col min="15112" max="15112" width="11.42578125" style="111"/>
    <col min="15113" max="15113" width="19.85546875" style="111" customWidth="1"/>
    <col min="15114" max="15360" width="11.42578125" style="111"/>
    <col min="15361" max="15361" width="6.5703125" style="111" customWidth="1"/>
    <col min="15362" max="15362" width="39.85546875" style="111" customWidth="1"/>
    <col min="15363" max="15363" width="17" style="111" bestFit="1" customWidth="1"/>
    <col min="15364" max="15364" width="14.28515625" style="111" customWidth="1"/>
    <col min="15365" max="15365" width="17.28515625" style="111" customWidth="1"/>
    <col min="15366" max="15366" width="13.42578125" style="111" customWidth="1"/>
    <col min="15367" max="15367" width="20.7109375" style="111" customWidth="1"/>
    <col min="15368" max="15368" width="11.42578125" style="111"/>
    <col min="15369" max="15369" width="19.85546875" style="111" customWidth="1"/>
    <col min="15370" max="15616" width="11.42578125" style="111"/>
    <col min="15617" max="15617" width="6.5703125" style="111" customWidth="1"/>
    <col min="15618" max="15618" width="39.85546875" style="111" customWidth="1"/>
    <col min="15619" max="15619" width="17" style="111" bestFit="1" customWidth="1"/>
    <col min="15620" max="15620" width="14.28515625" style="111" customWidth="1"/>
    <col min="15621" max="15621" width="17.28515625" style="111" customWidth="1"/>
    <col min="15622" max="15622" width="13.42578125" style="111" customWidth="1"/>
    <col min="15623" max="15623" width="20.7109375" style="111" customWidth="1"/>
    <col min="15624" max="15624" width="11.42578125" style="111"/>
    <col min="15625" max="15625" width="19.85546875" style="111" customWidth="1"/>
    <col min="15626" max="15872" width="11.42578125" style="111"/>
    <col min="15873" max="15873" width="6.5703125" style="111" customWidth="1"/>
    <col min="15874" max="15874" width="39.85546875" style="111" customWidth="1"/>
    <col min="15875" max="15875" width="17" style="111" bestFit="1" customWidth="1"/>
    <col min="15876" max="15876" width="14.28515625" style="111" customWidth="1"/>
    <col min="15877" max="15877" width="17.28515625" style="111" customWidth="1"/>
    <col min="15878" max="15878" width="13.42578125" style="111" customWidth="1"/>
    <col min="15879" max="15879" width="20.7109375" style="111" customWidth="1"/>
    <col min="15880" max="15880" width="11.42578125" style="111"/>
    <col min="15881" max="15881" width="19.85546875" style="111" customWidth="1"/>
    <col min="15882" max="16128" width="11.42578125" style="111"/>
    <col min="16129" max="16129" width="6.5703125" style="111" customWidth="1"/>
    <col min="16130" max="16130" width="39.85546875" style="111" customWidth="1"/>
    <col min="16131" max="16131" width="17" style="111" bestFit="1" customWidth="1"/>
    <col min="16132" max="16132" width="14.28515625" style="111" customWidth="1"/>
    <col min="16133" max="16133" width="17.28515625" style="111" customWidth="1"/>
    <col min="16134" max="16134" width="13.42578125" style="111" customWidth="1"/>
    <col min="16135" max="16135" width="20.7109375" style="111" customWidth="1"/>
    <col min="16136" max="16136" width="11.42578125" style="111"/>
    <col min="16137" max="16137" width="19.85546875" style="111" customWidth="1"/>
    <col min="16138" max="16384" width="11.42578125" style="111"/>
  </cols>
  <sheetData>
    <row r="1" spans="1:10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</row>
    <row r="2" spans="1:10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</row>
    <row r="3" spans="1:10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</row>
    <row r="4" spans="1:10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</row>
    <row r="5" spans="1:10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</row>
    <row r="6" spans="1:10" s="18" customFormat="1" ht="15.75" x14ac:dyDescent="0.25">
      <c r="C6" s="58"/>
      <c r="D6" s="19"/>
      <c r="E6" s="19"/>
    </row>
    <row r="7" spans="1:10" s="18" customFormat="1" ht="20.25" customHeight="1" x14ac:dyDescent="0.25">
      <c r="B7" s="9" t="s">
        <v>131</v>
      </c>
      <c r="C7" s="59"/>
      <c r="D7" s="19"/>
    </row>
    <row r="8" spans="1:10" s="18" customFormat="1" ht="5.25" customHeight="1" x14ac:dyDescent="0.25">
      <c r="B8" s="80"/>
      <c r="C8" s="110"/>
      <c r="D8" s="81"/>
      <c r="E8" s="82"/>
      <c r="F8" s="82"/>
      <c r="G8" s="82"/>
      <c r="H8" s="82"/>
      <c r="I8" s="82"/>
    </row>
    <row r="9" spans="1:10" s="18" customFormat="1" ht="9.75" customHeight="1" x14ac:dyDescent="0.25">
      <c r="B9" s="19"/>
      <c r="C9" s="60"/>
      <c r="D9" s="19"/>
    </row>
    <row r="10" spans="1:10" ht="15.75" x14ac:dyDescent="0.25">
      <c r="B10" s="28" t="s">
        <v>132</v>
      </c>
      <c r="C10" s="28" t="s">
        <v>133</v>
      </c>
      <c r="D10" s="29" t="s">
        <v>78</v>
      </c>
      <c r="E10" s="30" t="s">
        <v>79</v>
      </c>
    </row>
    <row r="11" spans="1:10" s="72" customFormat="1" ht="15.75" x14ac:dyDescent="0.25">
      <c r="B11" s="48" t="s">
        <v>162</v>
      </c>
      <c r="C11" s="112">
        <v>28</v>
      </c>
      <c r="D11" s="112">
        <v>124074.85</v>
      </c>
      <c r="E11" s="113">
        <v>272426.96000000002</v>
      </c>
    </row>
    <row r="12" spans="1:10" s="72" customFormat="1" ht="15.75" x14ac:dyDescent="0.25">
      <c r="B12" s="48" t="s">
        <v>163</v>
      </c>
      <c r="C12" s="112">
        <v>10</v>
      </c>
      <c r="D12" s="112">
        <v>19156.099999999999</v>
      </c>
      <c r="E12" s="113">
        <v>62438.579999999994</v>
      </c>
    </row>
    <row r="13" spans="1:10" ht="15.75" x14ac:dyDescent="0.25">
      <c r="B13" s="31" t="s">
        <v>164</v>
      </c>
      <c r="C13" s="114">
        <v>38</v>
      </c>
      <c r="D13" s="114">
        <v>143230.94999999998</v>
      </c>
      <c r="E13" s="115">
        <v>334865.54000000004</v>
      </c>
    </row>
    <row r="14" spans="1:10" x14ac:dyDescent="0.2">
      <c r="D14" s="116"/>
      <c r="E14" s="117"/>
    </row>
    <row r="16" spans="1:10" s="18" customFormat="1" ht="20.25" customHeight="1" x14ac:dyDescent="0.25">
      <c r="B16" s="9" t="s">
        <v>134</v>
      </c>
      <c r="C16" s="59"/>
      <c r="D16" s="19"/>
    </row>
    <row r="17" spans="2:9" s="18" customFormat="1" ht="5.25" customHeight="1" x14ac:dyDescent="0.25">
      <c r="B17" s="81"/>
      <c r="C17" s="110"/>
      <c r="D17" s="81"/>
      <c r="E17" s="82"/>
      <c r="F17" s="82"/>
      <c r="G17" s="82"/>
      <c r="H17" s="82"/>
      <c r="I17" s="82"/>
    </row>
    <row r="18" spans="2:9" s="18" customFormat="1" ht="9.75" customHeight="1" x14ac:dyDescent="0.25">
      <c r="B18" s="19"/>
      <c r="C18" s="60"/>
      <c r="D18" s="19"/>
    </row>
    <row r="19" spans="2:9" ht="15.75" x14ac:dyDescent="0.2">
      <c r="B19" s="28" t="s">
        <v>132</v>
      </c>
      <c r="C19" s="28" t="s">
        <v>135</v>
      </c>
      <c r="D19" s="28" t="s">
        <v>136</v>
      </c>
      <c r="E19" s="28" t="s">
        <v>137</v>
      </c>
    </row>
    <row r="20" spans="2:9" ht="15.75" x14ac:dyDescent="0.25">
      <c r="B20" s="48" t="s">
        <v>162</v>
      </c>
      <c r="C20" s="48">
        <v>17</v>
      </c>
      <c r="D20" s="48">
        <v>6</v>
      </c>
      <c r="E20" s="48">
        <v>5</v>
      </c>
    </row>
    <row r="21" spans="2:9" ht="15.75" x14ac:dyDescent="0.25">
      <c r="B21" s="48" t="s">
        <v>163</v>
      </c>
      <c r="C21" s="48">
        <v>2</v>
      </c>
      <c r="D21" s="48">
        <v>2</v>
      </c>
      <c r="E21" s="48">
        <v>6</v>
      </c>
    </row>
    <row r="22" spans="2:9" ht="15.75" x14ac:dyDescent="0.25">
      <c r="B22" s="31" t="s">
        <v>164</v>
      </c>
      <c r="C22" s="118">
        <v>19</v>
      </c>
      <c r="D22" s="118">
        <v>8</v>
      </c>
      <c r="E22" s="118">
        <v>11</v>
      </c>
    </row>
    <row r="24" spans="2:9" ht="15" x14ac:dyDescent="0.2">
      <c r="B24" s="119" t="s">
        <v>138</v>
      </c>
      <c r="C24" s="120"/>
      <c r="D24" s="120"/>
      <c r="E24" s="121"/>
      <c r="F24" s="121"/>
    </row>
    <row r="27" spans="2:9" s="18" customFormat="1" ht="20.25" customHeight="1" x14ac:dyDescent="0.25">
      <c r="B27" s="9" t="s">
        <v>139</v>
      </c>
      <c r="C27" s="59"/>
      <c r="D27" s="19"/>
    </row>
    <row r="28" spans="2:9" s="18" customFormat="1" ht="5.25" customHeight="1" x14ac:dyDescent="0.25">
      <c r="B28" s="81"/>
      <c r="C28" s="110"/>
      <c r="D28" s="81"/>
      <c r="E28" s="82"/>
      <c r="F28" s="82"/>
      <c r="G28" s="82"/>
      <c r="H28" s="82"/>
      <c r="I28" s="82"/>
    </row>
    <row r="29" spans="2:9" s="18" customFormat="1" ht="9.75" customHeight="1" x14ac:dyDescent="0.25">
      <c r="B29" s="19"/>
      <c r="C29" s="60"/>
      <c r="D29" s="19"/>
    </row>
    <row r="30" spans="2:9" x14ac:dyDescent="0.2">
      <c r="F30" s="122"/>
    </row>
    <row r="31" spans="2:9" ht="31.5" x14ac:dyDescent="0.2">
      <c r="B31" s="28" t="s">
        <v>140</v>
      </c>
      <c r="C31" s="28" t="s">
        <v>141</v>
      </c>
      <c r="D31" s="28" t="s">
        <v>142</v>
      </c>
      <c r="E31" s="28" t="s">
        <v>79</v>
      </c>
      <c r="F31" s="28" t="s">
        <v>142</v>
      </c>
      <c r="G31" s="123" t="s">
        <v>143</v>
      </c>
    </row>
    <row r="32" spans="2:9" ht="15.75" x14ac:dyDescent="0.25">
      <c r="B32" s="124" t="s">
        <v>144</v>
      </c>
      <c r="C32" s="48">
        <v>0</v>
      </c>
      <c r="D32" s="125">
        <f>+C32/$C$40</f>
        <v>0</v>
      </c>
      <c r="E32" s="49">
        <v>0</v>
      </c>
      <c r="F32" s="125">
        <f>+E32/$E$40</f>
        <v>0</v>
      </c>
      <c r="G32" s="49">
        <v>0</v>
      </c>
    </row>
    <row r="33" spans="2:9" ht="15.75" x14ac:dyDescent="0.25">
      <c r="B33" s="124" t="s">
        <v>145</v>
      </c>
      <c r="C33" s="48">
        <v>0</v>
      </c>
      <c r="D33" s="125">
        <f t="shared" ref="D33:D40" si="0">+C33/$C$40</f>
        <v>0</v>
      </c>
      <c r="E33" s="49">
        <v>0</v>
      </c>
      <c r="F33" s="125">
        <f t="shared" ref="F33:F40" si="1">+E33/$E$40</f>
        <v>0</v>
      </c>
      <c r="G33" s="49">
        <v>0</v>
      </c>
    </row>
    <row r="34" spans="2:9" ht="15.75" x14ac:dyDescent="0.25">
      <c r="B34" s="124" t="s">
        <v>146</v>
      </c>
      <c r="C34" s="48">
        <v>0</v>
      </c>
      <c r="D34" s="125">
        <f t="shared" si="0"/>
        <v>0</v>
      </c>
      <c r="E34" s="49">
        <v>0</v>
      </c>
      <c r="F34" s="125">
        <f t="shared" si="1"/>
        <v>0</v>
      </c>
      <c r="G34" s="49">
        <v>0</v>
      </c>
    </row>
    <row r="35" spans="2:9" ht="15.75" x14ac:dyDescent="0.25">
      <c r="B35" s="124" t="s">
        <v>147</v>
      </c>
      <c r="C35" s="48">
        <v>0</v>
      </c>
      <c r="D35" s="125">
        <f t="shared" si="0"/>
        <v>0</v>
      </c>
      <c r="E35" s="49">
        <v>0</v>
      </c>
      <c r="F35" s="125">
        <f t="shared" si="1"/>
        <v>0</v>
      </c>
      <c r="G35" s="49">
        <v>0</v>
      </c>
    </row>
    <row r="36" spans="2:9" ht="15.75" x14ac:dyDescent="0.25">
      <c r="B36" s="124" t="s">
        <v>148</v>
      </c>
      <c r="C36" s="48">
        <v>1</v>
      </c>
      <c r="D36" s="125">
        <f t="shared" si="0"/>
        <v>6.25E-2</v>
      </c>
      <c r="E36" s="49">
        <v>63353</v>
      </c>
      <c r="F36" s="125">
        <f t="shared" si="1"/>
        <v>0.18918936836558337</v>
      </c>
      <c r="G36" s="49">
        <f t="shared" ref="G36:G40" si="2">+E36/C36</f>
        <v>63353</v>
      </c>
    </row>
    <row r="37" spans="2:9" ht="15.75" x14ac:dyDescent="0.25">
      <c r="B37" s="124" t="s">
        <v>149</v>
      </c>
      <c r="C37" s="48">
        <v>3</v>
      </c>
      <c r="D37" s="125">
        <f t="shared" si="0"/>
        <v>0.1875</v>
      </c>
      <c r="E37" s="49">
        <v>151310.45000000001</v>
      </c>
      <c r="F37" s="125">
        <f t="shared" si="1"/>
        <v>0.45185434727025059</v>
      </c>
      <c r="G37" s="49">
        <f t="shared" si="2"/>
        <v>50436.816666666673</v>
      </c>
    </row>
    <row r="38" spans="2:9" ht="15.75" x14ac:dyDescent="0.25">
      <c r="B38" s="124" t="s">
        <v>150</v>
      </c>
      <c r="C38" s="48">
        <v>6</v>
      </c>
      <c r="D38" s="125">
        <f t="shared" si="0"/>
        <v>0.375</v>
      </c>
      <c r="E38" s="49">
        <v>106880.54999999999</v>
      </c>
      <c r="F38" s="125">
        <f t="shared" si="1"/>
        <v>0.31917452599034218</v>
      </c>
      <c r="G38" s="49">
        <f t="shared" si="2"/>
        <v>17813.424999999999</v>
      </c>
    </row>
    <row r="39" spans="2:9" ht="15.75" x14ac:dyDescent="0.25">
      <c r="B39" s="124" t="s">
        <v>151</v>
      </c>
      <c r="C39" s="48">
        <v>6</v>
      </c>
      <c r="D39" s="125">
        <f t="shared" si="0"/>
        <v>0.375</v>
      </c>
      <c r="E39" s="49">
        <v>13321.54</v>
      </c>
      <c r="F39" s="125">
        <f t="shared" si="1"/>
        <v>3.9781758373823715E-2</v>
      </c>
      <c r="G39" s="49">
        <f t="shared" si="2"/>
        <v>2220.2566666666667</v>
      </c>
    </row>
    <row r="40" spans="2:9" ht="15.75" x14ac:dyDescent="0.25">
      <c r="B40" s="31" t="s">
        <v>152</v>
      </c>
      <c r="C40" s="118">
        <v>16</v>
      </c>
      <c r="D40" s="126">
        <f t="shared" si="0"/>
        <v>1</v>
      </c>
      <c r="E40" s="127">
        <v>334865.54000000004</v>
      </c>
      <c r="F40" s="126">
        <f t="shared" si="1"/>
        <v>1</v>
      </c>
      <c r="G40" s="127">
        <f t="shared" si="2"/>
        <v>20929.096250000002</v>
      </c>
    </row>
    <row r="42" spans="2:9" s="18" customFormat="1" ht="20.25" customHeight="1" x14ac:dyDescent="0.25">
      <c r="B42" s="9" t="s">
        <v>153</v>
      </c>
      <c r="C42" s="59"/>
      <c r="D42" s="19"/>
    </row>
    <row r="43" spans="2:9" s="18" customFormat="1" ht="5.25" customHeight="1" x14ac:dyDescent="0.25">
      <c r="B43" s="81"/>
      <c r="C43" s="110"/>
      <c r="D43" s="81"/>
      <c r="E43" s="82"/>
      <c r="F43" s="82"/>
      <c r="G43" s="82"/>
      <c r="H43" s="82"/>
      <c r="I43" s="82"/>
    </row>
    <row r="44" spans="2:9" s="18" customFormat="1" ht="9.75" customHeight="1" x14ac:dyDescent="0.25">
      <c r="B44" s="19"/>
      <c r="C44" s="60"/>
      <c r="D44" s="19"/>
    </row>
    <row r="45" spans="2:9" ht="15.75" x14ac:dyDescent="0.2">
      <c r="B45" s="28" t="s">
        <v>140</v>
      </c>
      <c r="C45" s="28" t="s">
        <v>135</v>
      </c>
      <c r="D45" s="28" t="s">
        <v>136</v>
      </c>
      <c r="E45" s="28" t="s">
        <v>137</v>
      </c>
      <c r="F45" s="128"/>
    </row>
    <row r="46" spans="2:9" ht="15.75" x14ac:dyDescent="0.25">
      <c r="B46" s="124" t="s">
        <v>144</v>
      </c>
      <c r="C46" s="48">
        <v>0</v>
      </c>
      <c r="D46" s="48">
        <v>0</v>
      </c>
      <c r="E46" s="48">
        <v>0</v>
      </c>
    </row>
    <row r="47" spans="2:9" ht="15.75" x14ac:dyDescent="0.25">
      <c r="B47" s="124" t="s">
        <v>145</v>
      </c>
      <c r="C47" s="48">
        <v>0</v>
      </c>
      <c r="D47" s="48">
        <v>0</v>
      </c>
      <c r="E47" s="48">
        <v>0</v>
      </c>
    </row>
    <row r="48" spans="2:9" ht="15.75" x14ac:dyDescent="0.25">
      <c r="B48" s="124" t="s">
        <v>146</v>
      </c>
      <c r="C48" s="48">
        <v>0</v>
      </c>
      <c r="D48" s="48">
        <v>0</v>
      </c>
      <c r="E48" s="48">
        <v>0</v>
      </c>
    </row>
    <row r="49" spans="2:9" ht="15.75" x14ac:dyDescent="0.25">
      <c r="B49" s="124" t="s">
        <v>147</v>
      </c>
      <c r="C49" s="48">
        <v>0</v>
      </c>
      <c r="D49" s="48">
        <v>0</v>
      </c>
      <c r="E49" s="48">
        <v>0</v>
      </c>
    </row>
    <row r="50" spans="2:9" ht="15.75" x14ac:dyDescent="0.25">
      <c r="B50" s="124" t="s">
        <v>148</v>
      </c>
      <c r="C50" s="48">
        <v>1</v>
      </c>
      <c r="D50" s="48">
        <v>0</v>
      </c>
      <c r="E50" s="48">
        <v>0</v>
      </c>
    </row>
    <row r="51" spans="2:9" ht="15.75" x14ac:dyDescent="0.25">
      <c r="B51" s="124" t="s">
        <v>149</v>
      </c>
      <c r="C51" s="48">
        <v>2</v>
      </c>
      <c r="D51" s="48">
        <v>1</v>
      </c>
      <c r="E51" s="48">
        <v>0</v>
      </c>
    </row>
    <row r="52" spans="2:9" ht="15.75" x14ac:dyDescent="0.25">
      <c r="B52" s="124" t="s">
        <v>150</v>
      </c>
      <c r="C52" s="48">
        <v>3</v>
      </c>
      <c r="D52" s="48">
        <v>2</v>
      </c>
      <c r="E52" s="48">
        <v>1</v>
      </c>
    </row>
    <row r="53" spans="2:9" ht="15.75" x14ac:dyDescent="0.25">
      <c r="B53" s="124" t="s">
        <v>151</v>
      </c>
      <c r="C53" s="48">
        <v>0</v>
      </c>
      <c r="D53" s="48">
        <v>1</v>
      </c>
      <c r="E53" s="48">
        <v>5</v>
      </c>
    </row>
    <row r="54" spans="2:9" ht="15.75" x14ac:dyDescent="0.25">
      <c r="B54" s="31" t="s">
        <v>1</v>
      </c>
      <c r="C54" s="118">
        <v>6</v>
      </c>
      <c r="D54" s="118">
        <v>4</v>
      </c>
      <c r="E54" s="118">
        <v>6</v>
      </c>
    </row>
    <row r="55" spans="2:9" ht="15" x14ac:dyDescent="0.2">
      <c r="B55" s="119" t="s">
        <v>154</v>
      </c>
      <c r="C55" s="129"/>
      <c r="D55" s="129"/>
      <c r="E55" s="129"/>
      <c r="F55" s="130"/>
    </row>
    <row r="56" spans="2:9" ht="15" x14ac:dyDescent="0.2">
      <c r="B56" s="131"/>
      <c r="C56" s="129"/>
      <c r="D56" s="129"/>
      <c r="E56" s="129"/>
      <c r="F56" s="130"/>
    </row>
    <row r="57" spans="2:9" s="18" customFormat="1" ht="20.25" customHeight="1" x14ac:dyDescent="0.25">
      <c r="B57" s="9" t="s">
        <v>155</v>
      </c>
      <c r="C57" s="59"/>
      <c r="D57" s="19"/>
    </row>
    <row r="58" spans="2:9" s="18" customFormat="1" ht="5.25" customHeight="1" x14ac:dyDescent="0.25">
      <c r="B58" s="81"/>
      <c r="C58" s="110"/>
      <c r="D58" s="81"/>
      <c r="E58" s="82"/>
      <c r="F58" s="82"/>
      <c r="G58" s="82"/>
      <c r="H58" s="82"/>
      <c r="I58" s="82"/>
    </row>
    <row r="59" spans="2:9" s="18" customFormat="1" ht="9.75" customHeight="1" x14ac:dyDescent="0.25">
      <c r="B59" s="19"/>
      <c r="C59" s="60"/>
      <c r="D59" s="19"/>
    </row>
    <row r="60" spans="2:9" ht="15.75" x14ac:dyDescent="0.2">
      <c r="B60" s="28" t="s">
        <v>156</v>
      </c>
      <c r="C60" s="28" t="s">
        <v>157</v>
      </c>
    </row>
    <row r="61" spans="2:9" ht="15.75" x14ac:dyDescent="0.25">
      <c r="B61" s="132" t="s">
        <v>158</v>
      </c>
      <c r="C61" s="133">
        <f>D13/(C13*1000)</f>
        <v>3.7692355263157888</v>
      </c>
    </row>
    <row r="62" spans="2:9" ht="15.75" x14ac:dyDescent="0.25">
      <c r="B62" s="132" t="s">
        <v>159</v>
      </c>
      <c r="C62" s="133">
        <f>E13/(C13*1000)</f>
        <v>8.8122510526315807</v>
      </c>
    </row>
    <row r="63" spans="2:9" ht="15.75" x14ac:dyDescent="0.25">
      <c r="B63" s="132" t="s">
        <v>160</v>
      </c>
      <c r="C63" s="133">
        <f>(D13/1000)/92</f>
        <v>1.5568581521739129</v>
      </c>
      <c r="D63" s="134"/>
    </row>
    <row r="64" spans="2:9" ht="15.75" x14ac:dyDescent="0.25">
      <c r="B64" s="132" t="s">
        <v>161</v>
      </c>
      <c r="C64" s="133">
        <f>E13/(1000*92)</f>
        <v>3.6398428260869569</v>
      </c>
    </row>
    <row r="67" spans="2:2" ht="15.75" x14ac:dyDescent="0.25">
      <c r="B67" s="32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2019-04-30T09:41:19Z</dcterms:modified>
</cp:coreProperties>
</file>