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/>
  <bookViews>
    <workbookView xWindow="0" yWindow="0" windowWidth="15360" windowHeight="7830" tabRatio="612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GENERALES'!$A$6:$L$71</definedName>
  </definedNames>
  <calcPr calcId="145621"/>
</workbook>
</file>

<file path=xl/calcChain.xml><?xml version="1.0" encoding="utf-8"?>
<calcChain xmlns="http://schemas.openxmlformats.org/spreadsheetml/2006/main">
  <c r="C68" i="8" l="1"/>
  <c r="C67" i="8"/>
  <c r="F37" i="8" l="1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D37" i="8"/>
  <c r="D38" i="8"/>
  <c r="D39" i="8"/>
  <c r="D40" i="8"/>
  <c r="D41" i="8"/>
  <c r="D42" i="8"/>
  <c r="D43" i="8"/>
  <c r="D44" i="8"/>
  <c r="G36" i="8"/>
  <c r="F36" i="8"/>
  <c r="D36" i="8"/>
  <c r="C66" i="8"/>
  <c r="C65" i="8"/>
  <c r="F98" i="2" l="1"/>
  <c r="H68" i="1"/>
  <c r="H67" i="1"/>
  <c r="H65" i="1"/>
  <c r="H59" i="1"/>
  <c r="H58" i="1"/>
  <c r="K59" i="1"/>
  <c r="K58" i="1"/>
  <c r="D51" i="1" l="1"/>
  <c r="C51" i="1"/>
  <c r="F94" i="2" l="1"/>
  <c r="F100" i="2"/>
  <c r="F87" i="2"/>
  <c r="F84" i="2" l="1"/>
  <c r="F85" i="2"/>
  <c r="F99" i="2"/>
  <c r="F92" i="2"/>
  <c r="K70" i="1" l="1"/>
  <c r="F95" i="2" l="1"/>
  <c r="F96" i="2"/>
  <c r="F74" i="2"/>
  <c r="F75" i="2"/>
  <c r="F76" i="2"/>
  <c r="F77" i="2"/>
  <c r="F78" i="2"/>
  <c r="F79" i="2"/>
  <c r="F80" i="2"/>
  <c r="F81" i="2"/>
  <c r="F82" i="2"/>
  <c r="F83" i="2"/>
  <c r="F86" i="2"/>
  <c r="F13" i="2" l="1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2" i="2"/>
  <c r="F73" i="2"/>
  <c r="F88" i="2"/>
  <c r="F89" i="2"/>
  <c r="F90" i="2"/>
  <c r="F91" i="2"/>
  <c r="F12" i="2"/>
  <c r="F93" i="2"/>
  <c r="F97" i="2"/>
  <c r="F101" i="2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H70" i="1"/>
  <c r="H64" i="1"/>
  <c r="H62" i="1"/>
  <c r="H61" i="1"/>
  <c r="E59" i="1"/>
  <c r="E60" i="1"/>
  <c r="E61" i="1"/>
  <c r="E62" i="1"/>
  <c r="E63" i="1"/>
  <c r="E64" i="1"/>
  <c r="E65" i="1"/>
  <c r="E66" i="1"/>
  <c r="E67" i="1"/>
  <c r="E68" i="1"/>
  <c r="E69" i="1"/>
  <c r="E70" i="1"/>
  <c r="E58" i="1"/>
</calcChain>
</file>

<file path=xl/sharedStrings.xml><?xml version="1.0" encoding="utf-8"?>
<sst xmlns="http://schemas.openxmlformats.org/spreadsheetml/2006/main" count="340" uniqueCount="256">
  <si>
    <t>AÑO</t>
  </si>
  <si>
    <t>TOTAL</t>
  </si>
  <si>
    <t>FAO</t>
  </si>
  <si>
    <t>BOG</t>
  </si>
  <si>
    <t>BOGA</t>
  </si>
  <si>
    <t>BON</t>
  </si>
  <si>
    <t>BRB</t>
  </si>
  <si>
    <t>CHOPA</t>
  </si>
  <si>
    <t>BRF</t>
  </si>
  <si>
    <t>CTC</t>
  </si>
  <si>
    <t>HKE</t>
  </si>
  <si>
    <t>JOD</t>
  </si>
  <si>
    <t>MNZ</t>
  </si>
  <si>
    <t>RAPES</t>
  </si>
  <si>
    <t>OCC</t>
  </si>
  <si>
    <t>PAC</t>
  </si>
  <si>
    <t>PIL</t>
  </si>
  <si>
    <t>SARDINA</t>
  </si>
  <si>
    <t>RPG</t>
  </si>
  <si>
    <t>PARGO O BOCINEGRO</t>
  </si>
  <si>
    <t>SBA</t>
  </si>
  <si>
    <t>SBG</t>
  </si>
  <si>
    <t>DORADA</t>
  </si>
  <si>
    <t>SBZ</t>
  </si>
  <si>
    <t>SARGO BREADO</t>
  </si>
  <si>
    <t>SKA</t>
  </si>
  <si>
    <t>RAYAS</t>
  </si>
  <si>
    <t>SSB</t>
  </si>
  <si>
    <t>HERRERA</t>
  </si>
  <si>
    <t>TRG</t>
  </si>
  <si>
    <t>PEZ BALLESTA</t>
  </si>
  <si>
    <t>ANE</t>
  </si>
  <si>
    <t>BOQUERON</t>
  </si>
  <si>
    <t>MGR</t>
  </si>
  <si>
    <t>CORVINA</t>
  </si>
  <si>
    <t>POP</t>
  </si>
  <si>
    <t>REA</t>
  </si>
  <si>
    <t>HURTA O URTA</t>
  </si>
  <si>
    <t>LTA</t>
  </si>
  <si>
    <t>BACORETA</t>
  </si>
  <si>
    <t>SWO</t>
  </si>
  <si>
    <t>WRF</t>
  </si>
  <si>
    <t>CHERNA</t>
  </si>
  <si>
    <t>DEP</t>
  </si>
  <si>
    <t>SAMA DE PLUMA</t>
  </si>
  <si>
    <t>BLU</t>
  </si>
  <si>
    <t>GBR</t>
  </si>
  <si>
    <t>HOM</t>
  </si>
  <si>
    <t>JUREL</t>
  </si>
  <si>
    <t>MUR</t>
  </si>
  <si>
    <t>SALMONETE DE ROCA</t>
  </si>
  <si>
    <t>SWA</t>
  </si>
  <si>
    <t>SARGO</t>
  </si>
  <si>
    <t>SPU</t>
  </si>
  <si>
    <t>BAILA</t>
  </si>
  <si>
    <t>SKJ</t>
  </si>
  <si>
    <t>BGR</t>
  </si>
  <si>
    <t>SOL</t>
  </si>
  <si>
    <t>BONITO O BONITO DEL SUR</t>
  </si>
  <si>
    <t>CHOCO O JIBIA O SEPIA</t>
  </si>
  <si>
    <t>BRECA O PAGEL</t>
  </si>
  <si>
    <t>ALIGOTE O BESUGO BLANCO</t>
  </si>
  <si>
    <t>BURRO O BORRIQUETE</t>
  </si>
  <si>
    <t>PEZ ESPADA O EMPERADOR</t>
  </si>
  <si>
    <t>RONCADOR O RONCO MESTIZO</t>
  </si>
  <si>
    <t>LENGUADO EUROPEO</t>
  </si>
  <si>
    <t>LISTADO O BONITO DE VIENTRE RAYADO</t>
  </si>
  <si>
    <t>POLLO</t>
  </si>
  <si>
    <t>PULPO DE ROCA O PULPO ROQUERO</t>
  </si>
  <si>
    <t>CHOVA</t>
  </si>
  <si>
    <t>CABALLA DEL SUR O TONINO</t>
  </si>
  <si>
    <t>GALLOPEDRO</t>
  </si>
  <si>
    <t>PALOMETA</t>
  </si>
  <si>
    <t>MERLUZA O MERLUZA EUROPEA</t>
  </si>
  <si>
    <t>TOTAL MOLUSCOS</t>
  </si>
  <si>
    <t>TOTAL PECES</t>
  </si>
  <si>
    <t>Año</t>
  </si>
  <si>
    <t>Toneladas</t>
  </si>
  <si>
    <t>Miles euros</t>
  </si>
  <si>
    <t>Mes</t>
  </si>
  <si>
    <t>Peces</t>
  </si>
  <si>
    <t>Moluscos</t>
  </si>
  <si>
    <t>Crustáceos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</si>
  <si>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</si>
  <si>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</si>
  <si>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</si>
  <si>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</si>
  <si>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</si>
  <si>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</si>
  <si>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</si>
  <si>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</si>
  <si>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</si>
  <si>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</si>
  <si>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</si>
  <si>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</si>
  <si>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</si>
  <si>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</si>
  <si>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</si>
  <si>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>Especie</t>
  </si>
  <si>
    <t>Kilogramos</t>
  </si>
  <si>
    <t>Euros</t>
  </si>
  <si>
    <t>ACUMULADO SOBRE EL TOTAL</t>
  </si>
  <si>
    <t>TOTAL COMERCIALIZADO</t>
  </si>
  <si>
    <t>CABALLA</t>
  </si>
  <si>
    <t>MAC</t>
  </si>
  <si>
    <t>CAZON</t>
  </si>
  <si>
    <t>GAG</t>
  </si>
  <si>
    <t>CORVALLO O CORVINATA</t>
  </si>
  <si>
    <t>CBM</t>
  </si>
  <si>
    <t>MOJARRA</t>
  </si>
  <si>
    <t>CTB</t>
  </si>
  <si>
    <t>TINTORERA O CAELLA</t>
  </si>
  <si>
    <t>BSH</t>
  </si>
  <si>
    <t>VERRUGATO O VERRUGATO DE PIEDRA</t>
  </si>
  <si>
    <t>COB</t>
  </si>
  <si>
    <t>ALACHA</t>
  </si>
  <si>
    <t>SAA</t>
  </si>
  <si>
    <t>BLANQUILLO</t>
  </si>
  <si>
    <t>UAE</t>
  </si>
  <si>
    <t>BROTOLA DE BARBAS O MUSTELA</t>
  </si>
  <si>
    <t>BRD</t>
  </si>
  <si>
    <t>CACHUCHO</t>
  </si>
  <si>
    <t>DEL</t>
  </si>
  <si>
    <t>GARAPELLO</t>
  </si>
  <si>
    <t>PAR</t>
  </si>
  <si>
    <t>JUREL BLANCO</t>
  </si>
  <si>
    <t>HMM</t>
  </si>
  <si>
    <t>LENGUADO PORTUGUES</t>
  </si>
  <si>
    <t>YNU</t>
  </si>
  <si>
    <t>MERLUZA NEGRA O MERLUZA DE ANGOLA</t>
  </si>
  <si>
    <t>HKB</t>
  </si>
  <si>
    <t>HKM</t>
  </si>
  <si>
    <t>RAPE BLANCO</t>
  </si>
  <si>
    <t>MON</t>
  </si>
  <si>
    <t>RELOJ DE FONDO</t>
  </si>
  <si>
    <t>GXW</t>
  </si>
  <si>
    <t>RUFO IMPERIAL</t>
  </si>
  <si>
    <t>HDV</t>
  </si>
  <si>
    <t>SAMA MARROQUI</t>
  </si>
  <si>
    <t>DEM</t>
  </si>
  <si>
    <t>SAN PEDRO PLATEADO</t>
  </si>
  <si>
    <t>JOS</t>
  </si>
  <si>
    <t>MERLUZA DEL SENEGAL</t>
  </si>
  <si>
    <t xml:space="preserve">IPP calculado con la cesta representativa de productos comercializados en esta lonja: </t>
  </si>
  <si>
    <t xml:space="preserve">      Tabla 3. Índice de precios percibidos en lonja (Base 2016)</t>
  </si>
  <si>
    <t>ACEDIA</t>
  </si>
  <si>
    <t>CET</t>
  </si>
  <si>
    <t>BROTOLA DE FANGO</t>
  </si>
  <si>
    <t>GFB</t>
  </si>
  <si>
    <t>BROTOLA DE ROCA</t>
  </si>
  <si>
    <t>FOR</t>
  </si>
  <si>
    <t>VMA</t>
  </si>
  <si>
    <t>EZS</t>
  </si>
  <si>
    <t>GALLO</t>
  </si>
  <si>
    <t>LDB</t>
  </si>
  <si>
    <t>JURELA O JUREL DORADO</t>
  </si>
  <si>
    <t>HMY</t>
  </si>
  <si>
    <t>LENGUADO SENEGALES</t>
  </si>
  <si>
    <t>OAL</t>
  </si>
  <si>
    <t>QUELVACHO</t>
  </si>
  <si>
    <t>GUQ</t>
  </si>
  <si>
    <t>QUELVE</t>
  </si>
  <si>
    <t>GUP</t>
  </si>
  <si>
    <t>RAPE NEGRO</t>
  </si>
  <si>
    <t>ANK</t>
  </si>
  <si>
    <t>VERRUGATO FUSCO</t>
  </si>
  <si>
    <t>UMO</t>
  </si>
  <si>
    <t>TOTAL CRUSTÁCEOS</t>
  </si>
  <si>
    <t>VIUDO</t>
  </si>
  <si>
    <t>HYW</t>
  </si>
  <si>
    <t>Evol 18_17</t>
  </si>
  <si>
    <t xml:space="preserve">      Tabla 1. Evolución de la producción comercializada en la lonja de Cádiz. Serie 1985-2018</t>
  </si>
  <si>
    <t>Gráfico 1. Evolución de la producción comercializada en la lonja de Cádiz. Serie 2000-2018</t>
  </si>
  <si>
    <t xml:space="preserve">      Tabla 2. Distribución mensual por categorías. Año 2018</t>
  </si>
  <si>
    <t>Año 2018</t>
  </si>
  <si>
    <t xml:space="preserve">      Tabla 4. Producción comercializada en la lonja Cádiz según categoría y especie. Año 2018</t>
  </si>
  <si>
    <t>ALFONSIÑO O BESUGO AMERICANO</t>
  </si>
  <si>
    <t>BYS</t>
  </si>
  <si>
    <t>CABRACHO DE FONDO</t>
  </si>
  <si>
    <t>TJX</t>
  </si>
  <si>
    <t>CALAMAR O CHIPIRON</t>
  </si>
  <si>
    <t>SQR</t>
  </si>
  <si>
    <t>CENTOLLA O CENTOLLO</t>
  </si>
  <si>
    <t>SCR</t>
  </si>
  <si>
    <t>CHACARONA SUREÑA</t>
  </si>
  <si>
    <t>DEN</t>
  </si>
  <si>
    <t>CHERNA DE LEY</t>
  </si>
  <si>
    <t>GPW</t>
  </si>
  <si>
    <t>CHUCLA OJONA</t>
  </si>
  <si>
    <t>QZU</t>
  </si>
  <si>
    <t>FANECA O NIÑA</t>
  </si>
  <si>
    <t>BIB</t>
  </si>
  <si>
    <t>LLAMPUGA O LIRIO</t>
  </si>
  <si>
    <t>DOL</t>
  </si>
  <si>
    <t>LUBINA O ROBALO</t>
  </si>
  <si>
    <t>BSS</t>
  </si>
  <si>
    <t>MELVAS</t>
  </si>
  <si>
    <t>FRZ</t>
  </si>
  <si>
    <t>OBLADA</t>
  </si>
  <si>
    <t>SBS</t>
  </si>
  <si>
    <t>PALOMETON</t>
  </si>
  <si>
    <t>LEE</t>
  </si>
  <si>
    <t>PEZ LIMON O SERVIOLA O LECHA</t>
  </si>
  <si>
    <t>AMB</t>
  </si>
  <si>
    <t>PULPO BLANCO</t>
  </si>
  <si>
    <t>EOI</t>
  </si>
  <si>
    <t>RAYA ESTRELLADA</t>
  </si>
  <si>
    <t>JRS</t>
  </si>
  <si>
    <t>RAYA MOSAICO</t>
  </si>
  <si>
    <t>RJU</t>
  </si>
  <si>
    <t>SOLDADO</t>
  </si>
  <si>
    <t>MIA</t>
  </si>
  <si>
    <t xml:space="preserve">       Gráfico 3. Principales especies comercializadas en la lonja de Cádiz.  Año 2018</t>
  </si>
  <si>
    <t>TAPACULO</t>
  </si>
  <si>
    <t>CIL</t>
  </si>
  <si>
    <t>GALERA</t>
  </si>
  <si>
    <t>MTS</t>
  </si>
  <si>
    <t xml:space="preserve">      Tabla 5. Cesta de las principales especies comercializadas en la Lonja de Cádiz. Serie 2018-2014. Base 2016</t>
  </si>
  <si>
    <t>Fuente: Sistema de Información andaluz de comercialización y producción pesquera. Consejería de Agricultura, Ganadería, Pesca y Desarrollo Sostenible.</t>
  </si>
  <si>
    <t>GALLINETA ROSADA</t>
  </si>
  <si>
    <t xml:space="preserve">      Tabla 6. Distribución de la producción pesquera por modalidad.  Año 2018</t>
  </si>
  <si>
    <t>Modalidad de pesca</t>
  </si>
  <si>
    <t>Operadores (Nº)</t>
  </si>
  <si>
    <t xml:space="preserve">      Tabla 7. Frecuencia de venta de los operadores en lonja.  Año 2018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</si>
  <si>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</si>
  <si>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</si>
  <si>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</si>
  <si>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venden menos del 25% de los días de venta</t>
  </si>
  <si>
    <t xml:space="preserve">      Tabla 8. Compradores en lonja y concentración del volumen.  Año 2018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</si>
  <si>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</si>
  <si>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</si>
  <si>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</si>
  <si>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</si>
  <si>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</si>
  <si>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</si>
  <si>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</si>
  <si>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</si>
  <si>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</si>
  <si>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</si>
  <si>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</si>
  <si>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</si>
  <si>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</si>
  <si>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      Tabla 9. Número de compradores según frecuencia de compra.  Año 2018</t>
  </si>
  <si>
    <t xml:space="preserve">      Tabla 10. Principales indicadores.  Año 2018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</si>
  <si>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</si>
  <si>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</si>
  <si>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</si>
  <si>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</si>
  <si>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</si>
  <si>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</si>
  <si>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Arrastre de Fondo</t>
  </si>
  <si>
    <t>Cerco</t>
  </si>
  <si>
    <t>Artes Menores</t>
  </si>
  <si>
    <t>Palangre de superficie</t>
  </si>
  <si>
    <t>Total Lonja</t>
  </si>
  <si>
    <t>Habituales: Compran más del 50% de los días de venta  / Frecuentes: compran entre el 25% y el 50% de los días de ventas / Ocasionales: Compran menos del 25% de los días de venta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</si>
</sst>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0.000"/>
    <numFmt numFmtId="169" formatCode="_-* #,##0\ _€_-;\-* #,##0\ _€_-;_-* &quot;-&quot;??\ _€_-;_-@_-"/>
  </numFmts>
  <fonts count="2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8"/>
      <color rgb="FF000000"/>
      <name val="Arial Narrow"/>
      <family val="2"/>
    </font>
    <font>
      <b/>
      <sz val="12"/>
      <name val="NewsGotT"/>
    </font>
    <font>
      <sz val="12"/>
      <name val="NewsGotT"/>
    </font>
    <font>
      <b/>
      <sz val="12"/>
      <color indexed="54"/>
      <name val="NewsGotT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4">
    <xf numFmtId="0" fontId="0" fillId="0" borderId="0"/>
    <xf numFmtId="166" fontId="2" fillId="0" borderId="0" applyFill="0" applyBorder="0" applyAlignment="0" applyProtection="0"/>
    <xf numFmtId="9" fontId="2" fillId="0" borderId="0" applyFill="0" applyBorder="0" applyAlignment="0" applyProtection="0"/>
    <xf numFmtId="0" fontId="1" fillId="0" borderId="0"/>
  </cellStyleXfs>
  <cellXfs count="160">
    <xf numFmtId="0" fontId="0" fillId="0" borderId="0" xfId="0"/>
    <xf numFmtId="0" fontId="3" fillId="2" borderId="0" xfId="0" applyFont="1" applyFill="1"/>
    <xf numFmtId="4" fontId="3" fillId="2" borderId="0" xfId="0" applyNumberFormat="1" applyFont="1" applyFill="1"/>
    <xf numFmtId="4" fontId="3" fillId="2" borderId="0" xfId="0" applyNumberFormat="1" applyFont="1" applyFill="1" applyBorder="1"/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3" fillId="2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/>
    <xf numFmtId="0" fontId="7" fillId="2" borderId="0" xfId="0" applyFont="1" applyFill="1"/>
    <xf numFmtId="4" fontId="7" fillId="2" borderId="0" xfId="0" applyNumberFormat="1" applyFont="1" applyFill="1"/>
    <xf numFmtId="164" fontId="3" fillId="2" borderId="0" xfId="0" applyNumberFormat="1" applyFont="1" applyFill="1"/>
    <xf numFmtId="4" fontId="8" fillId="2" borderId="0" xfId="0" applyNumberFormat="1" applyFont="1" applyFill="1" applyBorder="1"/>
    <xf numFmtId="3" fontId="8" fillId="2" borderId="0" xfId="0" applyNumberFormat="1" applyFont="1" applyFill="1" applyBorder="1"/>
    <xf numFmtId="3" fontId="3" fillId="2" borderId="2" xfId="0" applyNumberFormat="1" applyFont="1" applyFill="1" applyBorder="1"/>
    <xf numFmtId="3" fontId="3" fillId="2" borderId="1" xfId="0" applyNumberFormat="1" applyFont="1" applyFill="1" applyBorder="1"/>
    <xf numFmtId="1" fontId="3" fillId="2" borderId="0" xfId="0" applyNumberFormat="1" applyFont="1" applyFill="1" applyBorder="1"/>
    <xf numFmtId="3" fontId="3" fillId="2" borderId="0" xfId="0" applyNumberFormat="1" applyFont="1" applyFill="1" applyBorder="1"/>
    <xf numFmtId="0" fontId="3" fillId="3" borderId="0" xfId="0" applyFont="1" applyFill="1"/>
    <xf numFmtId="4" fontId="3" fillId="3" borderId="0" xfId="0" applyNumberFormat="1" applyFont="1" applyFill="1"/>
    <xf numFmtId="4" fontId="5" fillId="3" borderId="0" xfId="0" applyNumberFormat="1" applyFont="1" applyFill="1"/>
    <xf numFmtId="0" fontId="5" fillId="3" borderId="0" xfId="0" applyFont="1" applyFill="1"/>
    <xf numFmtId="4" fontId="3" fillId="3" borderId="0" xfId="0" applyNumberFormat="1" applyFont="1" applyFill="1" applyBorder="1"/>
    <xf numFmtId="0" fontId="3" fillId="3" borderId="0" xfId="0" applyFont="1" applyFill="1" applyBorder="1"/>
    <xf numFmtId="164" fontId="3" fillId="3" borderId="0" xfId="0" applyNumberFormat="1" applyFont="1" applyFill="1" applyBorder="1"/>
    <xf numFmtId="0" fontId="7" fillId="3" borderId="0" xfId="0" applyFont="1" applyFill="1" applyBorder="1"/>
    <xf numFmtId="4" fontId="7" fillId="4" borderId="0" xfId="0" applyNumberFormat="1" applyFont="1" applyFill="1" applyBorder="1"/>
    <xf numFmtId="164" fontId="7" fillId="4" borderId="0" xfId="0" applyNumberFormat="1" applyFont="1" applyFill="1" applyBorder="1"/>
    <xf numFmtId="0" fontId="12" fillId="5" borderId="3" xfId="0" applyFont="1" applyFill="1" applyBorder="1" applyAlignment="1">
      <alignment horizontal="center" vertical="center"/>
    </xf>
    <xf numFmtId="4" fontId="12" fillId="5" borderId="2" xfId="0" applyNumberFormat="1" applyFont="1" applyFill="1" applyBorder="1" applyAlignment="1">
      <alignment horizontal="center"/>
    </xf>
    <xf numFmtId="0" fontId="12" fillId="5" borderId="2" xfId="0" applyFont="1" applyFill="1" applyBorder="1" applyAlignment="1">
      <alignment horizontal="center"/>
    </xf>
    <xf numFmtId="0" fontId="7" fillId="6" borderId="4" xfId="0" applyNumberFormat="1" applyFont="1" applyFill="1" applyBorder="1" applyAlignment="1">
      <alignment horizontal="left"/>
    </xf>
    <xf numFmtId="0" fontId="13" fillId="2" borderId="0" xfId="0" applyFont="1" applyFill="1"/>
    <xf numFmtId="164" fontId="7" fillId="6" borderId="4" xfId="0" applyNumberFormat="1" applyFont="1" applyFill="1" applyBorder="1" applyAlignment="1">
      <alignment horizontal="center"/>
    </xf>
    <xf numFmtId="164" fontId="3" fillId="3" borderId="0" xfId="0" applyNumberFormat="1" applyFont="1" applyFill="1"/>
    <xf numFmtId="4" fontId="12" fillId="7" borderId="2" xfId="0" applyNumberFormat="1" applyFont="1" applyFill="1" applyBorder="1" applyAlignment="1">
      <alignment horizontal="center"/>
    </xf>
    <xf numFmtId="0" fontId="12" fillId="7" borderId="2" xfId="0" applyFont="1" applyFill="1" applyBorder="1" applyAlignment="1">
      <alignment horizontal="center"/>
    </xf>
    <xf numFmtId="3" fontId="7" fillId="6" borderId="4" xfId="0" applyNumberFormat="1" applyFont="1" applyFill="1" applyBorder="1"/>
    <xf numFmtId="4" fontId="7" fillId="6" borderId="4" xfId="0" applyNumberFormat="1" applyFont="1" applyFill="1" applyBorder="1"/>
    <xf numFmtId="3" fontId="3" fillId="2" borderId="4" xfId="0" applyNumberFormat="1" applyFont="1" applyFill="1" applyBorder="1"/>
    <xf numFmtId="4" fontId="3" fillId="2" borderId="4" xfId="0" applyNumberFormat="1" applyFont="1" applyFill="1" applyBorder="1"/>
    <xf numFmtId="3" fontId="7" fillId="3" borderId="2" xfId="0" applyNumberFormat="1" applyFont="1" applyFill="1" applyBorder="1"/>
    <xf numFmtId="4" fontId="7" fillId="3" borderId="2" xfId="0" applyNumberFormat="1" applyFont="1" applyFill="1" applyBorder="1"/>
    <xf numFmtId="3" fontId="7" fillId="3" borderId="1" xfId="0" applyNumberFormat="1" applyFont="1" applyFill="1" applyBorder="1"/>
    <xf numFmtId="4" fontId="7" fillId="3" borderId="1" xfId="0" applyNumberFormat="1" applyFont="1" applyFill="1" applyBorder="1"/>
    <xf numFmtId="3" fontId="7" fillId="3" borderId="4" xfId="0" applyNumberFormat="1" applyFont="1" applyFill="1" applyBorder="1"/>
    <xf numFmtId="4" fontId="7" fillId="3" borderId="4" xfId="0" applyNumberFormat="1" applyFont="1" applyFill="1" applyBorder="1"/>
    <xf numFmtId="0" fontId="9" fillId="2" borderId="0" xfId="0" applyFont="1" applyFill="1"/>
    <xf numFmtId="4" fontId="9" fillId="2" borderId="0" xfId="0" applyNumberFormat="1" applyFont="1" applyFill="1"/>
    <xf numFmtId="165" fontId="8" fillId="2" borderId="0" xfId="0" applyNumberFormat="1" applyFont="1" applyFill="1"/>
    <xf numFmtId="165" fontId="3" fillId="2" borderId="1" xfId="0" applyNumberFormat="1" applyFont="1" applyFill="1" applyBorder="1" applyAlignment="1"/>
    <xf numFmtId="3" fontId="3" fillId="2" borderId="1" xfId="0" applyNumberFormat="1" applyFont="1" applyFill="1" applyBorder="1" applyAlignment="1"/>
    <xf numFmtId="4" fontId="3" fillId="2" borderId="1" xfId="0" applyNumberFormat="1" applyFont="1" applyFill="1" applyBorder="1" applyAlignment="1"/>
    <xf numFmtId="4" fontId="8" fillId="2" borderId="0" xfId="0" applyNumberFormat="1" applyFont="1" applyFill="1"/>
    <xf numFmtId="165" fontId="7" fillId="8" borderId="3" xfId="0" applyNumberFormat="1" applyFont="1" applyFill="1" applyBorder="1" applyAlignment="1"/>
    <xf numFmtId="3" fontId="12" fillId="9" borderId="1" xfId="0" applyNumberFormat="1" applyFont="1" applyFill="1" applyBorder="1" applyAlignment="1"/>
    <xf numFmtId="4" fontId="12" fillId="9" borderId="1" xfId="0" applyNumberFormat="1" applyFont="1" applyFill="1" applyBorder="1" applyAlignment="1"/>
    <xf numFmtId="3" fontId="7" fillId="8" borderId="3" xfId="0" applyNumberFormat="1" applyFont="1" applyFill="1" applyBorder="1" applyAlignment="1"/>
    <xf numFmtId="4" fontId="7" fillId="8" borderId="3" xfId="0" applyNumberFormat="1" applyFont="1" applyFill="1" applyBorder="1" applyAlignment="1"/>
    <xf numFmtId="3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5" fontId="7" fillId="8" borderId="3" xfId="0" applyNumberFormat="1" applyFont="1" applyFill="1" applyBorder="1" applyAlignment="1">
      <alignment horizontal="center"/>
    </xf>
    <xf numFmtId="165" fontId="12" fillId="9" borderId="1" xfId="0" applyNumberFormat="1" applyFont="1" applyFill="1" applyBorder="1" applyAlignment="1">
      <alignment horizontal="center"/>
    </xf>
    <xf numFmtId="0" fontId="12" fillId="9" borderId="5" xfId="0" applyFont="1" applyFill="1" applyBorder="1" applyAlignment="1">
      <alignment horizontal="left"/>
    </xf>
    <xf numFmtId="3" fontId="3" fillId="2" borderId="7" xfId="0" applyNumberFormat="1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3" fontId="3" fillId="2" borderId="8" xfId="0" applyNumberFormat="1" applyFont="1" applyFill="1" applyBorder="1"/>
    <xf numFmtId="0" fontId="0" fillId="10" borderId="0" xfId="0" applyFill="1"/>
    <xf numFmtId="0" fontId="10" fillId="10" borderId="0" xfId="0" applyFont="1" applyFill="1"/>
    <xf numFmtId="0" fontId="0" fillId="10" borderId="0" xfId="0" applyFill="1" applyBorder="1"/>
    <xf numFmtId="164" fontId="11" fillId="8" borderId="8" xfId="2" applyNumberFormat="1" applyFont="1" applyFill="1" applyBorder="1" applyAlignment="1">
      <alignment horizontal="center"/>
    </xf>
    <xf numFmtId="0" fontId="4" fillId="11" borderId="0" xfId="0" applyFont="1" applyFill="1" applyBorder="1" applyAlignment="1">
      <alignment horizontal="left"/>
    </xf>
    <xf numFmtId="0" fontId="14" fillId="11" borderId="0" xfId="0" applyFont="1" applyFill="1" applyBorder="1" applyAlignment="1">
      <alignment horizontal="left"/>
    </xf>
    <xf numFmtId="0" fontId="3" fillId="12" borderId="0" xfId="0" applyFont="1" applyFill="1"/>
    <xf numFmtId="4" fontId="3" fillId="12" borderId="0" xfId="0" applyNumberFormat="1" applyFont="1" applyFill="1"/>
    <xf numFmtId="4" fontId="3" fillId="2" borderId="1" xfId="0" applyNumberFormat="1" applyFont="1" applyFill="1" applyBorder="1" applyAlignment="1">
      <alignment horizontal="center"/>
    </xf>
    <xf numFmtId="0" fontId="15" fillId="13" borderId="0" xfId="0" applyFont="1" applyFill="1"/>
    <xf numFmtId="4" fontId="3" fillId="13" borderId="0" xfId="0" applyNumberFormat="1" applyFont="1" applyFill="1"/>
    <xf numFmtId="0" fontId="3" fillId="13" borderId="0" xfId="0" applyFont="1" applyFill="1"/>
    <xf numFmtId="0" fontId="3" fillId="9" borderId="0" xfId="0" applyFont="1" applyFill="1"/>
    <xf numFmtId="4" fontId="3" fillId="9" borderId="0" xfId="0" applyNumberFormat="1" applyFont="1" applyFill="1"/>
    <xf numFmtId="0" fontId="15" fillId="3" borderId="0" xfId="0" applyFont="1" applyFill="1"/>
    <xf numFmtId="0" fontId="7" fillId="8" borderId="4" xfId="0" applyNumberFormat="1" applyFont="1" applyFill="1" applyBorder="1" applyAlignment="1">
      <alignment horizontal="left"/>
    </xf>
    <xf numFmtId="3" fontId="7" fillId="4" borderId="0" xfId="0" applyNumberFormat="1" applyFont="1" applyFill="1" applyBorder="1"/>
    <xf numFmtId="167" fontId="2" fillId="4" borderId="0" xfId="1" applyNumberFormat="1" applyFill="1" applyBorder="1" applyAlignment="1">
      <alignment horizontal="left"/>
    </xf>
    <xf numFmtId="167" fontId="2" fillId="4" borderId="0" xfId="1" applyNumberFormat="1" applyFill="1" applyBorder="1" applyAlignment="1">
      <alignment horizontal="center"/>
    </xf>
    <xf numFmtId="3" fontId="0" fillId="10" borderId="0" xfId="0" applyNumberFormat="1" applyFill="1"/>
    <xf numFmtId="9" fontId="2" fillId="10" borderId="0" xfId="2" applyFill="1"/>
    <xf numFmtId="4" fontId="7" fillId="8" borderId="4" xfId="0" applyNumberFormat="1" applyFont="1" applyFill="1" applyBorder="1" applyAlignment="1">
      <alignment horizontal="center"/>
    </xf>
    <xf numFmtId="0" fontId="16" fillId="2" borderId="0" xfId="0" applyFont="1" applyFill="1"/>
    <xf numFmtId="4" fontId="3" fillId="2" borderId="7" xfId="0" applyNumberFormat="1" applyFont="1" applyFill="1" applyBorder="1"/>
    <xf numFmtId="4" fontId="3" fillId="2" borderId="8" xfId="0" applyNumberFormat="1" applyFont="1" applyFill="1" applyBorder="1"/>
    <xf numFmtId="166" fontId="2" fillId="3" borderId="0" xfId="1" applyFill="1" applyBorder="1"/>
    <xf numFmtId="167" fontId="2" fillId="3" borderId="0" xfId="1" applyNumberFormat="1" applyFill="1" applyBorder="1"/>
    <xf numFmtId="2" fontId="2" fillId="2" borderId="1" xfId="1" applyNumberFormat="1" applyFill="1" applyBorder="1"/>
    <xf numFmtId="2" fontId="2" fillId="2" borderId="4" xfId="1" applyNumberFormat="1" applyFill="1" applyBorder="1"/>
    <xf numFmtId="2" fontId="3" fillId="2" borderId="2" xfId="0" applyNumberFormat="1" applyFont="1" applyFill="1" applyBorder="1" applyAlignment="1">
      <alignment horizontal="center"/>
    </xf>
    <xf numFmtId="2" fontId="2" fillId="2" borderId="1" xfId="1" applyNumberFormat="1" applyFill="1" applyBorder="1" applyAlignment="1">
      <alignment horizontal="center"/>
    </xf>
    <xf numFmtId="2" fontId="2" fillId="2" borderId="4" xfId="1" applyNumberFormat="1" applyFill="1" applyBorder="1" applyAlignment="1">
      <alignment horizontal="center"/>
    </xf>
    <xf numFmtId="2" fontId="11" fillId="6" borderId="4" xfId="1" applyNumberFormat="1" applyFont="1" applyFill="1" applyBorder="1" applyAlignment="1">
      <alignment horizontal="center"/>
    </xf>
    <xf numFmtId="168" fontId="2" fillId="2" borderId="1" xfId="1" applyNumberFormat="1" applyFill="1" applyBorder="1" applyAlignment="1">
      <alignment horizontal="center"/>
    </xf>
    <xf numFmtId="167" fontId="2" fillId="10" borderId="0" xfId="1" applyNumberFormat="1" applyFill="1"/>
    <xf numFmtId="167" fontId="2" fillId="10" borderId="0" xfId="1" applyNumberFormat="1" applyFill="1" applyBorder="1"/>
    <xf numFmtId="0" fontId="3" fillId="3" borderId="6" xfId="0" applyFont="1" applyFill="1" applyBorder="1"/>
    <xf numFmtId="3" fontId="3" fillId="3" borderId="7" xfId="0" applyNumberFormat="1" applyFont="1" applyFill="1" applyBorder="1"/>
    <xf numFmtId="4" fontId="3" fillId="3" borderId="7" xfId="0" applyNumberFormat="1" applyFont="1" applyFill="1" applyBorder="1"/>
    <xf numFmtId="167" fontId="2" fillId="2" borderId="0" xfId="1" applyNumberFormat="1" applyFill="1"/>
    <xf numFmtId="166" fontId="2" fillId="10" borderId="0" xfId="1" applyFill="1"/>
    <xf numFmtId="164" fontId="2" fillId="10" borderId="0" xfId="2" applyNumberFormat="1" applyFill="1"/>
    <xf numFmtId="166" fontId="2" fillId="10" borderId="0" xfId="1" applyNumberFormat="1" applyFill="1"/>
    <xf numFmtId="166" fontId="2" fillId="2" borderId="0" xfId="1" applyNumberFormat="1" applyFill="1"/>
    <xf numFmtId="4" fontId="3" fillId="3" borderId="1" xfId="0" applyNumberFormat="1" applyFont="1" applyFill="1" applyBorder="1"/>
    <xf numFmtId="164" fontId="11" fillId="8" borderId="4" xfId="2" applyNumberFormat="1" applyFont="1" applyFill="1" applyBorder="1" applyAlignment="1">
      <alignment horizontal="center"/>
    </xf>
    <xf numFmtId="0" fontId="3" fillId="13" borderId="0" xfId="0" applyFont="1" applyFill="1" applyAlignment="1">
      <alignment horizontal="center"/>
    </xf>
    <xf numFmtId="0" fontId="2" fillId="10" borderId="0" xfId="0" applyFont="1" applyFill="1"/>
    <xf numFmtId="167" fontId="3" fillId="2" borderId="1" xfId="1" applyNumberFormat="1" applyFont="1" applyFill="1" applyBorder="1" applyAlignment="1" applyProtection="1">
      <alignment horizontal="right"/>
    </xf>
    <xf numFmtId="166" fontId="3" fillId="10" borderId="1" xfId="1" applyNumberFormat="1" applyFont="1" applyFill="1" applyBorder="1"/>
    <xf numFmtId="167" fontId="7" fillId="6" borderId="4" xfId="1" applyNumberFormat="1" applyFont="1" applyFill="1" applyBorder="1" applyAlignment="1">
      <alignment horizontal="center"/>
    </xf>
    <xf numFmtId="166" fontId="7" fillId="6" borderId="4" xfId="1" applyNumberFormat="1" applyFont="1" applyFill="1" applyBorder="1" applyAlignment="1">
      <alignment horizontal="center"/>
    </xf>
    <xf numFmtId="167" fontId="2" fillId="10" borderId="0" xfId="1" applyNumberFormat="1" applyFont="1" applyFill="1"/>
    <xf numFmtId="166" fontId="2" fillId="10" borderId="0" xfId="1" applyNumberFormat="1" applyFont="1" applyFill="1"/>
    <xf numFmtId="3" fontId="7" fillId="6" borderId="4" xfId="0" applyNumberFormat="1" applyFont="1" applyFill="1" applyBorder="1" applyAlignment="1">
      <alignment horizontal="right"/>
    </xf>
    <xf numFmtId="0" fontId="17" fillId="0" borderId="0" xfId="0" applyFont="1" applyAlignment="1">
      <alignment horizontal="left" vertical="center" readingOrder="1"/>
    </xf>
    <xf numFmtId="3" fontId="18" fillId="2" borderId="0" xfId="0" applyNumberFormat="1" applyFont="1" applyFill="1" applyBorder="1" applyAlignment="1">
      <alignment horizontal="center"/>
    </xf>
    <xf numFmtId="0" fontId="19" fillId="2" borderId="0" xfId="0" applyFont="1" applyFill="1" applyBorder="1" applyAlignment="1"/>
    <xf numFmtId="168" fontId="2" fillId="10" borderId="0" xfId="0" applyNumberFormat="1" applyFont="1" applyFill="1"/>
    <xf numFmtId="0" fontId="12" fillId="5" borderId="3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/>
    <xf numFmtId="164" fontId="3" fillId="2" borderId="1" xfId="2" applyNumberFormat="1" applyFont="1" applyFill="1" applyBorder="1" applyAlignment="1"/>
    <xf numFmtId="164" fontId="7" fillId="8" borderId="1" xfId="2" applyNumberFormat="1" applyFont="1" applyFill="1" applyBorder="1" applyAlignment="1"/>
    <xf numFmtId="4" fontId="7" fillId="6" borderId="4" xfId="0" applyNumberFormat="1" applyFont="1" applyFill="1" applyBorder="1" applyAlignment="1">
      <alignment horizontal="right"/>
    </xf>
    <xf numFmtId="164" fontId="19" fillId="2" borderId="0" xfId="0" applyNumberFormat="1" applyFont="1" applyFill="1" applyBorder="1" applyAlignment="1"/>
    <xf numFmtId="3" fontId="19" fillId="2" borderId="0" xfId="0" applyNumberFormat="1" applyFont="1" applyFill="1" applyBorder="1" applyAlignment="1"/>
    <xf numFmtId="0" fontId="20" fillId="2" borderId="0" xfId="0" applyFont="1" applyFill="1" applyBorder="1" applyAlignment="1">
      <alignment horizontal="left"/>
    </xf>
    <xf numFmtId="10" fontId="19" fillId="2" borderId="0" xfId="0" applyNumberFormat="1" applyFont="1" applyFill="1" applyBorder="1" applyAlignment="1"/>
    <xf numFmtId="10" fontId="3" fillId="2" borderId="3" xfId="0" applyNumberFormat="1" applyFont="1" applyFill="1" applyBorder="1" applyAlignment="1"/>
    <xf numFmtId="166" fontId="3" fillId="2" borderId="3" xfId="1" applyFont="1" applyFill="1" applyBorder="1" applyAlignment="1"/>
    <xf numFmtId="169" fontId="2" fillId="0" borderId="0" xfId="0" applyNumberFormat="1" applyFont="1"/>
    <xf numFmtId="3" fontId="12" fillId="5" borderId="9" xfId="0" applyNumberFormat="1" applyFont="1" applyFill="1" applyBorder="1" applyAlignment="1">
      <alignment horizontal="center"/>
    </xf>
    <xf numFmtId="3" fontId="12" fillId="5" borderId="10" xfId="0" applyNumberFormat="1" applyFont="1" applyFill="1" applyBorder="1" applyAlignment="1">
      <alignment horizontal="center"/>
    </xf>
    <xf numFmtId="3" fontId="12" fillId="5" borderId="11" xfId="0" applyNumberFormat="1" applyFont="1" applyFill="1" applyBorder="1" applyAlignment="1">
      <alignment horizontal="center"/>
    </xf>
    <xf numFmtId="0" fontId="4" fillId="11" borderId="0" xfId="0" applyFont="1" applyFill="1" applyBorder="1" applyAlignment="1">
      <alignment horizontal="left"/>
    </xf>
    <xf numFmtId="0" fontId="14" fillId="11" borderId="0" xfId="0" applyFont="1" applyFill="1" applyBorder="1" applyAlignment="1">
      <alignment horizontal="left"/>
    </xf>
    <xf numFmtId="0" fontId="12" fillId="5" borderId="2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9" xfId="0" applyNumberFormat="1" applyFont="1" applyFill="1" applyBorder="1" applyAlignment="1">
      <alignment horizontal="center"/>
    </xf>
    <xf numFmtId="0" fontId="12" fillId="5" borderId="11" xfId="0" applyNumberFormat="1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 vertical="center"/>
    </xf>
    <xf numFmtId="4" fontId="12" fillId="5" borderId="2" xfId="0" applyNumberFormat="1" applyFont="1" applyFill="1" applyBorder="1" applyAlignment="1">
      <alignment horizontal="center" vertical="center"/>
    </xf>
    <xf numFmtId="4" fontId="12" fillId="5" borderId="4" xfId="0" applyNumberFormat="1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left"/>
    </xf>
    <xf numFmtId="0" fontId="7" fillId="8" borderId="11" xfId="0" applyFont="1" applyFill="1" applyBorder="1" applyAlignment="1">
      <alignment horizontal="left"/>
    </xf>
    <xf numFmtId="3" fontId="12" fillId="9" borderId="6" xfId="0" applyNumberFormat="1" applyFont="1" applyFill="1" applyBorder="1" applyAlignment="1">
      <alignment horizontal="left"/>
    </xf>
    <xf numFmtId="3" fontId="12" fillId="9" borderId="12" xfId="0" applyNumberFormat="1" applyFont="1" applyFill="1" applyBorder="1" applyAlignment="1">
      <alignment horizontal="left"/>
    </xf>
    <xf numFmtId="0" fontId="12" fillId="7" borderId="9" xfId="0" applyNumberFormat="1" applyFont="1" applyFill="1" applyBorder="1" applyAlignment="1">
      <alignment horizontal="center"/>
    </xf>
    <xf numFmtId="0" fontId="12" fillId="7" borderId="1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7" fillId="6" borderId="4" xfId="0" applyNumberFormat="1" applyFont="1" applyFill="1" applyBorder="1" applyAlignment="1">
      <alignment horizontal="center"/>
    </xf>
  </cellXfs>
  <cellStyles count="4">
    <cellStyle name="Millares" xfId="1" builtinId="3"/>
    <cellStyle name="Normal" xfId="0" builtinId="0"/>
    <cellStyle name="Normal 2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8093784501898744"/>
          <c:h val="0.78601071323850191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GENERALES'!$C$32:$C$50</c:f>
              <c:numCache>
                <c:formatCode>#,##0</c:formatCode>
                <c:ptCount val="19"/>
                <c:pt idx="0">
                  <c:v>15603.653</c:v>
                </c:pt>
                <c:pt idx="1">
                  <c:v>18903.755499999999</c:v>
                </c:pt>
                <c:pt idx="2">
                  <c:v>21057.837630000002</c:v>
                </c:pt>
                <c:pt idx="3">
                  <c:v>18333.034399999997</c:v>
                </c:pt>
                <c:pt idx="4">
                  <c:v>15401.48055</c:v>
                </c:pt>
                <c:pt idx="5">
                  <c:v>12345.999076000002</c:v>
                </c:pt>
                <c:pt idx="6">
                  <c:v>9660.2024999999994</c:v>
                </c:pt>
                <c:pt idx="7">
                  <c:v>9734.6029999999992</c:v>
                </c:pt>
                <c:pt idx="8">
                  <c:v>9548.5049999999992</c:v>
                </c:pt>
                <c:pt idx="9">
                  <c:v>10121.71687</c:v>
                </c:pt>
                <c:pt idx="10">
                  <c:v>7878.7139999999999</c:v>
                </c:pt>
                <c:pt idx="11">
                  <c:v>8703.5750000000007</c:v>
                </c:pt>
                <c:pt idx="12">
                  <c:v>5382.0895599999994</c:v>
                </c:pt>
                <c:pt idx="13">
                  <c:v>9408.5595099999991</c:v>
                </c:pt>
                <c:pt idx="14">
                  <c:v>7242.6882499999992</c:v>
                </c:pt>
                <c:pt idx="15">
                  <c:v>7477.0390999999991</c:v>
                </c:pt>
                <c:pt idx="16">
                  <c:v>10406.684149999999</c:v>
                </c:pt>
                <c:pt idx="17">
                  <c:v>8200.3199699999986</c:v>
                </c:pt>
                <c:pt idx="18">
                  <c:v>8275.9153499999993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398-488E-967C-F70C3164D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68960"/>
        <c:axId val="50170880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GENERALES'!$D$32:$D$50</c:f>
              <c:numCache>
                <c:formatCode>#,##0.00</c:formatCode>
                <c:ptCount val="19"/>
                <c:pt idx="0">
                  <c:v>23522.957087735747</c:v>
                </c:pt>
                <c:pt idx="1">
                  <c:v>28647.815989999996</c:v>
                </c:pt>
                <c:pt idx="2">
                  <c:v>31431.740149999991</c:v>
                </c:pt>
                <c:pt idx="3">
                  <c:v>29140.023720000001</c:v>
                </c:pt>
                <c:pt idx="4">
                  <c:v>22686.009640000004</c:v>
                </c:pt>
                <c:pt idx="5">
                  <c:v>21485.484619999999</c:v>
                </c:pt>
                <c:pt idx="6">
                  <c:v>19081.771050000003</c:v>
                </c:pt>
                <c:pt idx="7">
                  <c:v>17986.4414</c:v>
                </c:pt>
                <c:pt idx="8">
                  <c:v>18901.604880000003</c:v>
                </c:pt>
                <c:pt idx="9">
                  <c:v>15107.230346200002</c:v>
                </c:pt>
                <c:pt idx="10">
                  <c:v>11241.443720000005</c:v>
                </c:pt>
                <c:pt idx="11">
                  <c:v>13159.518979999995</c:v>
                </c:pt>
                <c:pt idx="12">
                  <c:v>11215.997170200002</c:v>
                </c:pt>
                <c:pt idx="13">
                  <c:v>18313.102815000002</c:v>
                </c:pt>
                <c:pt idx="14">
                  <c:v>15001.254971299997</c:v>
                </c:pt>
                <c:pt idx="15">
                  <c:v>13686.3326732</c:v>
                </c:pt>
                <c:pt idx="16">
                  <c:v>15770.194348499999</c:v>
                </c:pt>
                <c:pt idx="17">
                  <c:v>14227.833864999999</c:v>
                </c:pt>
                <c:pt idx="18">
                  <c:v>13127.110713600001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398-488E-967C-F70C3164D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654272"/>
        <c:axId val="73128192"/>
      </c:lineChart>
      <c:catAx>
        <c:axId val="5016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501708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170880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50168960"/>
        <c:crossesAt val="1"/>
        <c:crossBetween val="midCat"/>
      </c:valAx>
      <c:catAx>
        <c:axId val="53654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3128192"/>
        <c:crossesAt val="0"/>
        <c:auto val="1"/>
        <c:lblAlgn val="ctr"/>
        <c:lblOffset val="100"/>
        <c:noMultiLvlLbl val="0"/>
      </c:catAx>
      <c:valAx>
        <c:axId val="73128192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53654272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17</xdr:row>
      <xdr:rowOff>47625</xdr:rowOff>
    </xdr:from>
    <xdr:to>
      <xdr:col>16</xdr:col>
      <xdr:colOff>142875</xdr:colOff>
      <xdr:row>36</xdr:row>
      <xdr:rowOff>209550</xdr:rowOff>
    </xdr:to>
    <xdr:graphicFrame macro="">
      <xdr:nvGraphicFramePr>
        <xdr:cNvPr id="1614" name="Gráfico 1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52</xdr:row>
      <xdr:rowOff>85725</xdr:rowOff>
    </xdr:from>
    <xdr:to>
      <xdr:col>1</xdr:col>
      <xdr:colOff>132388</xdr:colOff>
      <xdr:row>54</xdr:row>
      <xdr:rowOff>0</xdr:rowOff>
    </xdr:to>
    <xdr:sp macro="" textlink="">
      <xdr:nvSpPr>
        <xdr:cNvPr id="14" name="13 Elipse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71</xdr:row>
      <xdr:rowOff>85725</xdr:rowOff>
    </xdr:from>
    <xdr:to>
      <xdr:col>1</xdr:col>
      <xdr:colOff>132388</xdr:colOff>
      <xdr:row>73</xdr:row>
      <xdr:rowOff>0</xdr:rowOff>
    </xdr:to>
    <xdr:sp macro="" textlink="">
      <xdr:nvSpPr>
        <xdr:cNvPr id="11" name="10 Elipse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352425</xdr:colOff>
      <xdr:row>1</xdr:row>
      <xdr:rowOff>21168</xdr:rowOff>
    </xdr:from>
    <xdr:to>
      <xdr:col>14</xdr:col>
      <xdr:colOff>57149</xdr:colOff>
      <xdr:row>2</xdr:row>
      <xdr:rowOff>106105</xdr:rowOff>
    </xdr:to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3219450" y="268818"/>
          <a:ext cx="7772399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Cádiz.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47625</xdr:rowOff>
    </xdr:from>
    <xdr:to>
      <xdr:col>3</xdr:col>
      <xdr:colOff>417857</xdr:colOff>
      <xdr:row>3</xdr:row>
      <xdr:rowOff>46157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47625"/>
          <a:ext cx="3237257" cy="646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409576</xdr:colOff>
      <xdr:row>1</xdr:row>
      <xdr:rowOff>11643</xdr:rowOff>
    </xdr:from>
    <xdr:to>
      <xdr:col>16</xdr:col>
      <xdr:colOff>228601</xdr:colOff>
      <xdr:row>2</xdr:row>
      <xdr:rowOff>96580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3543301" y="259293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Cádiz.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95250</xdr:colOff>
      <xdr:row>0</xdr:row>
      <xdr:rowOff>85725</xdr:rowOff>
    </xdr:from>
    <xdr:to>
      <xdr:col>2</xdr:col>
      <xdr:colOff>179732</xdr:colOff>
      <xdr:row>3</xdr:row>
      <xdr:rowOff>84257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85725"/>
          <a:ext cx="3237257" cy="6462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400051</xdr:colOff>
      <xdr:row>1</xdr:row>
      <xdr:rowOff>40218</xdr:rowOff>
    </xdr:from>
    <xdr:to>
      <xdr:col>13</xdr:col>
      <xdr:colOff>247650</xdr:colOff>
      <xdr:row>2</xdr:row>
      <xdr:rowOff>125155</xdr:rowOff>
    </xdr:to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/>
      </xdr:nvSpPr>
      <xdr:spPr>
        <a:xfrm>
          <a:off x="3352801" y="287868"/>
          <a:ext cx="84486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Cádiz.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266699</xdr:colOff>
      <xdr:row>8</xdr:row>
      <xdr:rowOff>123824</xdr:rowOff>
    </xdr:from>
    <xdr:to>
      <xdr:col>11</xdr:col>
      <xdr:colOff>911318</xdr:colOff>
      <xdr:row>30</xdr:row>
      <xdr:rowOff>152399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699" y="1495424"/>
          <a:ext cx="12055569" cy="3552825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76200</xdr:rowOff>
    </xdr:from>
    <xdr:to>
      <xdr:col>3</xdr:col>
      <xdr:colOff>427382</xdr:colOff>
      <xdr:row>3</xdr:row>
      <xdr:rowOff>74732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" y="76200"/>
          <a:ext cx="3237257" cy="6462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367664</xdr:colOff>
      <xdr:row>6</xdr:row>
      <xdr:rowOff>114300</xdr:rowOff>
    </xdr:from>
    <xdr:to>
      <xdr:col>1</xdr:col>
      <xdr:colOff>104160</xdr:colOff>
      <xdr:row>7</xdr:row>
      <xdr:rowOff>28575</xdr:rowOff>
    </xdr:to>
    <xdr:sp macro="" textlink="">
      <xdr:nvSpPr>
        <xdr:cNvPr id="2" name="1 Elipse">
          <a:extLst>
            <a:ext uri="{FF2B5EF4-FFF2-40B4-BE49-F238E27FC236}">
              <a16:creationId xmlns:a16="http://schemas.microsoft.com/office/drawing/2014/main" xmlns="" id="{1C123F18-16E4-4AA5-8AC9-01C92E9957D2}"/>
            </a:ext>
          </a:extLst>
        </xdr:cNvPr>
        <xdr:cNvSpPr/>
      </xdr:nvSpPr>
      <xdr:spPr bwMode="auto">
        <a:xfrm>
          <a:off x="367664" y="11506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17</xdr:row>
      <xdr:rowOff>114300</xdr:rowOff>
    </xdr:from>
    <xdr:to>
      <xdr:col>1</xdr:col>
      <xdr:colOff>104160</xdr:colOff>
      <xdr:row>18</xdr:row>
      <xdr:rowOff>28575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0BD01712-A6F7-4C7E-AD11-CACE53B5E01A}"/>
            </a:ext>
          </a:extLst>
        </xdr:cNvPr>
        <xdr:cNvSpPr/>
      </xdr:nvSpPr>
      <xdr:spPr bwMode="auto">
        <a:xfrm>
          <a:off x="367664" y="330708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60</xdr:row>
      <xdr:rowOff>114300</xdr:rowOff>
    </xdr:from>
    <xdr:to>
      <xdr:col>1</xdr:col>
      <xdr:colOff>104160</xdr:colOff>
      <xdr:row>61</xdr:row>
      <xdr:rowOff>28575</xdr:rowOff>
    </xdr:to>
    <xdr:sp macro="" textlink="">
      <xdr:nvSpPr>
        <xdr:cNvPr id="4" name="3 Elipse">
          <a:extLst>
            <a:ext uri="{FF2B5EF4-FFF2-40B4-BE49-F238E27FC236}">
              <a16:creationId xmlns:a16="http://schemas.microsoft.com/office/drawing/2014/main" xmlns="" id="{C182D42B-BB5E-4DF0-8D74-A140E205639C}"/>
            </a:ext>
          </a:extLst>
        </xdr:cNvPr>
        <xdr:cNvSpPr/>
      </xdr:nvSpPr>
      <xdr:spPr bwMode="auto">
        <a:xfrm>
          <a:off x="367664" y="115900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30</xdr:row>
      <xdr:rowOff>114300</xdr:rowOff>
    </xdr:from>
    <xdr:to>
      <xdr:col>1</xdr:col>
      <xdr:colOff>104160</xdr:colOff>
      <xdr:row>31</xdr:row>
      <xdr:rowOff>28575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D5A69973-07D7-4D35-B746-3FFACBCD0E92}"/>
            </a:ext>
          </a:extLst>
        </xdr:cNvPr>
        <xdr:cNvSpPr/>
      </xdr:nvSpPr>
      <xdr:spPr bwMode="auto">
        <a:xfrm>
          <a:off x="367664" y="582930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45</xdr:row>
      <xdr:rowOff>114300</xdr:rowOff>
    </xdr:from>
    <xdr:to>
      <xdr:col>1</xdr:col>
      <xdr:colOff>104160</xdr:colOff>
      <xdr:row>46</xdr:row>
      <xdr:rowOff>28575</xdr:rowOff>
    </xdr:to>
    <xdr:sp macro="" textlink="">
      <xdr:nvSpPr>
        <xdr:cNvPr id="6" name="5 Elipse">
          <a:extLst>
            <a:ext uri="{FF2B5EF4-FFF2-40B4-BE49-F238E27FC236}">
              <a16:creationId xmlns:a16="http://schemas.microsoft.com/office/drawing/2014/main" xmlns="" id="{54415CF5-388D-4FEA-8A6B-B14E76DD05D3}"/>
            </a:ext>
          </a:extLst>
        </xdr:cNvPr>
        <xdr:cNvSpPr/>
      </xdr:nvSpPr>
      <xdr:spPr bwMode="auto">
        <a:xfrm>
          <a:off x="367664" y="877824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640080</xdr:colOff>
      <xdr:row>1</xdr:row>
      <xdr:rowOff>66675</xdr:rowOff>
    </xdr:from>
    <xdr:to>
      <xdr:col>9</xdr:col>
      <xdr:colOff>506730</xdr:colOff>
      <xdr:row>2</xdr:row>
      <xdr:rowOff>151612</xdr:rowOff>
    </xdr:to>
    <xdr:sp macro="" textlink="">
      <xdr:nvSpPr>
        <xdr:cNvPr id="7" name="7 CuadroTexto">
          <a:extLst>
            <a:ext uri="{FF2B5EF4-FFF2-40B4-BE49-F238E27FC236}">
              <a16:creationId xmlns:a16="http://schemas.microsoft.com/office/drawing/2014/main" xmlns="" id="{D632D34C-5673-45B5-B565-B9644938CC2C}"/>
            </a:ext>
          </a:extLst>
        </xdr:cNvPr>
        <xdr:cNvSpPr txBox="1"/>
      </xdr:nvSpPr>
      <xdr:spPr>
        <a:xfrm>
          <a:off x="3825240" y="318135"/>
          <a:ext cx="7692390" cy="28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Cádiz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38100</xdr:rowOff>
    </xdr:from>
    <xdr:to>
      <xdr:col>2</xdr:col>
      <xdr:colOff>206402</xdr:colOff>
      <xdr:row>3</xdr:row>
      <xdr:rowOff>36632</xdr:rowOff>
    </xdr:to>
    <xdr:pic>
      <xdr:nvPicPr>
        <xdr:cNvPr id="9" name="1 Imagen">
          <a:extLst>
            <a:ext uri="{FF2B5EF4-FFF2-40B4-BE49-F238E27FC236}">
              <a16:creationId xmlns:a16="http://schemas.microsoft.com/office/drawing/2014/main" xmlns="" id="{3F8D8E78-24BD-45E9-8C38-B82112CA2C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38100"/>
          <a:ext cx="3315362" cy="6462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95"/>
  <sheetViews>
    <sheetView tabSelected="1" zoomScaleNormal="100" workbookViewId="0">
      <selection activeCell="B16" sqref="B16"/>
    </sheetView>
  </sheetViews>
  <sheetFormatPr baseColWidth="10" defaultColWidth="11.42578125" defaultRowHeight="20.100000000000001" customHeight="1" x14ac:dyDescent="0.25"/>
  <cols>
    <col min="1" max="1" width="3.42578125" style="1" customWidth="1"/>
    <col min="2" max="2" width="21.425781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8.28515625" style="2" customWidth="1"/>
    <col min="15" max="15" width="17.28515625" style="1" customWidth="1"/>
    <col min="16" max="16" width="11.5703125" style="1" customWidth="1"/>
    <col min="17" max="17" width="6.85546875" style="1" customWidth="1"/>
    <col min="18" max="18" width="17.28515625" style="1" customWidth="1"/>
    <col min="19" max="19" width="20.140625" style="1" customWidth="1"/>
    <col min="20" max="23" width="11.5703125" style="1" customWidth="1"/>
    <col min="24" max="16384" width="11.42578125" style="1"/>
  </cols>
  <sheetData>
    <row r="1" spans="1:17" s="17" customFormat="1" ht="20.100000000000001" customHeight="1" x14ac:dyDescent="0.25">
      <c r="A1" s="75"/>
      <c r="B1" s="75"/>
      <c r="C1" s="76"/>
      <c r="D1" s="75"/>
      <c r="E1" s="76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17" s="17" customFormat="1" ht="15.75" x14ac:dyDescent="0.25">
      <c r="A2" s="75"/>
      <c r="B2" s="75"/>
      <c r="C2" s="76"/>
      <c r="D2" s="75"/>
      <c r="E2" s="76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</row>
    <row r="3" spans="1:17" s="17" customFormat="1" ht="15.75" x14ac:dyDescent="0.25">
      <c r="A3" s="75"/>
      <c r="B3" s="75"/>
      <c r="C3" s="76"/>
      <c r="D3" s="75"/>
      <c r="E3" s="76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17" s="17" customFormat="1" ht="15.75" x14ac:dyDescent="0.25">
      <c r="A4" s="75"/>
      <c r="B4" s="75"/>
      <c r="C4" s="76"/>
      <c r="D4" s="75"/>
      <c r="E4" s="76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1:17" s="17" customFormat="1" ht="5.25" customHeight="1" x14ac:dyDescent="0.25">
      <c r="A5" s="81"/>
      <c r="B5" s="81"/>
      <c r="C5" s="82"/>
      <c r="D5" s="81"/>
      <c r="E5" s="82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</row>
    <row r="6" spans="1:17" s="20" customFormat="1" ht="14.25" customHeight="1" x14ac:dyDescent="0.35">
      <c r="A6" s="144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3"/>
      <c r="M6" s="143"/>
      <c r="N6" s="19"/>
    </row>
    <row r="7" spans="1:17" s="20" customFormat="1" ht="14.25" customHeight="1" x14ac:dyDescent="0.3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3"/>
      <c r="M7" s="73"/>
      <c r="N7" s="19"/>
    </row>
    <row r="8" spans="1:17" s="20" customFormat="1" ht="14.25" customHeight="1" x14ac:dyDescent="0.3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3"/>
      <c r="M8" s="73"/>
      <c r="N8" s="19"/>
    </row>
    <row r="9" spans="1:17" s="20" customFormat="1" ht="14.25" customHeight="1" x14ac:dyDescent="0.35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3"/>
      <c r="M9" s="73"/>
      <c r="N9" s="19"/>
    </row>
    <row r="10" spans="1:17" s="20" customFormat="1" ht="14.25" customHeight="1" x14ac:dyDescent="0.35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3"/>
      <c r="M10" s="73"/>
      <c r="N10" s="19"/>
    </row>
    <row r="11" spans="1:17" s="20" customFormat="1" ht="14.25" customHeight="1" x14ac:dyDescent="0.35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3"/>
      <c r="M11" s="73"/>
      <c r="N11" s="19"/>
    </row>
    <row r="12" spans="1:17" s="20" customFormat="1" ht="14.25" customHeight="1" x14ac:dyDescent="0.35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3"/>
      <c r="M12" s="73"/>
      <c r="N12" s="19"/>
    </row>
    <row r="13" spans="1:17" ht="20.100000000000001" customHeight="1" x14ac:dyDescent="0.25">
      <c r="B13" s="8" t="s">
        <v>171</v>
      </c>
    </row>
    <row r="14" spans="1:17" ht="3.75" customHeight="1" x14ac:dyDescent="0.25">
      <c r="B14" s="78"/>
      <c r="C14" s="79"/>
      <c r="D14" s="80"/>
      <c r="E14" s="79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</row>
    <row r="15" spans="1:17" ht="19.5" customHeight="1" x14ac:dyDescent="0.25">
      <c r="B15" s="8"/>
      <c r="E15" s="1"/>
    </row>
    <row r="16" spans="1:17" s="5" customFormat="1" ht="15.75" x14ac:dyDescent="0.25">
      <c r="B16" s="27" t="s">
        <v>76</v>
      </c>
      <c r="C16" s="28" t="s">
        <v>77</v>
      </c>
      <c r="D16" s="29" t="s">
        <v>78</v>
      </c>
      <c r="E16" s="1"/>
      <c r="G16" s="4"/>
    </row>
    <row r="17" spans="2:19" ht="20.100000000000001" customHeight="1" x14ac:dyDescent="0.25">
      <c r="B17" s="6">
        <v>1985</v>
      </c>
      <c r="C17" s="14">
        <v>21404.375</v>
      </c>
      <c r="D17" s="7">
        <v>27565.200046878945</v>
      </c>
      <c r="E17" s="1"/>
      <c r="G17" s="8" t="s">
        <v>172</v>
      </c>
    </row>
    <row r="18" spans="2:19" ht="20.100000000000001" customHeight="1" x14ac:dyDescent="0.25">
      <c r="B18" s="6">
        <v>1986</v>
      </c>
      <c r="C18" s="14">
        <v>23683.59</v>
      </c>
      <c r="D18" s="7">
        <v>31405.202360775547</v>
      </c>
      <c r="E18" s="1"/>
    </row>
    <row r="19" spans="2:19" ht="20.100000000000001" customHeight="1" x14ac:dyDescent="0.25">
      <c r="B19" s="6">
        <v>1987</v>
      </c>
      <c r="C19" s="14">
        <v>23674.903999999999</v>
      </c>
      <c r="D19" s="7">
        <v>37439.53170939863</v>
      </c>
      <c r="E19" s="1"/>
    </row>
    <row r="20" spans="2:19" ht="20.100000000000001" customHeight="1" x14ac:dyDescent="0.25">
      <c r="B20" s="6">
        <v>1988</v>
      </c>
      <c r="C20" s="14">
        <v>19519.304</v>
      </c>
      <c r="D20" s="7">
        <v>29346.236558364286</v>
      </c>
      <c r="E20" s="1"/>
    </row>
    <row r="21" spans="2:19" ht="20.100000000000001" customHeight="1" x14ac:dyDescent="0.25">
      <c r="B21" s="6">
        <v>1989</v>
      </c>
      <c r="C21" s="14">
        <v>20901.27</v>
      </c>
      <c r="D21" s="7">
        <v>27945.110147488373</v>
      </c>
      <c r="E21" s="1"/>
    </row>
    <row r="22" spans="2:19" ht="20.100000000000001" customHeight="1" x14ac:dyDescent="0.25">
      <c r="B22" s="6">
        <v>1990</v>
      </c>
      <c r="C22" s="14">
        <v>23650.971000000001</v>
      </c>
      <c r="D22" s="7">
        <v>34248.388380031975</v>
      </c>
      <c r="E22" s="1"/>
    </row>
    <row r="23" spans="2:19" ht="20.100000000000001" customHeight="1" x14ac:dyDescent="0.25">
      <c r="B23" s="6">
        <v>1991</v>
      </c>
      <c r="C23" s="14">
        <v>19247.683000000001</v>
      </c>
      <c r="D23" s="7">
        <v>30678.11522003053</v>
      </c>
      <c r="E23" s="1"/>
    </row>
    <row r="24" spans="2:19" ht="20.100000000000001" customHeight="1" x14ac:dyDescent="0.25">
      <c r="B24" s="6">
        <v>1992</v>
      </c>
      <c r="C24" s="14">
        <v>17801.938999999998</v>
      </c>
      <c r="D24" s="7">
        <v>27238.390633827366</v>
      </c>
      <c r="E24" s="1"/>
    </row>
    <row r="25" spans="2:19" ht="20.100000000000001" customHeight="1" x14ac:dyDescent="0.25">
      <c r="B25" s="6">
        <v>1993</v>
      </c>
      <c r="C25" s="14">
        <v>18011.848000000002</v>
      </c>
      <c r="D25" s="7">
        <v>24403.031991874319</v>
      </c>
      <c r="E25" s="1"/>
    </row>
    <row r="26" spans="2:19" ht="20.100000000000001" customHeight="1" x14ac:dyDescent="0.25">
      <c r="B26" s="6">
        <v>1994</v>
      </c>
      <c r="C26" s="14">
        <v>14604.179</v>
      </c>
      <c r="D26" s="7">
        <v>25678.685640618802</v>
      </c>
      <c r="E26" s="1"/>
    </row>
    <row r="27" spans="2:19" ht="20.100000000000001" customHeight="1" x14ac:dyDescent="0.25">
      <c r="B27" s="6">
        <v>1995</v>
      </c>
      <c r="C27" s="14">
        <v>15968.8595</v>
      </c>
      <c r="D27" s="7">
        <v>27526.732134915197</v>
      </c>
      <c r="E27" s="1"/>
      <c r="R27" s="94"/>
      <c r="S27" s="94"/>
    </row>
    <row r="28" spans="2:19" ht="20.100000000000001" customHeight="1" x14ac:dyDescent="0.25">
      <c r="B28" s="6">
        <v>1996</v>
      </c>
      <c r="C28" s="14">
        <v>14721.142722054381</v>
      </c>
      <c r="D28" s="7">
        <v>23440.702937747166</v>
      </c>
      <c r="E28" s="1"/>
      <c r="R28" s="94"/>
      <c r="S28" s="94"/>
    </row>
    <row r="29" spans="2:19" ht="20.100000000000001" customHeight="1" x14ac:dyDescent="0.25">
      <c r="B29" s="6">
        <v>1997</v>
      </c>
      <c r="C29" s="14">
        <v>15541.093999999999</v>
      </c>
      <c r="D29" s="7">
        <v>24496.560167321772</v>
      </c>
      <c r="E29" s="1"/>
    </row>
    <row r="30" spans="2:19" ht="20.100000000000001" customHeight="1" x14ac:dyDescent="0.25">
      <c r="B30" s="6">
        <v>1998</v>
      </c>
      <c r="C30" s="14">
        <v>20505.951000000001</v>
      </c>
      <c r="D30" s="7">
        <v>30075.697474547138</v>
      </c>
      <c r="E30" s="1"/>
    </row>
    <row r="31" spans="2:19" ht="20.100000000000001" customHeight="1" x14ac:dyDescent="0.25">
      <c r="B31" s="6">
        <v>1999</v>
      </c>
      <c r="C31" s="14">
        <v>18297.638999999999</v>
      </c>
      <c r="D31" s="7">
        <v>22308.30117918575</v>
      </c>
      <c r="E31" s="1"/>
    </row>
    <row r="32" spans="2:19" ht="20.100000000000001" customHeight="1" x14ac:dyDescent="0.25">
      <c r="B32" s="6">
        <v>2000</v>
      </c>
      <c r="C32" s="14">
        <v>15603.653</v>
      </c>
      <c r="D32" s="7">
        <v>23522.957087735747</v>
      </c>
      <c r="E32" s="1"/>
    </row>
    <row r="33" spans="2:19" ht="20.100000000000001" customHeight="1" x14ac:dyDescent="0.25">
      <c r="B33" s="6">
        <v>2001</v>
      </c>
      <c r="C33" s="14">
        <v>18903.755499999999</v>
      </c>
      <c r="D33" s="7">
        <v>28647.815989999996</v>
      </c>
      <c r="E33" s="1"/>
    </row>
    <row r="34" spans="2:19" ht="20.100000000000001" customHeight="1" x14ac:dyDescent="0.25">
      <c r="B34" s="6">
        <v>2002</v>
      </c>
      <c r="C34" s="14">
        <v>21057.837630000002</v>
      </c>
      <c r="D34" s="7">
        <v>31431.740149999991</v>
      </c>
      <c r="E34" s="1"/>
    </row>
    <row r="35" spans="2:19" ht="20.100000000000001" customHeight="1" x14ac:dyDescent="0.25">
      <c r="B35" s="6">
        <v>2003</v>
      </c>
      <c r="C35" s="14">
        <v>18333.034399999997</v>
      </c>
      <c r="D35" s="7">
        <v>29140.023720000001</v>
      </c>
      <c r="E35" s="1"/>
      <c r="G35" s="21"/>
      <c r="H35" s="21"/>
      <c r="I35" s="21"/>
      <c r="J35" s="22"/>
      <c r="K35" s="23"/>
      <c r="L35" s="23"/>
    </row>
    <row r="36" spans="2:19" ht="20.100000000000001" customHeight="1" x14ac:dyDescent="0.25">
      <c r="B36" s="6">
        <v>2004</v>
      </c>
      <c r="C36" s="14">
        <v>15401.48055</v>
      </c>
      <c r="D36" s="7">
        <v>22686.009640000004</v>
      </c>
      <c r="E36" s="1"/>
      <c r="G36" s="21"/>
      <c r="H36" s="21"/>
      <c r="I36" s="21"/>
      <c r="J36" s="22"/>
      <c r="K36" s="23"/>
      <c r="L36" s="23"/>
      <c r="M36" s="2"/>
    </row>
    <row r="37" spans="2:19" ht="20.100000000000001" customHeight="1" x14ac:dyDescent="0.25">
      <c r="B37" s="6">
        <v>2005</v>
      </c>
      <c r="C37" s="14">
        <v>12345.999076000002</v>
      </c>
      <c r="D37" s="7">
        <v>21485.484619999999</v>
      </c>
      <c r="E37" s="1"/>
      <c r="G37" s="21"/>
      <c r="H37" s="21"/>
      <c r="I37" s="21"/>
      <c r="J37" s="22"/>
      <c r="K37" s="23"/>
      <c r="L37" s="23"/>
      <c r="M37" s="2"/>
    </row>
    <row r="38" spans="2:19" ht="20.100000000000001" customHeight="1" x14ac:dyDescent="0.25">
      <c r="B38" s="6">
        <v>2006</v>
      </c>
      <c r="C38" s="14">
        <v>9660.2024999999994</v>
      </c>
      <c r="D38" s="7">
        <v>19081.771050000003</v>
      </c>
      <c r="E38" s="1"/>
      <c r="G38" s="21"/>
      <c r="H38" s="21"/>
      <c r="I38" s="21"/>
      <c r="J38" s="22"/>
      <c r="K38" s="23"/>
      <c r="L38" s="23"/>
      <c r="M38" s="2"/>
    </row>
    <row r="39" spans="2:19" ht="20.100000000000001" customHeight="1" x14ac:dyDescent="0.25">
      <c r="B39" s="6">
        <v>2007</v>
      </c>
      <c r="C39" s="14">
        <v>9734.6029999999992</v>
      </c>
      <c r="D39" s="7">
        <v>17986.4414</v>
      </c>
      <c r="E39" s="1"/>
      <c r="G39" s="21"/>
      <c r="H39" s="21"/>
      <c r="I39" s="21"/>
      <c r="J39" s="22"/>
      <c r="K39" s="23"/>
      <c r="L39" s="23"/>
      <c r="M39" s="2"/>
    </row>
    <row r="40" spans="2:19" ht="20.100000000000001" customHeight="1" x14ac:dyDescent="0.25">
      <c r="B40" s="6">
        <v>2008</v>
      </c>
      <c r="C40" s="14">
        <v>9548.5049999999992</v>
      </c>
      <c r="D40" s="7">
        <v>18901.604880000003</v>
      </c>
      <c r="E40" s="1"/>
      <c r="G40" s="21"/>
      <c r="H40" s="21"/>
      <c r="I40" s="21"/>
      <c r="J40" s="22"/>
      <c r="K40" s="23"/>
      <c r="L40" s="23"/>
      <c r="M40" s="2"/>
    </row>
    <row r="41" spans="2:19" s="8" customFormat="1" ht="20.100000000000001" customHeight="1" x14ac:dyDescent="0.25">
      <c r="B41" s="6">
        <v>2009</v>
      </c>
      <c r="C41" s="14">
        <v>10121.71687</v>
      </c>
      <c r="D41" s="7">
        <v>15107.230346200002</v>
      </c>
      <c r="E41" s="1"/>
      <c r="G41" s="21"/>
      <c r="H41" s="21"/>
      <c r="I41" s="21"/>
      <c r="J41" s="24"/>
      <c r="K41" s="23"/>
      <c r="L41" s="23"/>
      <c r="M41" s="2"/>
      <c r="N41" s="9"/>
    </row>
    <row r="42" spans="2:19" ht="20.100000000000001" customHeight="1" x14ac:dyDescent="0.25">
      <c r="B42" s="6">
        <v>2010</v>
      </c>
      <c r="C42" s="14">
        <v>7878.7139999999999</v>
      </c>
      <c r="D42" s="7">
        <v>11241.443720000005</v>
      </c>
      <c r="E42" s="1"/>
      <c r="G42" s="21"/>
      <c r="H42" s="21"/>
      <c r="I42" s="21"/>
      <c r="J42" s="22"/>
    </row>
    <row r="43" spans="2:19" ht="20.100000000000001" customHeight="1" x14ac:dyDescent="0.25">
      <c r="B43" s="6">
        <v>2011</v>
      </c>
      <c r="C43" s="14">
        <v>8703.5750000000007</v>
      </c>
      <c r="D43" s="7">
        <v>13159.518979999995</v>
      </c>
      <c r="E43" s="1"/>
      <c r="G43" s="21"/>
      <c r="H43" s="21"/>
      <c r="I43" s="21"/>
      <c r="J43" s="22"/>
    </row>
    <row r="44" spans="2:19" ht="20.100000000000001" customHeight="1" x14ac:dyDescent="0.25">
      <c r="B44" s="6">
        <v>2012</v>
      </c>
      <c r="C44" s="14">
        <v>5382.0895599999994</v>
      </c>
      <c r="D44" s="7">
        <v>11215.997170200002</v>
      </c>
      <c r="E44" s="1"/>
      <c r="G44" s="21"/>
      <c r="H44" s="21"/>
      <c r="I44" s="21"/>
      <c r="J44" s="22"/>
      <c r="K44" s="23"/>
      <c r="L44" s="23"/>
    </row>
    <row r="45" spans="2:19" ht="20.100000000000001" customHeight="1" x14ac:dyDescent="0.25">
      <c r="B45" s="6">
        <v>2013</v>
      </c>
      <c r="C45" s="14">
        <v>9408.5595099999991</v>
      </c>
      <c r="D45" s="7">
        <v>18313.102815000002</v>
      </c>
      <c r="E45" s="1"/>
      <c r="G45" s="21"/>
      <c r="H45" s="21"/>
      <c r="I45" s="21"/>
      <c r="J45" s="22"/>
      <c r="K45" s="23"/>
      <c r="L45" s="23"/>
      <c r="R45" s="95"/>
      <c r="S45" s="94"/>
    </row>
    <row r="46" spans="2:19" ht="20.100000000000001" customHeight="1" x14ac:dyDescent="0.25">
      <c r="B46" s="6">
        <v>2014</v>
      </c>
      <c r="C46" s="14">
        <v>7242.6882499999992</v>
      </c>
      <c r="D46" s="7">
        <v>15001.254971299997</v>
      </c>
      <c r="E46" s="1"/>
      <c r="G46" s="21"/>
      <c r="H46" s="21"/>
      <c r="J46" s="22"/>
      <c r="R46" s="95"/>
      <c r="S46" s="94"/>
    </row>
    <row r="47" spans="2:19" ht="20.100000000000001" customHeight="1" x14ac:dyDescent="0.25">
      <c r="B47" s="6">
        <v>2015</v>
      </c>
      <c r="C47" s="14">
        <v>7477.0390999999991</v>
      </c>
      <c r="D47" s="7">
        <v>13686.3326732</v>
      </c>
      <c r="E47" s="1"/>
      <c r="G47" s="25"/>
      <c r="H47" s="25"/>
      <c r="J47" s="22"/>
      <c r="R47" s="95"/>
      <c r="S47" s="94"/>
    </row>
    <row r="48" spans="2:19" ht="20.100000000000001" customHeight="1" x14ac:dyDescent="0.25">
      <c r="B48" s="6">
        <v>2016</v>
      </c>
      <c r="C48" s="14">
        <v>10406.684149999999</v>
      </c>
      <c r="D48" s="7">
        <v>15770.194348499999</v>
      </c>
      <c r="E48" s="1"/>
      <c r="G48" s="25"/>
      <c r="H48" s="25"/>
      <c r="J48" s="22"/>
    </row>
    <row r="49" spans="2:17" ht="20.100000000000001" customHeight="1" x14ac:dyDescent="0.25">
      <c r="B49" s="6">
        <v>2017</v>
      </c>
      <c r="C49" s="14">
        <v>8200.3199699999986</v>
      </c>
      <c r="D49" s="7">
        <v>14227.833864999999</v>
      </c>
      <c r="E49" s="1"/>
      <c r="G49" s="25"/>
      <c r="H49" s="25"/>
      <c r="J49" s="22"/>
    </row>
    <row r="50" spans="2:17" ht="20.100000000000001" customHeight="1" x14ac:dyDescent="0.25">
      <c r="B50" s="6">
        <v>2018</v>
      </c>
      <c r="C50" s="14">
        <v>8275.9153499999993</v>
      </c>
      <c r="D50" s="7">
        <v>13127.110713600001</v>
      </c>
      <c r="E50" s="1"/>
      <c r="F50" s="85"/>
      <c r="G50" s="25"/>
      <c r="J50" s="22"/>
      <c r="K50" s="23"/>
      <c r="L50" s="23"/>
    </row>
    <row r="51" spans="2:17" ht="20.100000000000001" customHeight="1" x14ac:dyDescent="0.25">
      <c r="B51" s="30" t="s">
        <v>170</v>
      </c>
      <c r="C51" s="32">
        <f>(C50-C49)/C49</f>
        <v>9.2185890643972854E-3</v>
      </c>
      <c r="D51" s="32">
        <f t="shared" ref="D51" si="0">(D50-D49)/D49</f>
        <v>-7.736407114703106E-2</v>
      </c>
      <c r="E51" s="1"/>
      <c r="F51" s="10"/>
      <c r="G51" s="26"/>
      <c r="H51" s="26"/>
      <c r="I51" s="26"/>
      <c r="J51" s="22"/>
      <c r="K51" s="22"/>
      <c r="L51" s="22"/>
    </row>
    <row r="52" spans="2:17" s="17" customFormat="1" ht="20.100000000000001" customHeight="1" x14ac:dyDescent="0.25">
      <c r="B52" s="86"/>
      <c r="C52" s="87"/>
      <c r="D52" s="87"/>
      <c r="E52" s="87"/>
      <c r="F52" s="33"/>
      <c r="G52" s="26"/>
      <c r="H52" s="26"/>
      <c r="I52" s="26"/>
      <c r="J52" s="22"/>
      <c r="K52" s="22"/>
      <c r="L52" s="22"/>
      <c r="N52" s="18"/>
    </row>
    <row r="53" spans="2:17" ht="20.100000000000001" customHeight="1" x14ac:dyDescent="0.25">
      <c r="B53" s="8" t="s">
        <v>173</v>
      </c>
    </row>
    <row r="54" spans="2:17" ht="3.75" customHeight="1" x14ac:dyDescent="0.25"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</row>
    <row r="55" spans="2:17" ht="20.100000000000001" customHeight="1" x14ac:dyDescent="0.25">
      <c r="B55" s="4"/>
      <c r="C55" s="11"/>
      <c r="D55" s="12"/>
      <c r="E55" s="11"/>
    </row>
    <row r="56" spans="2:17" ht="15.75" x14ac:dyDescent="0.25">
      <c r="B56" s="145" t="s">
        <v>79</v>
      </c>
      <c r="C56" s="140" t="s">
        <v>80</v>
      </c>
      <c r="D56" s="141"/>
      <c r="E56" s="142"/>
      <c r="F56" s="140" t="s">
        <v>81</v>
      </c>
      <c r="G56" s="141"/>
      <c r="H56" s="142"/>
      <c r="I56" s="140" t="s">
        <v>82</v>
      </c>
      <c r="J56" s="141"/>
      <c r="K56" s="142"/>
      <c r="L56" s="140" t="s">
        <v>96</v>
      </c>
      <c r="M56" s="141"/>
      <c r="N56" s="142"/>
    </row>
    <row r="57" spans="2:17" ht="15.75" x14ac:dyDescent="0.25">
      <c r="B57" s="146"/>
      <c r="C57" s="34" t="s">
        <v>77</v>
      </c>
      <c r="D57" s="35" t="s">
        <v>78</v>
      </c>
      <c r="E57" s="34" t="s">
        <v>95</v>
      </c>
      <c r="F57" s="34" t="s">
        <v>77</v>
      </c>
      <c r="G57" s="35" t="s">
        <v>78</v>
      </c>
      <c r="H57" s="34" t="s">
        <v>95</v>
      </c>
      <c r="I57" s="34" t="s">
        <v>77</v>
      </c>
      <c r="J57" s="35" t="s">
        <v>78</v>
      </c>
      <c r="K57" s="34" t="s">
        <v>95</v>
      </c>
      <c r="L57" s="34" t="s">
        <v>77</v>
      </c>
      <c r="M57" s="35" t="s">
        <v>78</v>
      </c>
      <c r="N57" s="34" t="s">
        <v>95</v>
      </c>
    </row>
    <row r="58" spans="2:17" ht="20.100000000000001" customHeight="1" x14ac:dyDescent="0.25">
      <c r="B58" s="13" t="s">
        <v>83</v>
      </c>
      <c r="C58" s="14">
        <v>739.88707000000022</v>
      </c>
      <c r="D58" s="7">
        <v>1657.7810145999995</v>
      </c>
      <c r="E58" s="96">
        <f>D58/C58</f>
        <v>2.2405865459981604</v>
      </c>
      <c r="F58" s="96">
        <v>1.26E-2</v>
      </c>
      <c r="G58" s="96">
        <v>9.8280000000000006E-2</v>
      </c>
      <c r="H58" s="96">
        <f>G58/F58</f>
        <v>7.8000000000000007</v>
      </c>
      <c r="I58" s="98">
        <v>5.7999999999999996E-3</v>
      </c>
      <c r="J58" s="98">
        <v>1.044E-2</v>
      </c>
      <c r="K58" s="98">
        <f>J58/I58</f>
        <v>1.8</v>
      </c>
      <c r="L58" s="40">
        <v>739.90547000000015</v>
      </c>
      <c r="M58" s="41">
        <v>1657.8897345999994</v>
      </c>
      <c r="N58" s="41">
        <f>M58/L58</f>
        <v>2.2406777646879661</v>
      </c>
    </row>
    <row r="59" spans="2:17" ht="20.100000000000001" customHeight="1" x14ac:dyDescent="0.25">
      <c r="B59" s="14" t="s">
        <v>84</v>
      </c>
      <c r="C59" s="14">
        <v>678.6813400000002</v>
      </c>
      <c r="D59" s="7">
        <v>883.13148479999995</v>
      </c>
      <c r="E59" s="96">
        <f t="shared" ref="E59:E70" si="1">D59/C59</f>
        <v>1.3012461559647415</v>
      </c>
      <c r="F59" s="96">
        <v>3.6340000000000004E-2</v>
      </c>
      <c r="G59" s="96">
        <v>0.24045599999999998</v>
      </c>
      <c r="H59" s="96">
        <f>G59/F59</f>
        <v>6.6168409466152989</v>
      </c>
      <c r="I59" s="102">
        <v>4.9400000000000008E-3</v>
      </c>
      <c r="J59" s="99">
        <v>6.4219999999999998E-3</v>
      </c>
      <c r="K59" s="99">
        <f>J59/I59</f>
        <v>1.2999999999999998</v>
      </c>
      <c r="L59" s="42">
        <v>678.72262000000012</v>
      </c>
      <c r="M59" s="43">
        <v>883.37836279999999</v>
      </c>
      <c r="N59" s="43">
        <f t="shared" ref="N59:N70" si="2">M59/L59</f>
        <v>1.3015307531668825</v>
      </c>
    </row>
    <row r="60" spans="2:17" ht="20.100000000000001" customHeight="1" x14ac:dyDescent="0.25">
      <c r="B60" s="38" t="s">
        <v>85</v>
      </c>
      <c r="C60" s="38">
        <v>660.54572999999993</v>
      </c>
      <c r="D60" s="39">
        <v>1002.6490865999998</v>
      </c>
      <c r="E60" s="97">
        <f t="shared" si="1"/>
        <v>1.5179101779978199</v>
      </c>
      <c r="F60" s="97">
        <v>0</v>
      </c>
      <c r="G60" s="97">
        <v>0</v>
      </c>
      <c r="H60" s="97">
        <v>0</v>
      </c>
      <c r="I60" s="100">
        <v>0</v>
      </c>
      <c r="J60" s="100">
        <v>0</v>
      </c>
      <c r="K60" s="100">
        <v>0</v>
      </c>
      <c r="L60" s="44">
        <v>660.54572999999993</v>
      </c>
      <c r="M60" s="45">
        <v>1002.6490865999998</v>
      </c>
      <c r="N60" s="45">
        <f t="shared" si="2"/>
        <v>1.5179101779978199</v>
      </c>
    </row>
    <row r="61" spans="2:17" ht="20.100000000000001" customHeight="1" x14ac:dyDescent="0.25">
      <c r="B61" s="14" t="s">
        <v>86</v>
      </c>
      <c r="C61" s="14">
        <v>771.83920999999998</v>
      </c>
      <c r="D61" s="7">
        <v>1424.0279421</v>
      </c>
      <c r="E61" s="96">
        <f t="shared" si="1"/>
        <v>1.8449800472043913</v>
      </c>
      <c r="F61" s="96">
        <v>4.1419999999999998E-2</v>
      </c>
      <c r="G61" s="96">
        <v>0.1371926</v>
      </c>
      <c r="H61" s="96">
        <f t="shared" ref="H61:H70" si="3">G61/F61</f>
        <v>3.3122308063737327</v>
      </c>
      <c r="I61" s="99">
        <v>0</v>
      </c>
      <c r="J61" s="99">
        <v>0</v>
      </c>
      <c r="K61" s="99">
        <v>0</v>
      </c>
      <c r="L61" s="42">
        <v>771.88063</v>
      </c>
      <c r="M61" s="43">
        <v>1424.1651347</v>
      </c>
      <c r="N61" s="43">
        <f t="shared" si="2"/>
        <v>1.8450587815631543</v>
      </c>
    </row>
    <row r="62" spans="2:17" ht="20.100000000000001" customHeight="1" x14ac:dyDescent="0.25">
      <c r="B62" s="14" t="s">
        <v>87</v>
      </c>
      <c r="C62" s="14">
        <v>787.33288999999991</v>
      </c>
      <c r="D62" s="7">
        <v>1263.5413493999999</v>
      </c>
      <c r="E62" s="96">
        <f t="shared" si="1"/>
        <v>1.6048375032319557</v>
      </c>
      <c r="F62" s="96">
        <v>4.24E-2</v>
      </c>
      <c r="G62" s="96">
        <v>0.29317599999999999</v>
      </c>
      <c r="H62" s="96">
        <f t="shared" si="3"/>
        <v>6.9145283018867918</v>
      </c>
      <c r="I62" s="99">
        <v>0</v>
      </c>
      <c r="J62" s="99">
        <v>0</v>
      </c>
      <c r="K62" s="99">
        <v>0</v>
      </c>
      <c r="L62" s="42">
        <v>787.37528999999995</v>
      </c>
      <c r="M62" s="43">
        <v>1263.8345253999998</v>
      </c>
      <c r="N62" s="43">
        <f t="shared" si="2"/>
        <v>1.60512342900677</v>
      </c>
    </row>
    <row r="63" spans="2:17" ht="20.100000000000001" customHeight="1" x14ac:dyDescent="0.25">
      <c r="B63" s="38" t="s">
        <v>88</v>
      </c>
      <c r="C63" s="38">
        <v>666.53876000000002</v>
      </c>
      <c r="D63" s="39">
        <v>895.18391330000009</v>
      </c>
      <c r="E63" s="97">
        <f t="shared" si="1"/>
        <v>1.3430335443658221</v>
      </c>
      <c r="F63" s="97">
        <v>0</v>
      </c>
      <c r="G63" s="97">
        <v>0</v>
      </c>
      <c r="H63" s="97">
        <v>0</v>
      </c>
      <c r="I63" s="100">
        <v>0</v>
      </c>
      <c r="J63" s="100">
        <v>0</v>
      </c>
      <c r="K63" s="100">
        <v>0</v>
      </c>
      <c r="L63" s="44">
        <v>666.53876000000002</v>
      </c>
      <c r="M63" s="45">
        <v>895.18391330000009</v>
      </c>
      <c r="N63" s="45">
        <f t="shared" si="2"/>
        <v>1.3430335443658221</v>
      </c>
    </row>
    <row r="64" spans="2:17" ht="20.100000000000001" customHeight="1" x14ac:dyDescent="0.25">
      <c r="B64" s="13" t="s">
        <v>89</v>
      </c>
      <c r="C64" s="14">
        <v>536.45375000000001</v>
      </c>
      <c r="D64" s="7">
        <v>972.60679399999981</v>
      </c>
      <c r="E64" s="96">
        <f t="shared" si="1"/>
        <v>1.8130300962571326</v>
      </c>
      <c r="F64" s="96">
        <v>0.55549999999999999</v>
      </c>
      <c r="G64" s="96">
        <v>6.2085420000000004</v>
      </c>
      <c r="H64" s="96">
        <f t="shared" si="3"/>
        <v>11.176493249324933</v>
      </c>
      <c r="I64" s="99">
        <v>0</v>
      </c>
      <c r="J64" s="99">
        <v>0</v>
      </c>
      <c r="K64" s="99">
        <v>0</v>
      </c>
      <c r="L64" s="42">
        <v>537.00924999999995</v>
      </c>
      <c r="M64" s="43">
        <v>978.81533599999977</v>
      </c>
      <c r="N64" s="43">
        <f t="shared" si="2"/>
        <v>1.8227159699763082</v>
      </c>
    </row>
    <row r="65" spans="2:17" ht="20.100000000000001" customHeight="1" x14ac:dyDescent="0.25">
      <c r="B65" s="14" t="s">
        <v>90</v>
      </c>
      <c r="C65" s="14">
        <v>597.69933000000015</v>
      </c>
      <c r="D65" s="7">
        <v>1065.1512150999999</v>
      </c>
      <c r="E65" s="96">
        <f t="shared" si="1"/>
        <v>1.7820853423074769</v>
      </c>
      <c r="F65" s="96">
        <v>0.87053999999999998</v>
      </c>
      <c r="G65" s="96">
        <v>9.6673819999999999</v>
      </c>
      <c r="H65" s="96">
        <f>G65/F65</f>
        <v>11.105040549543961</v>
      </c>
      <c r="I65" s="99">
        <v>0</v>
      </c>
      <c r="J65" s="99">
        <v>0</v>
      </c>
      <c r="K65" s="99">
        <v>0</v>
      </c>
      <c r="L65" s="42">
        <v>598.56987000000026</v>
      </c>
      <c r="M65" s="43">
        <v>1074.8185970999998</v>
      </c>
      <c r="N65" s="43">
        <f t="shared" si="2"/>
        <v>1.7956443365584027</v>
      </c>
    </row>
    <row r="66" spans="2:17" ht="20.100000000000001" customHeight="1" x14ac:dyDescent="0.25">
      <c r="B66" s="38" t="s">
        <v>91</v>
      </c>
      <c r="C66" s="38">
        <v>791.31553000000019</v>
      </c>
      <c r="D66" s="39">
        <v>1028.4834638000002</v>
      </c>
      <c r="E66" s="97">
        <f t="shared" si="1"/>
        <v>1.2997134831917174</v>
      </c>
      <c r="F66" s="97">
        <v>0.46051999999999998</v>
      </c>
      <c r="G66" s="97">
        <v>5.0200780000000007</v>
      </c>
      <c r="H66" s="97">
        <v>2.3039840171443324</v>
      </c>
      <c r="I66" s="100">
        <v>0</v>
      </c>
      <c r="J66" s="100">
        <v>0</v>
      </c>
      <c r="K66" s="100">
        <v>0</v>
      </c>
      <c r="L66" s="44">
        <v>791.77605000000017</v>
      </c>
      <c r="M66" s="45">
        <v>1033.5035418000002</v>
      </c>
      <c r="N66" s="45">
        <f t="shared" si="2"/>
        <v>1.3052978071261438</v>
      </c>
    </row>
    <row r="67" spans="2:17" ht="20.100000000000001" customHeight="1" x14ac:dyDescent="0.25">
      <c r="B67" s="13" t="s">
        <v>92</v>
      </c>
      <c r="C67" s="14">
        <v>805.91569999999979</v>
      </c>
      <c r="D67" s="7">
        <v>1046.1368217000002</v>
      </c>
      <c r="E67" s="96">
        <f t="shared" si="1"/>
        <v>1.2980722694693756</v>
      </c>
      <c r="F67" s="96">
        <v>7.4400000000000004E-3</v>
      </c>
      <c r="G67" s="96">
        <v>6.6215999999999997E-2</v>
      </c>
      <c r="H67" s="96">
        <f t="shared" ref="H67:H68" si="4">G67/F67</f>
        <v>8.8999999999999986</v>
      </c>
      <c r="I67" s="99">
        <v>0</v>
      </c>
      <c r="J67" s="99">
        <v>0</v>
      </c>
      <c r="K67" s="99">
        <v>0</v>
      </c>
      <c r="L67" s="42">
        <v>805.92313999999976</v>
      </c>
      <c r="M67" s="43">
        <v>1046.2030377000003</v>
      </c>
      <c r="N67" s="43">
        <f t="shared" si="2"/>
        <v>1.2981424478021573</v>
      </c>
    </row>
    <row r="68" spans="2:17" s="8" customFormat="1" ht="20.100000000000001" customHeight="1" x14ac:dyDescent="0.25">
      <c r="B68" s="14" t="s">
        <v>93</v>
      </c>
      <c r="C68" s="14">
        <v>637.02518999999995</v>
      </c>
      <c r="D68" s="7">
        <v>905.79961050000009</v>
      </c>
      <c r="E68" s="96">
        <f t="shared" si="1"/>
        <v>1.4219211810132659</v>
      </c>
      <c r="F68" s="96">
        <v>8.7359999999999993E-2</v>
      </c>
      <c r="G68" s="96">
        <v>0.67645200000000005</v>
      </c>
      <c r="H68" s="96">
        <f t="shared" si="4"/>
        <v>7.7432692307692319</v>
      </c>
      <c r="I68" s="99">
        <v>0</v>
      </c>
      <c r="J68" s="99">
        <v>0</v>
      </c>
      <c r="K68" s="99">
        <v>0</v>
      </c>
      <c r="L68" s="42">
        <v>637.11254999999994</v>
      </c>
      <c r="M68" s="43">
        <v>906.47606250000013</v>
      </c>
      <c r="N68" s="43">
        <f t="shared" si="2"/>
        <v>1.4227879555974847</v>
      </c>
    </row>
    <row r="69" spans="2:17" ht="20.100000000000001" customHeight="1" x14ac:dyDescent="0.25">
      <c r="B69" s="14" t="s">
        <v>94</v>
      </c>
      <c r="C69" s="14">
        <v>600.55598999999984</v>
      </c>
      <c r="D69" s="7">
        <v>960.19338110000001</v>
      </c>
      <c r="E69" s="97">
        <f t="shared" si="1"/>
        <v>1.598840736065259</v>
      </c>
      <c r="F69" s="97">
        <v>0</v>
      </c>
      <c r="G69" s="97">
        <v>0</v>
      </c>
      <c r="H69" s="97">
        <v>0</v>
      </c>
      <c r="I69" s="99">
        <v>0</v>
      </c>
      <c r="J69" s="99">
        <v>0</v>
      </c>
      <c r="K69" s="99">
        <v>0</v>
      </c>
      <c r="L69" s="42">
        <v>600.55598999999984</v>
      </c>
      <c r="M69" s="43">
        <v>960.19338110000001</v>
      </c>
      <c r="N69" s="43">
        <f t="shared" si="2"/>
        <v>1.598840736065259</v>
      </c>
    </row>
    <row r="70" spans="2:17" ht="15.75" x14ac:dyDescent="0.25">
      <c r="B70" s="36" t="s">
        <v>174</v>
      </c>
      <c r="C70" s="36">
        <v>8273.7904899999994</v>
      </c>
      <c r="D70" s="37">
        <v>13104.686077000002</v>
      </c>
      <c r="E70" s="37">
        <f t="shared" si="1"/>
        <v>1.5838793709894874</v>
      </c>
      <c r="F70" s="37">
        <v>2.1141199999999998</v>
      </c>
      <c r="G70" s="37">
        <v>22.4077746</v>
      </c>
      <c r="H70" s="37">
        <f t="shared" si="3"/>
        <v>10.599102510737328</v>
      </c>
      <c r="I70" s="101">
        <v>1.074E-2</v>
      </c>
      <c r="J70" s="101">
        <v>1.6861999999999999E-2</v>
      </c>
      <c r="K70" s="101">
        <f>J70/I70</f>
        <v>1.5700186219739292</v>
      </c>
      <c r="L70" s="36">
        <v>8275.9153499999993</v>
      </c>
      <c r="M70" s="37">
        <v>13127.110713600001</v>
      </c>
      <c r="N70" s="37">
        <f t="shared" si="2"/>
        <v>1.5861823325198707</v>
      </c>
    </row>
    <row r="71" spans="2:17" ht="20.100000000000001" customHeight="1" x14ac:dyDescent="0.25">
      <c r="B71" s="15"/>
      <c r="C71" s="16"/>
      <c r="D71" s="3"/>
      <c r="F71" s="3"/>
      <c r="G71" s="3"/>
      <c r="I71" s="3"/>
      <c r="J71" s="3"/>
      <c r="L71" s="16"/>
      <c r="M71" s="16"/>
    </row>
    <row r="72" spans="2:17" ht="20.100000000000001" customHeight="1" x14ac:dyDescent="0.25">
      <c r="B72" s="8" t="s">
        <v>144</v>
      </c>
    </row>
    <row r="73" spans="2:17" ht="3.75" customHeight="1" x14ac:dyDescent="0.25"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</row>
    <row r="74" spans="2:17" ht="20.100000000000001" customHeight="1" x14ac:dyDescent="0.25">
      <c r="B74" s="4"/>
      <c r="C74" s="11"/>
      <c r="D74" s="12"/>
      <c r="E74" s="11"/>
    </row>
    <row r="75" spans="2:17" ht="20.100000000000001" customHeight="1" x14ac:dyDescent="0.25">
      <c r="B75" s="27" t="s">
        <v>0</v>
      </c>
      <c r="C75" s="27" t="s">
        <v>1</v>
      </c>
      <c r="E75" s="1"/>
    </row>
    <row r="76" spans="2:17" ht="20.100000000000001" customHeight="1" x14ac:dyDescent="0.25">
      <c r="B76" s="6">
        <v>2013</v>
      </c>
      <c r="C76" s="77">
        <v>110.14768245836936</v>
      </c>
      <c r="E76" s="1"/>
    </row>
    <row r="77" spans="2:17" ht="20.100000000000001" customHeight="1" x14ac:dyDescent="0.25">
      <c r="B77" s="6">
        <v>2014</v>
      </c>
      <c r="C77" s="77">
        <v>110.13041458265002</v>
      </c>
      <c r="E77" s="1"/>
    </row>
    <row r="78" spans="2:17" ht="20.100000000000001" customHeight="1" x14ac:dyDescent="0.25">
      <c r="B78" s="6">
        <v>2015</v>
      </c>
      <c r="C78" s="77">
        <v>105.53820456501093</v>
      </c>
      <c r="E78" s="1"/>
    </row>
    <row r="79" spans="2:17" ht="20.100000000000001" customHeight="1" x14ac:dyDescent="0.25">
      <c r="B79" s="6">
        <v>2016</v>
      </c>
      <c r="C79" s="77">
        <v>100</v>
      </c>
      <c r="E79" s="1"/>
    </row>
    <row r="80" spans="2:17" ht="20.100000000000001" customHeight="1" x14ac:dyDescent="0.25">
      <c r="B80" s="6">
        <v>2017</v>
      </c>
      <c r="C80" s="77">
        <v>101.23</v>
      </c>
      <c r="E80" s="1"/>
    </row>
    <row r="81" spans="2:5" ht="20.100000000000001" customHeight="1" x14ac:dyDescent="0.25">
      <c r="B81" s="84">
        <v>2018</v>
      </c>
      <c r="C81" s="90">
        <v>98.6</v>
      </c>
      <c r="E81" s="1"/>
    </row>
    <row r="82" spans="2:5" ht="20.100000000000001" customHeight="1" x14ac:dyDescent="0.25">
      <c r="E82" s="1"/>
    </row>
    <row r="83" spans="2:5" ht="20.100000000000001" customHeight="1" x14ac:dyDescent="0.25">
      <c r="B83" s="31" t="s">
        <v>143</v>
      </c>
    </row>
    <row r="84" spans="2:5" ht="20.100000000000001" customHeight="1" x14ac:dyDescent="0.25">
      <c r="B84" s="2"/>
    </row>
    <row r="85" spans="2:5" ht="9.9499999999999993" customHeight="1" x14ac:dyDescent="0.25">
      <c r="B85" s="91" t="s">
        <v>142</v>
      </c>
      <c r="C85" s="91" t="s">
        <v>131</v>
      </c>
      <c r="E85" s="1"/>
    </row>
    <row r="86" spans="2:5" ht="9.9499999999999993" customHeight="1" x14ac:dyDescent="0.25">
      <c r="B86" s="91" t="s">
        <v>32</v>
      </c>
      <c r="C86" s="91" t="s">
        <v>31</v>
      </c>
      <c r="E86" s="1"/>
    </row>
    <row r="87" spans="2:5" ht="9.9499999999999993" customHeight="1" x14ac:dyDescent="0.25">
      <c r="B87" s="91" t="s">
        <v>70</v>
      </c>
      <c r="C87" s="91" t="s">
        <v>151</v>
      </c>
      <c r="E87" s="1"/>
    </row>
    <row r="88" spans="2:5" ht="9.9499999999999993" customHeight="1" x14ac:dyDescent="0.25">
      <c r="B88" s="91" t="s">
        <v>17</v>
      </c>
      <c r="C88" s="91" t="s">
        <v>16</v>
      </c>
      <c r="E88" s="1"/>
    </row>
    <row r="89" spans="2:5" ht="9.9499999999999993" customHeight="1" x14ac:dyDescent="0.25">
      <c r="B89" s="91" t="s">
        <v>125</v>
      </c>
      <c r="C89" s="91" t="s">
        <v>126</v>
      </c>
    </row>
    <row r="90" spans="2:5" ht="9.9499999999999993" customHeight="1" x14ac:dyDescent="0.25">
      <c r="B90" s="91" t="s">
        <v>140</v>
      </c>
      <c r="C90" s="91" t="s">
        <v>141</v>
      </c>
    </row>
    <row r="91" spans="2:5" ht="9.9499999999999993" customHeight="1" x14ac:dyDescent="0.25">
      <c r="B91" s="91" t="s">
        <v>48</v>
      </c>
      <c r="C91" s="91" t="s">
        <v>47</v>
      </c>
    </row>
    <row r="92" spans="2:5" ht="9.9499999999999993" customHeight="1" x14ac:dyDescent="0.25">
      <c r="B92" s="91" t="s">
        <v>71</v>
      </c>
      <c r="C92" s="91" t="s">
        <v>11</v>
      </c>
    </row>
    <row r="93" spans="2:5" ht="9.9499999999999993" customHeight="1" x14ac:dyDescent="0.25">
      <c r="B93" s="91" t="s">
        <v>123</v>
      </c>
      <c r="C93" s="91" t="s">
        <v>124</v>
      </c>
    </row>
    <row r="95" spans="2:5" ht="20.100000000000001" customHeight="1" x14ac:dyDescent="0.25">
      <c r="B95" s="31" t="s">
        <v>218</v>
      </c>
    </row>
  </sheetData>
  <sheetProtection selectLockedCells="1" selectUnlockedCells="1"/>
  <mergeCells count="7">
    <mergeCell ref="L56:N56"/>
    <mergeCell ref="L6:M6"/>
    <mergeCell ref="A6:K6"/>
    <mergeCell ref="C56:E56"/>
    <mergeCell ref="F56:H56"/>
    <mergeCell ref="I56:K56"/>
    <mergeCell ref="B56:B5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03"/>
  <sheetViews>
    <sheetView topLeftCell="A28" workbookViewId="0">
      <selection activeCell="B43" sqref="B43"/>
    </sheetView>
  </sheetViews>
  <sheetFormatPr baseColWidth="10" defaultColWidth="11.42578125" defaultRowHeight="20.100000000000001" customHeight="1" x14ac:dyDescent="0.25"/>
  <cols>
    <col min="1" max="1" width="3.7109375" style="1" customWidth="1"/>
    <col min="2" max="2" width="43.5703125" style="1" customWidth="1"/>
    <col min="3" max="3" width="8" style="58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15.140625" style="1" customWidth="1"/>
    <col min="9" max="9" width="18.5703125" style="1" customWidth="1"/>
    <col min="10" max="10" width="11.7109375" style="1" customWidth="1"/>
    <col min="11" max="11" width="14.42578125" style="1" customWidth="1"/>
    <col min="12" max="12" width="16.5703125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7" customFormat="1" ht="20.100000000000001" customHeight="1" x14ac:dyDescent="0.25">
      <c r="A1" s="75"/>
      <c r="B1" s="75"/>
      <c r="C1" s="76"/>
      <c r="D1" s="75"/>
      <c r="E1" s="76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56" s="17" customFormat="1" ht="15.75" x14ac:dyDescent="0.25">
      <c r="A2" s="75"/>
      <c r="B2" s="75"/>
      <c r="C2" s="76"/>
      <c r="D2" s="75"/>
      <c r="E2" s="76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</row>
    <row r="3" spans="1:56" s="17" customFormat="1" ht="15.75" x14ac:dyDescent="0.25">
      <c r="A3" s="75"/>
      <c r="B3" s="75"/>
      <c r="C3" s="76"/>
      <c r="D3" s="75"/>
      <c r="E3" s="76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56" s="17" customFormat="1" ht="10.5" customHeight="1" x14ac:dyDescent="0.25">
      <c r="A4" s="75"/>
      <c r="B4" s="75"/>
      <c r="C4" s="76"/>
      <c r="D4" s="75"/>
      <c r="E4" s="76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1:56" s="17" customFormat="1" ht="5.25" customHeight="1" x14ac:dyDescent="0.25">
      <c r="A5" s="81"/>
      <c r="B5" s="81"/>
      <c r="C5" s="82"/>
      <c r="D5" s="81"/>
      <c r="E5" s="82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</row>
    <row r="6" spans="1:56" ht="15.75" x14ac:dyDescent="0.25"/>
    <row r="7" spans="1:56" ht="20.25" customHeight="1" x14ac:dyDescent="0.25">
      <c r="B7" s="8" t="s">
        <v>175</v>
      </c>
      <c r="C7" s="59"/>
      <c r="E7" s="1"/>
      <c r="M7" s="2"/>
    </row>
    <row r="8" spans="1:56" ht="5.25" customHeight="1" x14ac:dyDescent="0.25"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</row>
    <row r="9" spans="1:56" s="17" customFormat="1" ht="9.75" customHeight="1" x14ac:dyDescent="0.25">
      <c r="B9" s="18"/>
      <c r="C9" s="60"/>
      <c r="D9" s="18"/>
    </row>
    <row r="10" spans="1:56" s="17" customFormat="1" ht="9.75" customHeight="1" x14ac:dyDescent="0.25">
      <c r="B10" s="18"/>
      <c r="C10" s="60"/>
      <c r="D10" s="18"/>
    </row>
    <row r="11" spans="1:56" s="47" customFormat="1" ht="20.100000000000001" customHeight="1" x14ac:dyDescent="0.25">
      <c r="A11" s="46"/>
      <c r="B11" s="27" t="s">
        <v>98</v>
      </c>
      <c r="C11" s="28" t="s">
        <v>2</v>
      </c>
      <c r="D11" s="28" t="s">
        <v>99</v>
      </c>
      <c r="E11" s="29" t="s">
        <v>100</v>
      </c>
      <c r="F11" s="28" t="s">
        <v>97</v>
      </c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</row>
    <row r="12" spans="1:56" s="52" customFormat="1" ht="20.100000000000001" customHeight="1" x14ac:dyDescent="0.25">
      <c r="A12" s="48"/>
      <c r="B12" s="49" t="s">
        <v>145</v>
      </c>
      <c r="C12" s="61" t="s">
        <v>146</v>
      </c>
      <c r="D12" s="50">
        <v>38.5</v>
      </c>
      <c r="E12" s="51">
        <v>269.13040000000001</v>
      </c>
      <c r="F12" s="51">
        <f>E12/D12</f>
        <v>6.9904000000000002</v>
      </c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</row>
    <row r="13" spans="1:56" s="52" customFormat="1" ht="20.100000000000001" customHeight="1" x14ac:dyDescent="0.25">
      <c r="A13" s="48"/>
      <c r="B13" s="49" t="s">
        <v>115</v>
      </c>
      <c r="C13" s="61" t="s">
        <v>116</v>
      </c>
      <c r="D13" s="50">
        <v>722.45</v>
      </c>
      <c r="E13" s="51">
        <v>522.51800000000003</v>
      </c>
      <c r="F13" s="51">
        <f t="shared" ref="F13:F90" si="0">E13/D13</f>
        <v>0.72325835697972174</v>
      </c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</row>
    <row r="14" spans="1:56" s="52" customFormat="1" ht="20.100000000000001" customHeight="1" x14ac:dyDescent="0.25">
      <c r="A14" s="48"/>
      <c r="B14" s="49" t="s">
        <v>176</v>
      </c>
      <c r="C14" s="61" t="s">
        <v>177</v>
      </c>
      <c r="D14" s="50">
        <v>882.38</v>
      </c>
      <c r="E14" s="51">
        <v>3361.8126999999999</v>
      </c>
      <c r="F14" s="51">
        <f t="shared" si="0"/>
        <v>3.8099375552483057</v>
      </c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</row>
    <row r="15" spans="1:56" s="52" customFormat="1" ht="20.100000000000001" customHeight="1" x14ac:dyDescent="0.25">
      <c r="A15" s="48"/>
      <c r="B15" s="49" t="s">
        <v>61</v>
      </c>
      <c r="C15" s="61" t="s">
        <v>20</v>
      </c>
      <c r="D15" s="50">
        <v>9422.0099999999984</v>
      </c>
      <c r="E15" s="51">
        <v>14841.192900000002</v>
      </c>
      <c r="F15" s="51">
        <f t="shared" si="0"/>
        <v>1.5751620832497528</v>
      </c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</row>
    <row r="16" spans="1:56" s="52" customFormat="1" ht="20.100000000000001" customHeight="1" x14ac:dyDescent="0.25">
      <c r="A16" s="48"/>
      <c r="B16" s="49" t="s">
        <v>39</v>
      </c>
      <c r="C16" s="61" t="s">
        <v>38</v>
      </c>
      <c r="D16" s="50">
        <v>5445.7</v>
      </c>
      <c r="E16" s="51">
        <v>12857.349</v>
      </c>
      <c r="F16" s="51">
        <f t="shared" si="0"/>
        <v>2.3610094202765484</v>
      </c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</row>
    <row r="17" spans="1:56" s="52" customFormat="1" ht="20.100000000000001" customHeight="1" x14ac:dyDescent="0.25">
      <c r="A17" s="48"/>
      <c r="B17" s="49" t="s">
        <v>54</v>
      </c>
      <c r="C17" s="61" t="s">
        <v>53</v>
      </c>
      <c r="D17" s="50">
        <v>3.92</v>
      </c>
      <c r="E17" s="51">
        <v>11.526</v>
      </c>
      <c r="F17" s="51">
        <f t="shared" si="0"/>
        <v>2.9403061224489795</v>
      </c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</row>
    <row r="18" spans="1:56" s="52" customFormat="1" ht="20.100000000000001" customHeight="1" x14ac:dyDescent="0.25">
      <c r="A18" s="48"/>
      <c r="B18" s="49" t="s">
        <v>117</v>
      </c>
      <c r="C18" s="61" t="s">
        <v>118</v>
      </c>
      <c r="D18" s="50">
        <v>6959.7</v>
      </c>
      <c r="E18" s="51">
        <v>6497.3387999999995</v>
      </c>
      <c r="F18" s="51">
        <f t="shared" si="0"/>
        <v>0.93356592956592954</v>
      </c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</row>
    <row r="19" spans="1:56" s="52" customFormat="1" ht="20.100000000000001" customHeight="1" x14ac:dyDescent="0.25">
      <c r="A19" s="48"/>
      <c r="B19" s="49" t="s">
        <v>4</v>
      </c>
      <c r="C19" s="61" t="s">
        <v>3</v>
      </c>
      <c r="D19" s="50">
        <v>516.82999999999993</v>
      </c>
      <c r="E19" s="51">
        <v>124.7261</v>
      </c>
      <c r="F19" s="51">
        <f t="shared" si="0"/>
        <v>0.24132906371534163</v>
      </c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</row>
    <row r="20" spans="1:56" s="52" customFormat="1" ht="20.100000000000001" customHeight="1" x14ac:dyDescent="0.25">
      <c r="A20" s="48"/>
      <c r="B20" s="49" t="s">
        <v>58</v>
      </c>
      <c r="C20" s="61" t="s">
        <v>5</v>
      </c>
      <c r="D20" s="50">
        <v>2066.9699999999998</v>
      </c>
      <c r="E20" s="51">
        <v>7348.0940000000001</v>
      </c>
      <c r="F20" s="51">
        <f t="shared" si="0"/>
        <v>3.5550075714693494</v>
      </c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</row>
    <row r="21" spans="1:56" s="52" customFormat="1" ht="20.100000000000001" customHeight="1" x14ac:dyDescent="0.25">
      <c r="A21" s="48"/>
      <c r="B21" s="49" t="s">
        <v>32</v>
      </c>
      <c r="C21" s="61" t="s">
        <v>31</v>
      </c>
      <c r="D21" s="50">
        <v>1023895.37</v>
      </c>
      <c r="E21" s="51">
        <v>1312646.9484000001</v>
      </c>
      <c r="F21" s="51">
        <f t="shared" si="0"/>
        <v>1.2820127787080433</v>
      </c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</row>
    <row r="22" spans="1:56" s="52" customFormat="1" ht="20.100000000000001" customHeight="1" x14ac:dyDescent="0.25">
      <c r="A22" s="48"/>
      <c r="B22" s="49" t="s">
        <v>60</v>
      </c>
      <c r="C22" s="61" t="s">
        <v>15</v>
      </c>
      <c r="D22" s="50">
        <v>12966.230000000001</v>
      </c>
      <c r="E22" s="51">
        <v>13902.307100000002</v>
      </c>
      <c r="F22" s="51">
        <f t="shared" si="0"/>
        <v>1.0721934671835993</v>
      </c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</row>
    <row r="23" spans="1:56" s="52" customFormat="1" ht="20.100000000000001" customHeight="1" x14ac:dyDescent="0.25">
      <c r="A23" s="48"/>
      <c r="B23" s="49" t="s">
        <v>119</v>
      </c>
      <c r="C23" s="61" t="s">
        <v>120</v>
      </c>
      <c r="D23" s="50">
        <v>14186.66</v>
      </c>
      <c r="E23" s="51">
        <v>55673.430999999997</v>
      </c>
      <c r="F23" s="51">
        <f t="shared" si="0"/>
        <v>3.9243508338114821</v>
      </c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</row>
    <row r="24" spans="1:56" s="52" customFormat="1" ht="20.100000000000001" customHeight="1" x14ac:dyDescent="0.25">
      <c r="A24" s="48"/>
      <c r="B24" s="49" t="s">
        <v>147</v>
      </c>
      <c r="C24" s="61" t="s">
        <v>148</v>
      </c>
      <c r="D24" s="50">
        <v>5404.67</v>
      </c>
      <c r="E24" s="51">
        <v>20113.892899999999</v>
      </c>
      <c r="F24" s="51">
        <f t="shared" si="0"/>
        <v>3.7215765069837747</v>
      </c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</row>
    <row r="25" spans="1:56" s="52" customFormat="1" ht="20.100000000000001" customHeight="1" x14ac:dyDescent="0.25">
      <c r="A25" s="48"/>
      <c r="B25" s="49" t="s">
        <v>149</v>
      </c>
      <c r="C25" s="61" t="s">
        <v>150</v>
      </c>
      <c r="D25" s="50">
        <v>210.61</v>
      </c>
      <c r="E25" s="51">
        <v>907.09410000000003</v>
      </c>
      <c r="F25" s="51">
        <f t="shared" si="0"/>
        <v>4.3069849484829783</v>
      </c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</row>
    <row r="26" spans="1:56" s="52" customFormat="1" ht="20.100000000000001" customHeight="1" x14ac:dyDescent="0.25">
      <c r="A26" s="48"/>
      <c r="B26" s="49" t="s">
        <v>62</v>
      </c>
      <c r="C26" s="61" t="s">
        <v>46</v>
      </c>
      <c r="D26" s="50">
        <v>1310.05</v>
      </c>
      <c r="E26" s="51">
        <v>1781.2718000000004</v>
      </c>
      <c r="F26" s="51">
        <f t="shared" si="0"/>
        <v>1.3596975687950845</v>
      </c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</row>
    <row r="27" spans="1:56" s="52" customFormat="1" ht="20.100000000000001" customHeight="1" x14ac:dyDescent="0.25">
      <c r="A27" s="48"/>
      <c r="B27" s="49" t="s">
        <v>103</v>
      </c>
      <c r="C27" s="61" t="s">
        <v>104</v>
      </c>
      <c r="D27" s="50">
        <v>30766.9</v>
      </c>
      <c r="E27" s="51">
        <v>27707.161</v>
      </c>
      <c r="F27" s="51">
        <f t="shared" si="0"/>
        <v>0.90055094923440449</v>
      </c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</row>
    <row r="28" spans="1:56" s="52" customFormat="1" ht="20.100000000000001" customHeight="1" x14ac:dyDescent="0.25">
      <c r="A28" s="48"/>
      <c r="B28" s="49" t="s">
        <v>70</v>
      </c>
      <c r="C28" s="61" t="s">
        <v>151</v>
      </c>
      <c r="D28" s="50">
        <v>150867.46</v>
      </c>
      <c r="E28" s="51">
        <v>106149.4148</v>
      </c>
      <c r="F28" s="51">
        <v>0.92098951852096045</v>
      </c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</row>
    <row r="29" spans="1:56" s="52" customFormat="1" ht="20.100000000000001" customHeight="1" x14ac:dyDescent="0.25">
      <c r="A29" s="48"/>
      <c r="B29" s="49" t="s">
        <v>178</v>
      </c>
      <c r="C29" s="61" t="s">
        <v>179</v>
      </c>
      <c r="D29" s="50">
        <v>84.54</v>
      </c>
      <c r="E29" s="51">
        <v>38.888399999999997</v>
      </c>
      <c r="F29" s="51">
        <f t="shared" si="0"/>
        <v>0.45999999999999991</v>
      </c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</row>
    <row r="30" spans="1:56" s="52" customFormat="1" ht="20.100000000000001" customHeight="1" x14ac:dyDescent="0.25">
      <c r="A30" s="48"/>
      <c r="B30" s="49" t="s">
        <v>121</v>
      </c>
      <c r="C30" s="61" t="s">
        <v>122</v>
      </c>
      <c r="D30" s="50">
        <v>19573.559999999998</v>
      </c>
      <c r="E30" s="51">
        <v>35903.945199999995</v>
      </c>
      <c r="F30" s="51">
        <f t="shared" si="0"/>
        <v>1.834308383349784</v>
      </c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</row>
    <row r="31" spans="1:56" s="52" customFormat="1" ht="20.100000000000001" customHeight="1" x14ac:dyDescent="0.25">
      <c r="A31" s="48"/>
      <c r="B31" s="49" t="s">
        <v>105</v>
      </c>
      <c r="C31" s="61" t="s">
        <v>106</v>
      </c>
      <c r="D31" s="50">
        <v>30.52</v>
      </c>
      <c r="E31" s="51">
        <v>92.480000000000018</v>
      </c>
      <c r="F31" s="51">
        <f t="shared" si="0"/>
        <v>3.0301441677588472</v>
      </c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</row>
    <row r="32" spans="1:56" s="52" customFormat="1" ht="20.100000000000001" customHeight="1" x14ac:dyDescent="0.25">
      <c r="A32" s="48"/>
      <c r="B32" s="49" t="s">
        <v>184</v>
      </c>
      <c r="C32" s="61" t="s">
        <v>185</v>
      </c>
      <c r="D32" s="50">
        <v>1.44</v>
      </c>
      <c r="E32" s="51">
        <v>20.88</v>
      </c>
      <c r="F32" s="51">
        <f t="shared" si="0"/>
        <v>14.5</v>
      </c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</row>
    <row r="33" spans="1:56" s="52" customFormat="1" ht="20.100000000000001" customHeight="1" x14ac:dyDescent="0.25">
      <c r="A33" s="48"/>
      <c r="B33" s="49" t="s">
        <v>42</v>
      </c>
      <c r="C33" s="61" t="s">
        <v>41</v>
      </c>
      <c r="D33" s="50">
        <v>229.57</v>
      </c>
      <c r="E33" s="51">
        <v>2200.2673999999997</v>
      </c>
      <c r="F33" s="51">
        <f t="shared" si="0"/>
        <v>9.5842984710545789</v>
      </c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</row>
    <row r="34" spans="1:56" s="52" customFormat="1" ht="20.100000000000001" customHeight="1" x14ac:dyDescent="0.25">
      <c r="A34" s="48"/>
      <c r="B34" s="49" t="s">
        <v>186</v>
      </c>
      <c r="C34" s="61" t="s">
        <v>187</v>
      </c>
      <c r="D34" s="50">
        <v>151.89999999999998</v>
      </c>
      <c r="E34" s="51">
        <v>1830.096</v>
      </c>
      <c r="F34" s="51">
        <f t="shared" si="0"/>
        <v>12.048031599736671</v>
      </c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</row>
    <row r="35" spans="1:56" s="52" customFormat="1" ht="20.100000000000001" customHeight="1" x14ac:dyDescent="0.25">
      <c r="A35" s="48"/>
      <c r="B35" s="49" t="s">
        <v>7</v>
      </c>
      <c r="C35" s="61" t="s">
        <v>6</v>
      </c>
      <c r="D35" s="50">
        <v>64.319999999999993</v>
      </c>
      <c r="E35" s="51">
        <v>32.803199999999997</v>
      </c>
      <c r="F35" s="51">
        <f t="shared" si="0"/>
        <v>0.51</v>
      </c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</row>
    <row r="36" spans="1:56" s="52" customFormat="1" ht="20.100000000000001" customHeight="1" x14ac:dyDescent="0.25">
      <c r="A36" s="48"/>
      <c r="B36" s="49" t="s">
        <v>69</v>
      </c>
      <c r="C36" s="61" t="s">
        <v>45</v>
      </c>
      <c r="D36" s="50">
        <v>30187.32</v>
      </c>
      <c r="E36" s="51">
        <v>89080.8073</v>
      </c>
      <c r="F36" s="51">
        <f t="shared" si="0"/>
        <v>2.9509346076432093</v>
      </c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</row>
    <row r="37" spans="1:56" s="52" customFormat="1" ht="20.100000000000001" customHeight="1" x14ac:dyDescent="0.25">
      <c r="A37" s="48"/>
      <c r="B37" s="49" t="s">
        <v>188</v>
      </c>
      <c r="C37" s="61" t="s">
        <v>189</v>
      </c>
      <c r="D37" s="50">
        <v>161.91</v>
      </c>
      <c r="E37" s="51">
        <v>139.24260000000001</v>
      </c>
      <c r="F37" s="51">
        <f t="shared" si="0"/>
        <v>0.8600000000000001</v>
      </c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</row>
    <row r="38" spans="1:56" s="52" customFormat="1" ht="20.100000000000001" customHeight="1" x14ac:dyDescent="0.25">
      <c r="A38" s="48"/>
      <c r="B38" s="49" t="s">
        <v>107</v>
      </c>
      <c r="C38" s="61" t="s">
        <v>108</v>
      </c>
      <c r="D38" s="50">
        <v>6551.1799999999994</v>
      </c>
      <c r="E38" s="51">
        <v>8790.8595000000005</v>
      </c>
      <c r="F38" s="51">
        <f t="shared" si="0"/>
        <v>1.3418742119740263</v>
      </c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</row>
    <row r="39" spans="1:56" s="52" customFormat="1" ht="20.100000000000001" customHeight="1" x14ac:dyDescent="0.25">
      <c r="A39" s="48"/>
      <c r="B39" s="49" t="s">
        <v>34</v>
      </c>
      <c r="C39" s="61" t="s">
        <v>33</v>
      </c>
      <c r="D39" s="50">
        <v>486.92000000000007</v>
      </c>
      <c r="E39" s="51">
        <v>1769.3868</v>
      </c>
      <c r="F39" s="51">
        <f t="shared" si="0"/>
        <v>3.6338347161751412</v>
      </c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</row>
    <row r="40" spans="1:56" s="52" customFormat="1" ht="20.100000000000001" customHeight="1" x14ac:dyDescent="0.25">
      <c r="A40" s="48"/>
      <c r="B40" s="49" t="s">
        <v>22</v>
      </c>
      <c r="C40" s="61" t="s">
        <v>21</v>
      </c>
      <c r="D40" s="50">
        <v>316.38</v>
      </c>
      <c r="E40" s="51">
        <v>2687.9679999999998</v>
      </c>
      <c r="F40" s="51">
        <f t="shared" si="0"/>
        <v>8.4960111258613065</v>
      </c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</row>
    <row r="41" spans="1:56" s="52" customFormat="1" ht="20.100000000000001" customHeight="1" x14ac:dyDescent="0.25">
      <c r="A41" s="48"/>
      <c r="B41" s="49" t="s">
        <v>190</v>
      </c>
      <c r="C41" s="61" t="s">
        <v>191</v>
      </c>
      <c r="D41" s="50">
        <v>4.34</v>
      </c>
      <c r="E41" s="51">
        <v>0.86799999999999999</v>
      </c>
      <c r="F41" s="51">
        <f t="shared" si="0"/>
        <v>0.2</v>
      </c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</row>
    <row r="42" spans="1:56" s="52" customFormat="1" ht="20.100000000000001" customHeight="1" x14ac:dyDescent="0.25">
      <c r="A42" s="48"/>
      <c r="B42" s="49" t="s">
        <v>219</v>
      </c>
      <c r="C42" s="61" t="s">
        <v>152</v>
      </c>
      <c r="D42" s="50">
        <v>31315.64</v>
      </c>
      <c r="E42" s="51">
        <v>68825.793600000005</v>
      </c>
      <c r="F42" s="51">
        <f t="shared" si="0"/>
        <v>2.1978089414746118</v>
      </c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</row>
    <row r="43" spans="1:56" s="52" customFormat="1" ht="20.100000000000001" customHeight="1" x14ac:dyDescent="0.25">
      <c r="A43" s="48"/>
      <c r="B43" s="49" t="s">
        <v>153</v>
      </c>
      <c r="C43" s="61" t="s">
        <v>154</v>
      </c>
      <c r="D43" s="50">
        <v>6829.7</v>
      </c>
      <c r="E43" s="51">
        <v>33656.167000000001</v>
      </c>
      <c r="F43" s="51">
        <f t="shared" si="0"/>
        <v>4.9279129390749228</v>
      </c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</row>
    <row r="44" spans="1:56" s="52" customFormat="1" ht="20.100000000000001" customHeight="1" x14ac:dyDescent="0.25">
      <c r="A44" s="48"/>
      <c r="B44" s="49" t="s">
        <v>71</v>
      </c>
      <c r="C44" s="61" t="s">
        <v>11</v>
      </c>
      <c r="D44" s="50">
        <v>121945.21</v>
      </c>
      <c r="E44" s="51">
        <v>523957.27880000003</v>
      </c>
      <c r="F44" s="51">
        <f t="shared" si="0"/>
        <v>4.2966614170413093</v>
      </c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</row>
    <row r="45" spans="1:56" s="52" customFormat="1" ht="20.100000000000001" customHeight="1" x14ac:dyDescent="0.25">
      <c r="A45" s="48"/>
      <c r="B45" s="49" t="s">
        <v>28</v>
      </c>
      <c r="C45" s="61" t="s">
        <v>27</v>
      </c>
      <c r="D45" s="50">
        <v>17.96</v>
      </c>
      <c r="E45" s="51">
        <v>90.906000000000006</v>
      </c>
      <c r="F45" s="51">
        <f t="shared" si="0"/>
        <v>5.0615812917594658</v>
      </c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</row>
    <row r="46" spans="1:56" s="52" customFormat="1" ht="20.100000000000001" customHeight="1" x14ac:dyDescent="0.25">
      <c r="A46" s="48"/>
      <c r="B46" s="49" t="s">
        <v>37</v>
      </c>
      <c r="C46" s="61" t="s">
        <v>36</v>
      </c>
      <c r="D46" s="50">
        <v>1049.68</v>
      </c>
      <c r="E46" s="51">
        <v>9007.4408000000003</v>
      </c>
      <c r="F46" s="51">
        <f t="shared" si="0"/>
        <v>8.5811302492188091</v>
      </c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</row>
    <row r="47" spans="1:56" s="52" customFormat="1" ht="20.100000000000001" customHeight="1" x14ac:dyDescent="0.25">
      <c r="A47" s="48"/>
      <c r="B47" s="49" t="s">
        <v>48</v>
      </c>
      <c r="C47" s="61" t="s">
        <v>47</v>
      </c>
      <c r="D47" s="50">
        <v>736.72</v>
      </c>
      <c r="E47" s="51">
        <v>1186.6209999999999</v>
      </c>
      <c r="F47" s="51">
        <f t="shared" si="0"/>
        <v>1.6106811271582147</v>
      </c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</row>
    <row r="48" spans="1:56" s="52" customFormat="1" ht="20.100000000000001" customHeight="1" x14ac:dyDescent="0.25">
      <c r="A48" s="48"/>
      <c r="B48" s="49" t="s">
        <v>125</v>
      </c>
      <c r="C48" s="61" t="s">
        <v>126</v>
      </c>
      <c r="D48" s="50">
        <v>124687.07</v>
      </c>
      <c r="E48" s="51">
        <v>141567.20149999997</v>
      </c>
      <c r="F48" s="51">
        <f t="shared" si="0"/>
        <v>1.1353799676261538</v>
      </c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</row>
    <row r="49" spans="1:56" s="52" customFormat="1" ht="20.100000000000001" customHeight="1" x14ac:dyDescent="0.25">
      <c r="A49" s="48"/>
      <c r="B49" s="49" t="s">
        <v>155</v>
      </c>
      <c r="C49" s="61" t="s">
        <v>156</v>
      </c>
      <c r="D49" s="50">
        <v>102.6</v>
      </c>
      <c r="E49" s="51">
        <v>199.5703</v>
      </c>
      <c r="F49" s="51">
        <f t="shared" si="0"/>
        <v>1.9451296296296299</v>
      </c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</row>
    <row r="50" spans="1:56" ht="20.100000000000001" customHeight="1" x14ac:dyDescent="0.25">
      <c r="B50" s="49" t="s">
        <v>65</v>
      </c>
      <c r="C50" s="61" t="s">
        <v>57</v>
      </c>
      <c r="D50" s="50">
        <v>49.660000000000004</v>
      </c>
      <c r="E50" s="51">
        <v>527.83600000000001</v>
      </c>
      <c r="F50" s="51">
        <f t="shared" si="0"/>
        <v>10.628997180829641</v>
      </c>
    </row>
    <row r="51" spans="1:56" ht="20.100000000000001" customHeight="1" x14ac:dyDescent="0.25">
      <c r="B51" s="49" t="s">
        <v>127</v>
      </c>
      <c r="C51" s="61" t="s">
        <v>128</v>
      </c>
      <c r="D51" s="50">
        <v>208.83999999999997</v>
      </c>
      <c r="E51" s="51">
        <v>2026.2120000000002</v>
      </c>
      <c r="F51" s="51">
        <f t="shared" si="0"/>
        <v>9.7022217965906936</v>
      </c>
    </row>
    <row r="52" spans="1:56" ht="20.100000000000001" customHeight="1" x14ac:dyDescent="0.25">
      <c r="B52" s="49" t="s">
        <v>157</v>
      </c>
      <c r="C52" s="61" t="s">
        <v>158</v>
      </c>
      <c r="D52" s="50">
        <v>92.1</v>
      </c>
      <c r="E52" s="51">
        <v>1203.546</v>
      </c>
      <c r="F52" s="51">
        <f t="shared" si="0"/>
        <v>13.067817589576549</v>
      </c>
    </row>
    <row r="53" spans="1:56" ht="20.100000000000001" customHeight="1" x14ac:dyDescent="0.25">
      <c r="B53" s="49" t="s">
        <v>66</v>
      </c>
      <c r="C53" s="61" t="s">
        <v>55</v>
      </c>
      <c r="D53" s="50">
        <v>221.16000000000003</v>
      </c>
      <c r="E53" s="51">
        <v>464.50369999999998</v>
      </c>
      <c r="F53" s="51">
        <f t="shared" si="0"/>
        <v>2.1003061132211971</v>
      </c>
    </row>
    <row r="54" spans="1:56" ht="20.100000000000001" customHeight="1" x14ac:dyDescent="0.25">
      <c r="B54" s="49" t="s">
        <v>192</v>
      </c>
      <c r="C54" s="61" t="s">
        <v>193</v>
      </c>
      <c r="D54" s="50">
        <v>89.4</v>
      </c>
      <c r="E54" s="51">
        <v>536.4</v>
      </c>
      <c r="F54" s="51">
        <f t="shared" si="0"/>
        <v>5.9999999999999991</v>
      </c>
    </row>
    <row r="55" spans="1:56" ht="20.100000000000001" customHeight="1" x14ac:dyDescent="0.25">
      <c r="B55" s="49" t="s">
        <v>194</v>
      </c>
      <c r="C55" s="61" t="s">
        <v>195</v>
      </c>
      <c r="D55" s="50">
        <v>3.88</v>
      </c>
      <c r="E55" s="51">
        <v>37.305999999999997</v>
      </c>
      <c r="F55" s="51">
        <f t="shared" si="0"/>
        <v>9.6149484536082461</v>
      </c>
    </row>
    <row r="56" spans="1:56" ht="20.100000000000001" customHeight="1" x14ac:dyDescent="0.25">
      <c r="B56" s="49" t="s">
        <v>196</v>
      </c>
      <c r="C56" s="61" t="s">
        <v>197</v>
      </c>
      <c r="D56" s="50">
        <v>10288.59</v>
      </c>
      <c r="E56" s="51">
        <v>13134.145500000001</v>
      </c>
      <c r="F56" s="51">
        <f t="shared" si="0"/>
        <v>1.2765739037127537</v>
      </c>
    </row>
    <row r="57" spans="1:56" ht="20.100000000000001" customHeight="1" x14ac:dyDescent="0.25">
      <c r="B57" s="49" t="s">
        <v>129</v>
      </c>
      <c r="C57" s="61" t="s">
        <v>130</v>
      </c>
      <c r="D57" s="50">
        <v>5968780.5500000007</v>
      </c>
      <c r="E57" s="51">
        <v>9042508.7464000005</v>
      </c>
      <c r="F57" s="51">
        <f t="shared" si="0"/>
        <v>1.5149675332593688</v>
      </c>
    </row>
    <row r="58" spans="1:56" ht="20.100000000000001" customHeight="1" x14ac:dyDescent="0.25">
      <c r="B58" s="49" t="s">
        <v>73</v>
      </c>
      <c r="C58" s="61" t="s">
        <v>10</v>
      </c>
      <c r="D58" s="50">
        <v>190.54000000000002</v>
      </c>
      <c r="E58" s="51">
        <v>369.346</v>
      </c>
      <c r="F58" s="51">
        <f t="shared" si="0"/>
        <v>1.9384171302613622</v>
      </c>
    </row>
    <row r="59" spans="1:56" ht="20.100000000000001" customHeight="1" x14ac:dyDescent="0.25">
      <c r="B59" s="49" t="s">
        <v>109</v>
      </c>
      <c r="C59" s="61" t="s">
        <v>110</v>
      </c>
      <c r="D59" s="50">
        <v>219.76999999999998</v>
      </c>
      <c r="E59" s="51">
        <v>276.8569</v>
      </c>
      <c r="F59" s="51">
        <f t="shared" si="0"/>
        <v>1.2597574737225281</v>
      </c>
    </row>
    <row r="60" spans="1:56" ht="20.100000000000001" customHeight="1" x14ac:dyDescent="0.25">
      <c r="B60" s="49" t="s">
        <v>198</v>
      </c>
      <c r="C60" s="61" t="s">
        <v>199</v>
      </c>
      <c r="D60" s="50">
        <v>1744.56</v>
      </c>
      <c r="E60" s="51">
        <v>2580.1521000000002</v>
      </c>
      <c r="F60" s="51">
        <f t="shared" si="0"/>
        <v>1.4789701128078141</v>
      </c>
    </row>
    <row r="61" spans="1:56" ht="20.100000000000001" customHeight="1" x14ac:dyDescent="0.25">
      <c r="B61" s="49" t="s">
        <v>72</v>
      </c>
      <c r="C61" s="61" t="s">
        <v>35</v>
      </c>
      <c r="D61" s="50">
        <v>1928.01</v>
      </c>
      <c r="E61" s="51">
        <v>3642.1702</v>
      </c>
      <c r="F61" s="51">
        <f t="shared" si="0"/>
        <v>1.8890826292394749</v>
      </c>
    </row>
    <row r="62" spans="1:56" ht="20.100000000000001" customHeight="1" x14ac:dyDescent="0.25">
      <c r="B62" s="49" t="s">
        <v>200</v>
      </c>
      <c r="C62" s="61" t="s">
        <v>201</v>
      </c>
      <c r="D62" s="50">
        <v>3.94</v>
      </c>
      <c r="E62" s="51">
        <v>11.032</v>
      </c>
      <c r="F62" s="51">
        <f t="shared" si="0"/>
        <v>2.8000000000000003</v>
      </c>
    </row>
    <row r="63" spans="1:56" ht="20.100000000000001" customHeight="1" x14ac:dyDescent="0.25">
      <c r="B63" s="49" t="s">
        <v>19</v>
      </c>
      <c r="C63" s="61" t="s">
        <v>18</v>
      </c>
      <c r="D63" s="50">
        <v>336.92999999999995</v>
      </c>
      <c r="E63" s="51">
        <v>2449.2537000000002</v>
      </c>
      <c r="F63" s="51">
        <f t="shared" si="0"/>
        <v>7.2693250823613234</v>
      </c>
    </row>
    <row r="64" spans="1:56" ht="20.100000000000001" customHeight="1" x14ac:dyDescent="0.25">
      <c r="B64" s="49" t="s">
        <v>30</v>
      </c>
      <c r="C64" s="61" t="s">
        <v>29</v>
      </c>
      <c r="D64" s="50">
        <v>27.98</v>
      </c>
      <c r="E64" s="51">
        <v>82.281999999999996</v>
      </c>
      <c r="F64" s="51">
        <f t="shared" si="0"/>
        <v>2.9407433881343814</v>
      </c>
    </row>
    <row r="65" spans="2:6" ht="20.100000000000001" customHeight="1" x14ac:dyDescent="0.25">
      <c r="B65" s="49" t="s">
        <v>63</v>
      </c>
      <c r="C65" s="61" t="s">
        <v>40</v>
      </c>
      <c r="D65" s="50">
        <v>203</v>
      </c>
      <c r="E65" s="51">
        <v>1407.9</v>
      </c>
      <c r="F65" s="51">
        <f t="shared" si="0"/>
        <v>6.9354679802955665</v>
      </c>
    </row>
    <row r="66" spans="2:6" ht="20.100000000000001" customHeight="1" x14ac:dyDescent="0.25">
      <c r="B66" s="49" t="s">
        <v>202</v>
      </c>
      <c r="C66" s="61" t="s">
        <v>203</v>
      </c>
      <c r="D66" s="50">
        <v>231.04</v>
      </c>
      <c r="E66" s="51">
        <v>2675.654</v>
      </c>
      <c r="F66" s="51">
        <f t="shared" si="0"/>
        <v>11.580912396121883</v>
      </c>
    </row>
    <row r="67" spans="2:6" ht="20.100000000000001" customHeight="1" x14ac:dyDescent="0.25">
      <c r="B67" s="49" t="s">
        <v>67</v>
      </c>
      <c r="C67" s="61" t="s">
        <v>8</v>
      </c>
      <c r="D67" s="50">
        <v>30300.5</v>
      </c>
      <c r="E67" s="51">
        <v>59535.766300000003</v>
      </c>
      <c r="F67" s="51">
        <f t="shared" si="0"/>
        <v>1.9648443524034258</v>
      </c>
    </row>
    <row r="68" spans="2:6" ht="20.100000000000001" customHeight="1" x14ac:dyDescent="0.25">
      <c r="B68" s="49" t="s">
        <v>159</v>
      </c>
      <c r="C68" s="61" t="s">
        <v>160</v>
      </c>
      <c r="D68" s="50">
        <v>78606.559999999998</v>
      </c>
      <c r="E68" s="51">
        <v>94940.938900000008</v>
      </c>
      <c r="F68" s="51">
        <f t="shared" si="0"/>
        <v>1.2077991824092036</v>
      </c>
    </row>
    <row r="69" spans="2:6" ht="20.100000000000001" customHeight="1" x14ac:dyDescent="0.25">
      <c r="B69" s="49" t="s">
        <v>161</v>
      </c>
      <c r="C69" s="61" t="s">
        <v>162</v>
      </c>
      <c r="D69" s="50">
        <v>3063.9199999999996</v>
      </c>
      <c r="E69" s="51">
        <v>3309.6410000000001</v>
      </c>
      <c r="F69" s="51">
        <f t="shared" si="0"/>
        <v>1.0801982427739629</v>
      </c>
    </row>
    <row r="70" spans="2:6" ht="20.100000000000001" customHeight="1" x14ac:dyDescent="0.25">
      <c r="B70" s="49" t="s">
        <v>132</v>
      </c>
      <c r="C70" s="61" t="s">
        <v>133</v>
      </c>
      <c r="D70" s="50">
        <v>565.31999999999994</v>
      </c>
      <c r="E70" s="51">
        <v>1219.8457999999998</v>
      </c>
      <c r="F70" s="51">
        <f t="shared" si="0"/>
        <v>2.1577969999292437</v>
      </c>
    </row>
    <row r="71" spans="2:6" ht="20.100000000000001" customHeight="1" x14ac:dyDescent="0.25">
      <c r="B71" s="49" t="s">
        <v>163</v>
      </c>
      <c r="C71" s="61" t="s">
        <v>164</v>
      </c>
      <c r="D71" s="50">
        <v>2265.36</v>
      </c>
      <c r="E71" s="51">
        <v>6128.6305000000011</v>
      </c>
      <c r="F71" s="51"/>
    </row>
    <row r="72" spans="2:6" ht="20.100000000000001" customHeight="1" x14ac:dyDescent="0.25">
      <c r="B72" s="49" t="s">
        <v>13</v>
      </c>
      <c r="C72" s="61" t="s">
        <v>12</v>
      </c>
      <c r="D72" s="50">
        <v>60280.31</v>
      </c>
      <c r="E72" s="51">
        <v>315651.73870000005</v>
      </c>
      <c r="F72" s="51">
        <f t="shared" si="0"/>
        <v>5.2363987295353995</v>
      </c>
    </row>
    <row r="73" spans="2:6" ht="20.100000000000001" customHeight="1" x14ac:dyDescent="0.25">
      <c r="B73" s="49" t="s">
        <v>206</v>
      </c>
      <c r="C73" s="61" t="s">
        <v>207</v>
      </c>
      <c r="D73" s="50">
        <v>33.619999999999997</v>
      </c>
      <c r="E73" s="51">
        <v>30.257999999999999</v>
      </c>
      <c r="F73" s="51">
        <f t="shared" si="0"/>
        <v>0.9</v>
      </c>
    </row>
    <row r="74" spans="2:6" ht="20.100000000000001" customHeight="1" x14ac:dyDescent="0.25">
      <c r="B74" s="49" t="s">
        <v>208</v>
      </c>
      <c r="C74" s="61" t="s">
        <v>209</v>
      </c>
      <c r="D74" s="50">
        <v>42.98</v>
      </c>
      <c r="E74" s="51">
        <v>49.765999999999998</v>
      </c>
      <c r="F74" s="51">
        <f t="shared" si="0"/>
        <v>1.1578873894834807</v>
      </c>
    </row>
    <row r="75" spans="2:6" ht="20.100000000000001" customHeight="1" x14ac:dyDescent="0.25">
      <c r="B75" s="49" t="s">
        <v>26</v>
      </c>
      <c r="C75" s="61" t="s">
        <v>25</v>
      </c>
      <c r="D75" s="50">
        <v>35188.770000000004</v>
      </c>
      <c r="E75" s="51">
        <v>75498.175900000002</v>
      </c>
      <c r="F75" s="51">
        <f t="shared" si="0"/>
        <v>2.1455190363289196</v>
      </c>
    </row>
    <row r="76" spans="2:6" ht="20.100000000000001" customHeight="1" x14ac:dyDescent="0.25">
      <c r="B76" s="49" t="s">
        <v>134</v>
      </c>
      <c r="C76" s="61" t="s">
        <v>135</v>
      </c>
      <c r="D76" s="50">
        <v>28918.130000000005</v>
      </c>
      <c r="E76" s="51">
        <v>50303.228000000003</v>
      </c>
      <c r="F76" s="51">
        <f t="shared" si="0"/>
        <v>1.7395048711655974</v>
      </c>
    </row>
    <row r="77" spans="2:6" ht="20.100000000000001" customHeight="1" x14ac:dyDescent="0.25">
      <c r="B77" s="49" t="s">
        <v>64</v>
      </c>
      <c r="C77" s="61" t="s">
        <v>56</v>
      </c>
      <c r="D77" s="50">
        <v>29.79</v>
      </c>
      <c r="E77" s="51">
        <v>37.7254</v>
      </c>
      <c r="F77" s="51">
        <f t="shared" si="0"/>
        <v>1.2663779791876468</v>
      </c>
    </row>
    <row r="78" spans="2:6" ht="20.100000000000001" customHeight="1" x14ac:dyDescent="0.25">
      <c r="B78" s="49" t="s">
        <v>136</v>
      </c>
      <c r="C78" s="61" t="s">
        <v>137</v>
      </c>
      <c r="D78" s="50">
        <v>15591.37</v>
      </c>
      <c r="E78" s="51">
        <v>26635.559799999999</v>
      </c>
      <c r="F78" s="51">
        <f t="shared" si="0"/>
        <v>1.7083527489887032</v>
      </c>
    </row>
    <row r="79" spans="2:6" ht="20.100000000000001" customHeight="1" x14ac:dyDescent="0.25">
      <c r="B79" s="49" t="s">
        <v>50</v>
      </c>
      <c r="C79" s="61" t="s">
        <v>49</v>
      </c>
      <c r="D79" s="50">
        <v>33.08</v>
      </c>
      <c r="E79" s="51">
        <v>258.142</v>
      </c>
      <c r="F79" s="51">
        <f t="shared" si="0"/>
        <v>7.8035671100362762</v>
      </c>
    </row>
    <row r="80" spans="2:6" ht="20.100000000000001" customHeight="1" x14ac:dyDescent="0.25">
      <c r="B80" s="49" t="s">
        <v>44</v>
      </c>
      <c r="C80" s="61" t="s">
        <v>43</v>
      </c>
      <c r="D80" s="50">
        <v>472.49</v>
      </c>
      <c r="E80" s="51">
        <v>3614.0164999999997</v>
      </c>
      <c r="F80" s="51">
        <f t="shared" si="0"/>
        <v>7.6488740502444488</v>
      </c>
    </row>
    <row r="81" spans="2:9" ht="20.100000000000001" customHeight="1" x14ac:dyDescent="0.25">
      <c r="B81" s="49" t="s">
        <v>138</v>
      </c>
      <c r="C81" s="61" t="s">
        <v>139</v>
      </c>
      <c r="D81" s="50">
        <v>88265.579999999987</v>
      </c>
      <c r="E81" s="51">
        <v>133376.7162</v>
      </c>
      <c r="F81" s="51">
        <f t="shared" si="0"/>
        <v>1.5110841190869648</v>
      </c>
    </row>
    <row r="82" spans="2:9" ht="20.100000000000001" customHeight="1" x14ac:dyDescent="0.25">
      <c r="B82" s="49" t="s">
        <v>140</v>
      </c>
      <c r="C82" s="61" t="s">
        <v>141</v>
      </c>
      <c r="D82" s="50">
        <v>97996.13</v>
      </c>
      <c r="E82" s="51">
        <v>293512.87140000006</v>
      </c>
      <c r="F82" s="51">
        <f t="shared" si="0"/>
        <v>2.9951475777665917</v>
      </c>
    </row>
    <row r="83" spans="2:9" ht="20.100000000000001" customHeight="1" x14ac:dyDescent="0.25">
      <c r="B83" s="49" t="s">
        <v>17</v>
      </c>
      <c r="C83" s="61" t="s">
        <v>16</v>
      </c>
      <c r="D83" s="50">
        <v>225027.62000000002</v>
      </c>
      <c r="E83" s="51">
        <v>441627.38670000003</v>
      </c>
      <c r="F83" s="51">
        <f t="shared" si="0"/>
        <v>1.962547471728137</v>
      </c>
    </row>
    <row r="84" spans="2:9" ht="20.100000000000001" customHeight="1" x14ac:dyDescent="0.25">
      <c r="B84" s="49" t="s">
        <v>52</v>
      </c>
      <c r="C84" s="61" t="s">
        <v>51</v>
      </c>
      <c r="D84" s="50">
        <v>37.94</v>
      </c>
      <c r="E84" s="51">
        <v>147.96200000000002</v>
      </c>
      <c r="F84" s="51">
        <f t="shared" si="0"/>
        <v>3.899894570374276</v>
      </c>
    </row>
    <row r="85" spans="2:9" ht="20.100000000000001" customHeight="1" x14ac:dyDescent="0.25">
      <c r="B85" s="49" t="s">
        <v>24</v>
      </c>
      <c r="C85" s="61" t="s">
        <v>23</v>
      </c>
      <c r="D85" s="50">
        <v>28.38</v>
      </c>
      <c r="E85" s="51">
        <v>183.01999999999998</v>
      </c>
      <c r="F85" s="51">
        <f t="shared" si="0"/>
        <v>6.4489076814658208</v>
      </c>
    </row>
    <row r="86" spans="2:9" ht="20.100000000000001" customHeight="1" x14ac:dyDescent="0.25">
      <c r="B86" s="49" t="s">
        <v>210</v>
      </c>
      <c r="C86" s="61" t="s">
        <v>211</v>
      </c>
      <c r="D86" s="50">
        <v>4.26</v>
      </c>
      <c r="E86" s="51">
        <v>41.818600000000004</v>
      </c>
      <c r="F86" s="51">
        <f t="shared" si="0"/>
        <v>9.8165727699530532</v>
      </c>
    </row>
    <row r="87" spans="2:9" ht="20.100000000000001" customHeight="1" x14ac:dyDescent="0.25">
      <c r="B87" s="49" t="s">
        <v>213</v>
      </c>
      <c r="C87" s="61" t="s">
        <v>214</v>
      </c>
      <c r="D87" s="50">
        <v>17.2</v>
      </c>
      <c r="E87" s="51">
        <v>63.488</v>
      </c>
      <c r="F87" s="51">
        <f t="shared" si="0"/>
        <v>3.6911627906976747</v>
      </c>
    </row>
    <row r="88" spans="2:9" ht="20.100000000000001" customHeight="1" x14ac:dyDescent="0.25">
      <c r="B88" s="49" t="s">
        <v>111</v>
      </c>
      <c r="C88" s="61" t="s">
        <v>112</v>
      </c>
      <c r="D88" s="50">
        <v>239.5</v>
      </c>
      <c r="E88" s="51">
        <v>473.2</v>
      </c>
      <c r="F88" s="51">
        <f t="shared" si="0"/>
        <v>1.9757828810020877</v>
      </c>
    </row>
    <row r="89" spans="2:9" ht="20.100000000000001" customHeight="1" x14ac:dyDescent="0.25">
      <c r="B89" s="49" t="s">
        <v>165</v>
      </c>
      <c r="C89" s="61" t="s">
        <v>166</v>
      </c>
      <c r="D89" s="50">
        <v>149.26</v>
      </c>
      <c r="E89" s="51">
        <v>309.94899999999996</v>
      </c>
      <c r="F89" s="51">
        <f t="shared" si="0"/>
        <v>2.0765710840144713</v>
      </c>
    </row>
    <row r="90" spans="2:9" ht="20.100000000000001" customHeight="1" x14ac:dyDescent="0.25">
      <c r="B90" s="49" t="s">
        <v>113</v>
      </c>
      <c r="C90" s="61" t="s">
        <v>114</v>
      </c>
      <c r="D90" s="50">
        <v>42.42</v>
      </c>
      <c r="E90" s="51">
        <v>131.36799999999999</v>
      </c>
      <c r="F90" s="51">
        <f t="shared" si="0"/>
        <v>3.0968411126826965</v>
      </c>
    </row>
    <row r="91" spans="2:9" ht="20.100000000000001" customHeight="1" x14ac:dyDescent="0.25">
      <c r="B91" s="49" t="s">
        <v>168</v>
      </c>
      <c r="C91" s="61" t="s">
        <v>169</v>
      </c>
      <c r="D91" s="50">
        <v>11775.16</v>
      </c>
      <c r="E91" s="51">
        <v>17876.841399999998</v>
      </c>
      <c r="F91" s="51">
        <f t="shared" ref="F91" si="1">E91/D91</f>
        <v>1.5181824620642095</v>
      </c>
    </row>
    <row r="92" spans="2:9" ht="20.100000000000001" customHeight="1" x14ac:dyDescent="0.25">
      <c r="B92" s="53" t="s">
        <v>75</v>
      </c>
      <c r="C92" s="62"/>
      <c r="D92" s="56">
        <v>8273790.4900000002</v>
      </c>
      <c r="E92" s="57">
        <v>13104686.077</v>
      </c>
      <c r="F92" s="57">
        <f>E92/D92</f>
        <v>1.5838793709894869</v>
      </c>
      <c r="H92" s="108"/>
      <c r="I92" s="112"/>
    </row>
    <row r="93" spans="2:9" ht="20.100000000000001" customHeight="1" x14ac:dyDescent="0.25">
      <c r="B93" s="49" t="s">
        <v>180</v>
      </c>
      <c r="C93" s="61" t="s">
        <v>181</v>
      </c>
      <c r="D93" s="50">
        <v>2.14</v>
      </c>
      <c r="E93" s="51">
        <v>23.9894</v>
      </c>
      <c r="F93" s="51">
        <f t="shared" ref="F93:F96" si="2">+E93/D93</f>
        <v>11.209999999999999</v>
      </c>
      <c r="H93" s="108"/>
      <c r="I93" s="112"/>
    </row>
    <row r="94" spans="2:9" ht="20.100000000000001" customHeight="1" x14ac:dyDescent="0.25">
      <c r="B94" s="49" t="s">
        <v>59</v>
      </c>
      <c r="C94" s="61" t="s">
        <v>9</v>
      </c>
      <c r="D94" s="50">
        <v>105.62</v>
      </c>
      <c r="E94" s="51">
        <v>754.89519999999993</v>
      </c>
      <c r="F94" s="51">
        <f t="shared" si="2"/>
        <v>7.1472751372846046</v>
      </c>
      <c r="H94" s="108"/>
      <c r="I94" s="112"/>
    </row>
    <row r="95" spans="2:9" ht="20.100000000000001" customHeight="1" x14ac:dyDescent="0.25">
      <c r="B95" s="49" t="s">
        <v>204</v>
      </c>
      <c r="C95" s="61" t="s">
        <v>205</v>
      </c>
      <c r="D95" s="50">
        <v>99.3</v>
      </c>
      <c r="E95" s="51">
        <v>1111.6500000000001</v>
      </c>
      <c r="F95" s="51">
        <f t="shared" si="2"/>
        <v>11.194864048338371</v>
      </c>
      <c r="H95" s="108"/>
      <c r="I95" s="112"/>
    </row>
    <row r="96" spans="2:9" ht="20.100000000000001" customHeight="1" x14ac:dyDescent="0.25">
      <c r="B96" s="49" t="s">
        <v>68</v>
      </c>
      <c r="C96" s="61" t="s">
        <v>14</v>
      </c>
      <c r="D96" s="50">
        <v>1907.0600000000002</v>
      </c>
      <c r="E96" s="51">
        <v>20517.240000000002</v>
      </c>
      <c r="F96" s="51">
        <f t="shared" si="2"/>
        <v>10.758570784348683</v>
      </c>
    </row>
    <row r="97" spans="2:6" ht="20.100000000000001" customHeight="1" x14ac:dyDescent="0.25">
      <c r="B97" s="53" t="s">
        <v>74</v>
      </c>
      <c r="C97" s="62"/>
      <c r="D97" s="56">
        <v>2114.1200000000003</v>
      </c>
      <c r="E97" s="57">
        <v>22407.774600000001</v>
      </c>
      <c r="F97" s="57">
        <f>+E97/D97</f>
        <v>10.599102510737326</v>
      </c>
    </row>
    <row r="98" spans="2:6" ht="20.100000000000001" customHeight="1" x14ac:dyDescent="0.25">
      <c r="B98" s="49" t="s">
        <v>182</v>
      </c>
      <c r="C98" s="61" t="s">
        <v>183</v>
      </c>
      <c r="D98" s="50">
        <v>4.9400000000000004</v>
      </c>
      <c r="E98" s="51">
        <v>6.4219999999999997</v>
      </c>
      <c r="F98" s="51">
        <f t="shared" ref="F98:F100" si="3">+E98/D98</f>
        <v>1.2999999999999998</v>
      </c>
    </row>
    <row r="99" spans="2:6" ht="20.100000000000001" customHeight="1" x14ac:dyDescent="0.25">
      <c r="B99" s="49" t="s">
        <v>215</v>
      </c>
      <c r="C99" s="61" t="s">
        <v>216</v>
      </c>
      <c r="D99" s="50">
        <v>5.8</v>
      </c>
      <c r="E99" s="51">
        <v>10.44</v>
      </c>
      <c r="F99" s="51">
        <f t="shared" si="3"/>
        <v>1.8</v>
      </c>
    </row>
    <row r="100" spans="2:6" ht="20.100000000000001" customHeight="1" x14ac:dyDescent="0.25">
      <c r="B100" s="53" t="s">
        <v>167</v>
      </c>
      <c r="C100" s="62"/>
      <c r="D100" s="56">
        <v>10.74</v>
      </c>
      <c r="E100" s="57">
        <v>16.861999999999998</v>
      </c>
      <c r="F100" s="57">
        <f t="shared" si="3"/>
        <v>1.5700186219739289</v>
      </c>
    </row>
    <row r="101" spans="2:6" ht="20.100000000000001" customHeight="1" x14ac:dyDescent="0.25">
      <c r="B101" s="64" t="s">
        <v>1</v>
      </c>
      <c r="C101" s="63"/>
      <c r="D101" s="54">
        <v>8275915.3499999996</v>
      </c>
      <c r="E101" s="55">
        <v>13127110.7136</v>
      </c>
      <c r="F101" s="55">
        <f>+E101/D101</f>
        <v>1.5861823325198705</v>
      </c>
    </row>
    <row r="103" spans="2:6" ht="20.100000000000001" customHeight="1" x14ac:dyDescent="0.25">
      <c r="B103" s="31" t="s">
        <v>218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topLeftCell="A31" workbookViewId="0">
      <selection activeCell="D49" sqref="D49:E49"/>
    </sheetView>
  </sheetViews>
  <sheetFormatPr baseColWidth="10" defaultColWidth="11.42578125" defaultRowHeight="12.75" x14ac:dyDescent="0.2"/>
  <cols>
    <col min="1" max="1" width="4" style="69" customWidth="1"/>
    <col min="2" max="2" width="32.7109375" style="69" customWidth="1"/>
    <col min="3" max="3" width="6.5703125" style="69" customWidth="1"/>
    <col min="4" max="4" width="16.28515625" style="69" bestFit="1" customWidth="1"/>
    <col min="5" max="5" width="17.140625" style="69" bestFit="1" customWidth="1"/>
    <col min="6" max="6" width="16.140625" style="69" bestFit="1" customWidth="1"/>
    <col min="7" max="7" width="13.42578125" style="69" customWidth="1"/>
    <col min="8" max="9" width="16.28515625" style="69" bestFit="1" customWidth="1"/>
    <col min="10" max="13" width="16.140625" style="69" bestFit="1" customWidth="1"/>
    <col min="14" max="15" width="11.42578125" style="69"/>
    <col min="16" max="17" width="16.140625" style="69" bestFit="1" customWidth="1"/>
    <col min="18" max="16384" width="11.42578125" style="69"/>
  </cols>
  <sheetData>
    <row r="1" spans="1:17" s="17" customFormat="1" ht="20.100000000000001" customHeight="1" x14ac:dyDescent="0.25">
      <c r="A1" s="75"/>
      <c r="B1" s="75"/>
      <c r="C1" s="76"/>
      <c r="D1" s="75"/>
      <c r="E1" s="76"/>
      <c r="F1" s="75"/>
      <c r="G1" s="75"/>
      <c r="H1" s="75"/>
      <c r="I1" s="75"/>
      <c r="J1" s="75"/>
      <c r="K1" s="75"/>
      <c r="L1" s="75"/>
      <c r="M1" s="75"/>
      <c r="N1" s="75"/>
    </row>
    <row r="2" spans="1:17" s="17" customFormat="1" ht="15.75" x14ac:dyDescent="0.25">
      <c r="A2" s="75"/>
      <c r="B2" s="75"/>
      <c r="C2" s="76"/>
      <c r="D2" s="75"/>
      <c r="E2" s="76"/>
      <c r="F2" s="75"/>
      <c r="G2" s="75"/>
      <c r="H2" s="75"/>
      <c r="I2" s="75"/>
      <c r="J2" s="75"/>
      <c r="K2" s="75"/>
      <c r="L2" s="75"/>
      <c r="M2" s="75"/>
      <c r="N2" s="75"/>
    </row>
    <row r="3" spans="1:17" s="17" customFormat="1" ht="15.75" x14ac:dyDescent="0.25">
      <c r="A3" s="75"/>
      <c r="B3" s="75"/>
      <c r="C3" s="76"/>
      <c r="D3" s="75"/>
      <c r="E3" s="76"/>
      <c r="F3" s="75"/>
      <c r="G3" s="75"/>
      <c r="H3" s="75"/>
      <c r="I3" s="75"/>
      <c r="J3" s="75"/>
      <c r="K3" s="75"/>
      <c r="L3" s="75"/>
      <c r="M3" s="75"/>
      <c r="N3" s="75"/>
    </row>
    <row r="4" spans="1:17" s="17" customFormat="1" ht="10.5" customHeight="1" x14ac:dyDescent="0.25">
      <c r="A4" s="75"/>
      <c r="B4" s="75"/>
      <c r="C4" s="76"/>
      <c r="D4" s="75"/>
      <c r="E4" s="76"/>
      <c r="F4" s="75"/>
      <c r="G4" s="75"/>
      <c r="H4" s="75"/>
      <c r="I4" s="75"/>
      <c r="J4" s="75"/>
      <c r="K4" s="75"/>
      <c r="L4" s="75"/>
      <c r="M4" s="75"/>
      <c r="N4" s="75"/>
    </row>
    <row r="5" spans="1:17" s="17" customFormat="1" ht="5.25" customHeight="1" x14ac:dyDescent="0.25">
      <c r="A5" s="81"/>
      <c r="B5" s="81"/>
      <c r="C5" s="82"/>
      <c r="D5" s="81"/>
      <c r="E5" s="82"/>
      <c r="F5" s="81"/>
      <c r="G5" s="81"/>
      <c r="H5" s="81"/>
      <c r="I5" s="81"/>
      <c r="J5" s="81"/>
      <c r="K5" s="81"/>
      <c r="L5" s="81"/>
      <c r="M5" s="81"/>
      <c r="N5" s="81"/>
    </row>
    <row r="6" spans="1:17" s="1" customFormat="1" ht="15.75" x14ac:dyDescent="0.25">
      <c r="C6" s="58"/>
      <c r="D6" s="2"/>
      <c r="E6" s="2"/>
      <c r="N6" s="17"/>
    </row>
    <row r="7" spans="1:17" s="1" customFormat="1" ht="20.25" customHeight="1" x14ac:dyDescent="0.25">
      <c r="B7" s="8" t="s">
        <v>212</v>
      </c>
      <c r="C7" s="59"/>
      <c r="D7" s="2"/>
      <c r="M7" s="2"/>
      <c r="N7" s="17"/>
    </row>
    <row r="8" spans="1:17" s="1" customFormat="1" ht="5.25" customHeight="1" x14ac:dyDescent="0.25"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83"/>
      <c r="P8" s="83"/>
      <c r="Q8" s="83"/>
    </row>
    <row r="9" spans="1:17" s="17" customFormat="1" ht="9.75" customHeight="1" x14ac:dyDescent="0.25">
      <c r="B9" s="18"/>
      <c r="C9" s="60"/>
      <c r="D9" s="18"/>
    </row>
    <row r="10" spans="1:17" x14ac:dyDescent="0.2">
      <c r="H10" s="70"/>
    </row>
    <row r="32" spans="2:14" s="1" customFormat="1" ht="20.25" customHeight="1" x14ac:dyDescent="0.25">
      <c r="B32" s="8" t="s">
        <v>217</v>
      </c>
      <c r="C32" s="59"/>
      <c r="D32" s="2"/>
      <c r="M32" s="2"/>
      <c r="N32" s="69"/>
    </row>
    <row r="33" spans="2:17" s="1" customFormat="1" ht="5.25" customHeight="1" x14ac:dyDescent="0.25"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69"/>
    </row>
    <row r="34" spans="2:17" x14ac:dyDescent="0.2">
      <c r="D34" s="109"/>
      <c r="E34" s="109"/>
      <c r="F34" s="109"/>
      <c r="G34" s="109"/>
      <c r="H34" s="109"/>
      <c r="I34" s="109"/>
      <c r="J34" s="109"/>
      <c r="K34" s="109"/>
      <c r="L34" s="109"/>
    </row>
    <row r="36" spans="2:17" ht="15.75" x14ac:dyDescent="0.25">
      <c r="B36" s="149" t="s">
        <v>98</v>
      </c>
      <c r="C36" s="150" t="s">
        <v>2</v>
      </c>
      <c r="D36" s="147">
        <v>2018</v>
      </c>
      <c r="E36" s="148"/>
      <c r="F36" s="156">
        <v>2017</v>
      </c>
      <c r="G36" s="157"/>
      <c r="H36" s="147">
        <v>2016</v>
      </c>
      <c r="I36" s="148"/>
      <c r="J36" s="156">
        <v>2015</v>
      </c>
      <c r="K36" s="157"/>
      <c r="L36" s="147">
        <v>2014</v>
      </c>
      <c r="M36" s="148"/>
    </row>
    <row r="37" spans="2:17" ht="15.75" x14ac:dyDescent="0.25">
      <c r="B37" s="149"/>
      <c r="C37" s="151"/>
      <c r="D37" s="28" t="s">
        <v>99</v>
      </c>
      <c r="E37" s="29" t="s">
        <v>100</v>
      </c>
      <c r="F37" s="34" t="s">
        <v>99</v>
      </c>
      <c r="G37" s="35" t="s">
        <v>100</v>
      </c>
      <c r="H37" s="28" t="s">
        <v>99</v>
      </c>
      <c r="I37" s="29" t="s">
        <v>100</v>
      </c>
      <c r="J37" s="34" t="s">
        <v>99</v>
      </c>
      <c r="K37" s="35" t="s">
        <v>100</v>
      </c>
      <c r="L37" s="28" t="s">
        <v>99</v>
      </c>
      <c r="M37" s="29" t="s">
        <v>100</v>
      </c>
    </row>
    <row r="38" spans="2:17" ht="15.75" x14ac:dyDescent="0.25">
      <c r="B38" s="105" t="s">
        <v>129</v>
      </c>
      <c r="C38" s="105" t="s">
        <v>130</v>
      </c>
      <c r="D38" s="106">
        <v>5968780.5500000007</v>
      </c>
      <c r="E38" s="107">
        <v>9042508.7464000005</v>
      </c>
      <c r="F38" s="106">
        <v>5699540.04</v>
      </c>
      <c r="G38" s="107">
        <v>9777796.2354000006</v>
      </c>
      <c r="H38" s="106">
        <v>5116817.68</v>
      </c>
      <c r="I38" s="107">
        <v>8611246.6195</v>
      </c>
      <c r="J38" s="106">
        <v>3153575</v>
      </c>
      <c r="K38" s="107">
        <v>6474131</v>
      </c>
      <c r="L38" s="106">
        <v>2905025</v>
      </c>
      <c r="M38" s="113">
        <v>6324930.1500000004</v>
      </c>
      <c r="P38" s="103"/>
      <c r="Q38" s="103"/>
    </row>
    <row r="39" spans="2:17" s="71" customFormat="1" ht="15.75" x14ac:dyDescent="0.25">
      <c r="B39" s="66" t="s">
        <v>32</v>
      </c>
      <c r="C39" s="66" t="s">
        <v>31</v>
      </c>
      <c r="D39" s="65">
        <v>1023895.37</v>
      </c>
      <c r="E39" s="92">
        <v>1312646.9484000001</v>
      </c>
      <c r="F39" s="65">
        <v>728236.40999999992</v>
      </c>
      <c r="G39" s="92">
        <v>1166645.5175000001</v>
      </c>
      <c r="H39" s="65">
        <v>2133637.67</v>
      </c>
      <c r="I39" s="92">
        <v>3305713.9398000003</v>
      </c>
      <c r="J39" s="65">
        <v>2024164.8199999998</v>
      </c>
      <c r="K39" s="92">
        <v>3903033.5928000002</v>
      </c>
      <c r="L39" s="65">
        <v>2600585.6500000004</v>
      </c>
      <c r="M39" s="7">
        <v>5975906.8472000007</v>
      </c>
      <c r="P39" s="104"/>
      <c r="Q39" s="104"/>
    </row>
    <row r="40" spans="2:17" s="71" customFormat="1" ht="15.75" x14ac:dyDescent="0.25">
      <c r="B40" s="66" t="s">
        <v>70</v>
      </c>
      <c r="C40" s="66" t="s">
        <v>151</v>
      </c>
      <c r="D40" s="65">
        <v>150867.46</v>
      </c>
      <c r="E40" s="92">
        <v>106149.4148</v>
      </c>
      <c r="F40" s="106">
        <v>219300.84999999998</v>
      </c>
      <c r="G40" s="107">
        <v>199120.78580000001</v>
      </c>
      <c r="H40" s="106">
        <v>1192034.75</v>
      </c>
      <c r="I40" s="107">
        <v>757647.84420000005</v>
      </c>
      <c r="J40" s="107">
        <v>800999.61</v>
      </c>
      <c r="K40" s="107">
        <v>730459.10050000006</v>
      </c>
      <c r="L40" s="107">
        <v>182824.57</v>
      </c>
      <c r="M40" s="113">
        <v>143638.85499999998</v>
      </c>
      <c r="P40" s="104"/>
      <c r="Q40" s="104"/>
    </row>
    <row r="41" spans="2:17" s="71" customFormat="1" ht="15.75" x14ac:dyDescent="0.25">
      <c r="B41" s="66" t="s">
        <v>17</v>
      </c>
      <c r="C41" s="66" t="s">
        <v>16</v>
      </c>
      <c r="D41" s="65">
        <v>225027.62000000002</v>
      </c>
      <c r="E41" s="92">
        <v>441627.38670000003</v>
      </c>
      <c r="F41" s="65">
        <v>306722.55</v>
      </c>
      <c r="G41" s="92">
        <v>454795.52219999995</v>
      </c>
      <c r="H41" s="65">
        <v>583366.11</v>
      </c>
      <c r="I41" s="92">
        <v>595191.33380000002</v>
      </c>
      <c r="J41" s="65">
        <v>746264.6100000001</v>
      </c>
      <c r="K41" s="92">
        <v>1197141.5246000001</v>
      </c>
      <c r="L41" s="65">
        <v>1179946.6199999999</v>
      </c>
      <c r="M41" s="7">
        <v>1725843.4996999998</v>
      </c>
      <c r="P41" s="104"/>
      <c r="Q41" s="104"/>
    </row>
    <row r="42" spans="2:17" s="71" customFormat="1" ht="15.75" x14ac:dyDescent="0.25">
      <c r="B42" s="66" t="s">
        <v>125</v>
      </c>
      <c r="C42" s="66" t="s">
        <v>126</v>
      </c>
      <c r="D42" s="65">
        <v>124687.07</v>
      </c>
      <c r="E42" s="92">
        <v>141567.20149999997</v>
      </c>
      <c r="F42" s="65">
        <v>414931.98</v>
      </c>
      <c r="G42" s="92">
        <v>355746.38170000003</v>
      </c>
      <c r="H42" s="65">
        <v>440042.38</v>
      </c>
      <c r="I42" s="92">
        <v>323900.63210000005</v>
      </c>
      <c r="J42" s="65">
        <v>172289.40000000002</v>
      </c>
      <c r="K42" s="92">
        <v>174978.00870000001</v>
      </c>
      <c r="L42" s="65">
        <v>32337.93</v>
      </c>
      <c r="M42" s="7">
        <v>28939.184299999997</v>
      </c>
      <c r="P42" s="104"/>
      <c r="Q42" s="104"/>
    </row>
    <row r="43" spans="2:17" s="71" customFormat="1" ht="15.75" x14ac:dyDescent="0.25">
      <c r="B43" s="66" t="s">
        <v>140</v>
      </c>
      <c r="C43" s="66" t="s">
        <v>141</v>
      </c>
      <c r="D43" s="65">
        <v>97996.13</v>
      </c>
      <c r="E43" s="92">
        <v>293512.87140000006</v>
      </c>
      <c r="F43" s="65">
        <v>153475.06</v>
      </c>
      <c r="G43" s="92">
        <v>423234.00480000005</v>
      </c>
      <c r="H43" s="65">
        <v>141406.91</v>
      </c>
      <c r="I43" s="92">
        <v>383373.86379999999</v>
      </c>
      <c r="J43" s="65">
        <v>35450</v>
      </c>
      <c r="K43" s="92">
        <v>114643</v>
      </c>
      <c r="L43" s="65">
        <v>37825</v>
      </c>
      <c r="M43" s="7">
        <v>97682.5</v>
      </c>
      <c r="P43" s="104"/>
      <c r="Q43" s="104"/>
    </row>
    <row r="44" spans="2:17" s="71" customFormat="1" ht="15.75" x14ac:dyDescent="0.25">
      <c r="B44" s="66" t="s">
        <v>48</v>
      </c>
      <c r="C44" s="66" t="s">
        <v>47</v>
      </c>
      <c r="D44" s="65">
        <v>736.72</v>
      </c>
      <c r="E44" s="92">
        <v>1186.6209999999999</v>
      </c>
      <c r="F44" s="65">
        <v>14628.04</v>
      </c>
      <c r="G44" s="92">
        <v>13224.3768</v>
      </c>
      <c r="H44" s="65">
        <v>99792.62999999999</v>
      </c>
      <c r="I44" s="92">
        <v>92854.142000000007</v>
      </c>
      <c r="J44" s="65">
        <v>92953.219999999987</v>
      </c>
      <c r="K44" s="92">
        <v>85121.175599999988</v>
      </c>
      <c r="L44" s="65">
        <v>30588.089999999997</v>
      </c>
      <c r="M44" s="7">
        <v>33100.057000000001</v>
      </c>
      <c r="P44" s="104"/>
      <c r="Q44" s="104"/>
    </row>
    <row r="45" spans="2:17" s="71" customFormat="1" ht="15.75" x14ac:dyDescent="0.25">
      <c r="B45" s="66" t="s">
        <v>71</v>
      </c>
      <c r="C45" s="66" t="s">
        <v>11</v>
      </c>
      <c r="D45" s="65">
        <v>121945.21</v>
      </c>
      <c r="E45" s="92">
        <v>523957.27880000003</v>
      </c>
      <c r="F45" s="65">
        <v>145922.86000000002</v>
      </c>
      <c r="G45" s="92">
        <v>600265.42019999993</v>
      </c>
      <c r="H45" s="65">
        <v>94464.13</v>
      </c>
      <c r="I45" s="92">
        <v>424792.6385</v>
      </c>
      <c r="J45" s="65">
        <v>4700</v>
      </c>
      <c r="K45" s="92">
        <v>32427</v>
      </c>
      <c r="L45" s="65">
        <v>10775</v>
      </c>
      <c r="M45" s="7">
        <v>54150</v>
      </c>
      <c r="P45" s="104"/>
      <c r="Q45" s="104"/>
    </row>
    <row r="46" spans="2:17" ht="15.75" x14ac:dyDescent="0.25">
      <c r="B46" s="66" t="s">
        <v>123</v>
      </c>
      <c r="C46" s="66" t="s">
        <v>124</v>
      </c>
      <c r="D46" s="65">
        <v>0</v>
      </c>
      <c r="E46" s="92">
        <v>0</v>
      </c>
      <c r="F46" s="65">
        <v>0</v>
      </c>
      <c r="G46" s="92">
        <v>0</v>
      </c>
      <c r="H46" s="65">
        <v>71900</v>
      </c>
      <c r="I46" s="92">
        <v>120732</v>
      </c>
      <c r="J46" s="65">
        <v>3225</v>
      </c>
      <c r="K46" s="92">
        <v>7540</v>
      </c>
      <c r="L46" s="65">
        <v>10650</v>
      </c>
      <c r="M46" s="7">
        <v>20267</v>
      </c>
      <c r="P46" s="103"/>
      <c r="Q46" s="103"/>
    </row>
    <row r="47" spans="2:17" ht="15.75" x14ac:dyDescent="0.25">
      <c r="B47" s="66" t="s">
        <v>67</v>
      </c>
      <c r="C47" s="67" t="s">
        <v>8</v>
      </c>
      <c r="D47" s="68">
        <v>30300.5</v>
      </c>
      <c r="E47" s="93">
        <v>59535.766300000003</v>
      </c>
      <c r="F47" s="65">
        <v>85330.25</v>
      </c>
      <c r="G47" s="92">
        <v>157412.52590000001</v>
      </c>
      <c r="H47" s="65">
        <v>71407.009999999995</v>
      </c>
      <c r="I47" s="92">
        <v>134812.8112</v>
      </c>
      <c r="J47" s="65">
        <v>53250</v>
      </c>
      <c r="K47" s="92">
        <v>116476</v>
      </c>
      <c r="L47" s="65">
        <v>43988.44</v>
      </c>
      <c r="M47" s="7">
        <v>92138.872000000003</v>
      </c>
      <c r="P47" s="103"/>
      <c r="Q47" s="103"/>
    </row>
    <row r="48" spans="2:17" ht="15.75" x14ac:dyDescent="0.25">
      <c r="B48" s="152" t="s">
        <v>101</v>
      </c>
      <c r="C48" s="153"/>
      <c r="D48" s="72">
        <v>0.9357559016115361</v>
      </c>
      <c r="E48" s="72">
        <v>0.90824953757324578</v>
      </c>
      <c r="F48" s="72">
        <v>0.94729084577415601</v>
      </c>
      <c r="G48" s="72">
        <v>0.92412104998247413</v>
      </c>
      <c r="H48" s="72">
        <v>0.95562324431649048</v>
      </c>
      <c r="I48" s="72">
        <v>0.93532555775401627</v>
      </c>
      <c r="J48" s="72">
        <v>0.94781792166902012</v>
      </c>
      <c r="K48" s="72">
        <v>0.93786631588568758</v>
      </c>
      <c r="L48" s="72">
        <v>0.97126178252943562</v>
      </c>
      <c r="M48" s="114">
        <v>0.96635894749702667</v>
      </c>
    </row>
    <row r="49" spans="1:14" ht="15.75" x14ac:dyDescent="0.25">
      <c r="B49" s="154" t="s">
        <v>102</v>
      </c>
      <c r="C49" s="155"/>
      <c r="D49" s="54">
        <v>8275915.3499999996</v>
      </c>
      <c r="E49" s="55">
        <v>13127110.7136</v>
      </c>
      <c r="F49" s="54">
        <v>8200319.9699999979</v>
      </c>
      <c r="G49" s="55">
        <v>14227833.864999998</v>
      </c>
      <c r="H49" s="54">
        <v>10406684.150000002</v>
      </c>
      <c r="I49" s="55">
        <v>15770194.348500002</v>
      </c>
      <c r="J49" s="54">
        <v>7477039.1000000006</v>
      </c>
      <c r="K49" s="55">
        <v>13686332.673200002</v>
      </c>
      <c r="L49" s="54">
        <v>7242688.2500000019</v>
      </c>
      <c r="M49" s="55">
        <v>15001254.971299995</v>
      </c>
    </row>
    <row r="50" spans="1:14" x14ac:dyDescent="0.2">
      <c r="L50" s="88"/>
      <c r="M50" s="88"/>
    </row>
    <row r="51" spans="1:14" ht="15.75" x14ac:dyDescent="0.25">
      <c r="B51" s="31" t="s">
        <v>218</v>
      </c>
      <c r="L51" s="89"/>
      <c r="M51" s="89"/>
    </row>
    <row r="52" spans="1:14" x14ac:dyDescent="0.2">
      <c r="L52" s="88"/>
      <c r="M52" s="88"/>
    </row>
    <row r="53" spans="1:14" x14ac:dyDescent="0.2">
      <c r="D53" s="88"/>
      <c r="E53" s="88"/>
      <c r="F53" s="88"/>
      <c r="G53" s="88"/>
      <c r="H53" s="88"/>
      <c r="I53" s="88"/>
      <c r="J53" s="88"/>
      <c r="K53" s="88"/>
      <c r="L53" s="88"/>
      <c r="M53" s="88"/>
    </row>
    <row r="54" spans="1:14" x14ac:dyDescent="0.2">
      <c r="D54" s="103"/>
      <c r="E54" s="111"/>
      <c r="F54" s="111"/>
      <c r="G54" s="111"/>
      <c r="H54" s="111"/>
      <c r="I54" s="111"/>
      <c r="J54" s="111"/>
      <c r="K54" s="111"/>
      <c r="L54" s="111"/>
      <c r="M54" s="111"/>
    </row>
    <row r="55" spans="1:14" x14ac:dyDescent="0.2"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14" ht="13.5" x14ac:dyDescent="0.25">
      <c r="A56" s="91"/>
      <c r="B56" s="103"/>
      <c r="D56" s="91"/>
      <c r="H56" s="109"/>
      <c r="I56" s="109"/>
    </row>
    <row r="57" spans="1:14" ht="13.5" x14ac:dyDescent="0.25">
      <c r="A57" s="91"/>
      <c r="B57" s="103"/>
      <c r="C57" s="91"/>
      <c r="D57" s="108"/>
      <c r="E57" s="91"/>
      <c r="F57" s="103"/>
      <c r="G57" s="103"/>
      <c r="H57" s="109"/>
      <c r="I57" s="109"/>
    </row>
    <row r="58" spans="1:14" ht="13.5" x14ac:dyDescent="0.25">
      <c r="A58" s="91"/>
      <c r="B58" s="103"/>
      <c r="C58" s="91"/>
      <c r="D58" s="103"/>
      <c r="E58" s="108"/>
      <c r="F58" s="103"/>
      <c r="G58" s="103"/>
      <c r="H58" s="109"/>
      <c r="I58" s="109"/>
      <c r="L58" s="103"/>
      <c r="M58" s="103"/>
      <c r="N58" s="103"/>
    </row>
    <row r="59" spans="1:14" ht="13.5" x14ac:dyDescent="0.25">
      <c r="A59" s="91"/>
      <c r="D59" s="103"/>
      <c r="E59" s="103"/>
      <c r="F59" s="103"/>
      <c r="G59" s="103"/>
      <c r="H59" s="109"/>
      <c r="I59" s="109"/>
      <c r="L59" s="103"/>
      <c r="M59" s="103"/>
      <c r="N59" s="103"/>
    </row>
    <row r="60" spans="1:14" ht="13.5" x14ac:dyDescent="0.25">
      <c r="A60" s="91"/>
      <c r="B60" s="103"/>
      <c r="C60" s="103"/>
      <c r="D60" s="103"/>
      <c r="E60" s="103"/>
      <c r="F60" s="103"/>
      <c r="G60" s="103"/>
      <c r="H60" s="109"/>
      <c r="I60" s="109"/>
      <c r="L60" s="103"/>
      <c r="M60" s="103"/>
      <c r="N60" s="103"/>
    </row>
    <row r="61" spans="1:14" ht="13.5" x14ac:dyDescent="0.25">
      <c r="A61" s="91"/>
      <c r="B61" s="103"/>
      <c r="C61" s="103"/>
      <c r="D61" s="103"/>
      <c r="E61" s="103"/>
      <c r="F61" s="103"/>
      <c r="G61" s="103"/>
      <c r="H61" s="109"/>
      <c r="I61" s="109"/>
      <c r="L61" s="103"/>
      <c r="M61" s="103"/>
      <c r="N61" s="103"/>
    </row>
    <row r="62" spans="1:14" ht="13.5" x14ac:dyDescent="0.25">
      <c r="A62" s="91"/>
      <c r="B62" s="103"/>
      <c r="C62" s="103"/>
      <c r="E62" s="103"/>
      <c r="F62" s="103"/>
      <c r="G62" s="103"/>
      <c r="H62" s="109"/>
      <c r="I62" s="109"/>
      <c r="L62" s="103"/>
      <c r="M62" s="103"/>
      <c r="N62" s="103"/>
    </row>
    <row r="63" spans="1:14" ht="13.5" x14ac:dyDescent="0.25">
      <c r="A63" s="91"/>
      <c r="D63" s="103"/>
      <c r="E63" s="103"/>
      <c r="F63" s="103"/>
      <c r="G63" s="103"/>
      <c r="H63" s="109"/>
      <c r="I63" s="109"/>
      <c r="L63" s="103"/>
      <c r="M63" s="103"/>
      <c r="N63" s="103"/>
    </row>
    <row r="64" spans="1:14" ht="13.5" x14ac:dyDescent="0.25">
      <c r="A64" s="91"/>
      <c r="D64" s="103"/>
      <c r="E64" s="103"/>
      <c r="F64" s="103"/>
      <c r="G64" s="103"/>
      <c r="L64" s="103"/>
      <c r="M64" s="103"/>
      <c r="N64" s="103"/>
    </row>
    <row r="65" spans="1:14" ht="13.5" x14ac:dyDescent="0.25">
      <c r="A65" s="91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</row>
    <row r="66" spans="1:14" ht="13.5" x14ac:dyDescent="0.25">
      <c r="A66" s="91"/>
      <c r="D66" s="103"/>
      <c r="E66" s="103"/>
      <c r="F66" s="103"/>
      <c r="G66" s="103"/>
      <c r="H66" s="103"/>
      <c r="I66" s="103"/>
      <c r="J66" s="103"/>
      <c r="K66" s="103"/>
      <c r="L66" s="103"/>
      <c r="M66" s="103"/>
      <c r="N66" s="103"/>
    </row>
    <row r="67" spans="1:14" ht="13.5" x14ac:dyDescent="0.25">
      <c r="A67" s="91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</row>
    <row r="68" spans="1:14" ht="13.5" x14ac:dyDescent="0.25">
      <c r="A68" s="91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3"/>
    </row>
    <row r="69" spans="1:14" ht="13.5" x14ac:dyDescent="0.25">
      <c r="A69" s="91"/>
      <c r="B69" s="91"/>
      <c r="C69" s="91"/>
      <c r="D69" s="91"/>
      <c r="E69" s="91"/>
    </row>
    <row r="70" spans="1:14" ht="13.5" x14ac:dyDescent="0.25">
      <c r="A70" s="91"/>
      <c r="B70" s="91"/>
      <c r="C70" s="91"/>
      <c r="D70" s="91"/>
      <c r="E70" s="91"/>
      <c r="F70" s="91"/>
      <c r="G70" s="91"/>
    </row>
    <row r="71" spans="1:14" ht="13.5" x14ac:dyDescent="0.25">
      <c r="A71" s="91"/>
      <c r="B71" s="91"/>
      <c r="C71" s="91"/>
      <c r="D71" s="91"/>
      <c r="E71" s="91"/>
      <c r="F71" s="91"/>
      <c r="G71" s="91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opLeftCell="A4" workbookViewId="0">
      <selection activeCell="B11" sqref="B11:E14"/>
    </sheetView>
  </sheetViews>
  <sheetFormatPr baseColWidth="10" defaultColWidth="11.42578125" defaultRowHeight="12.75" x14ac:dyDescent="0.2"/>
  <cols>
    <col min="1" max="1" width="6.5703125" style="116" customWidth="1"/>
    <col min="2" max="2" width="39.85546875" style="116" customWidth="1"/>
    <col min="3" max="3" width="17" style="116" bestFit="1" customWidth="1"/>
    <col min="4" max="4" width="14.28515625" style="116" customWidth="1"/>
    <col min="5" max="5" width="17.28515625" style="116" customWidth="1"/>
    <col min="6" max="6" width="13.42578125" style="116" customWidth="1"/>
    <col min="7" max="7" width="20.7109375" style="116" customWidth="1"/>
    <col min="8" max="8" width="11.42578125" style="116"/>
    <col min="9" max="9" width="19.85546875" style="116" customWidth="1"/>
    <col min="10" max="256" width="11.42578125" style="116"/>
    <col min="257" max="257" width="6.5703125" style="116" customWidth="1"/>
    <col min="258" max="258" width="39.85546875" style="116" customWidth="1"/>
    <col min="259" max="259" width="17" style="116" bestFit="1" customWidth="1"/>
    <col min="260" max="260" width="14.28515625" style="116" customWidth="1"/>
    <col min="261" max="261" width="17.28515625" style="116" customWidth="1"/>
    <col min="262" max="262" width="13.42578125" style="116" customWidth="1"/>
    <col min="263" max="263" width="20.7109375" style="116" customWidth="1"/>
    <col min="264" max="264" width="11.42578125" style="116"/>
    <col min="265" max="265" width="19.85546875" style="116" customWidth="1"/>
    <col min="266" max="512" width="11.42578125" style="116"/>
    <col min="513" max="513" width="6.5703125" style="116" customWidth="1"/>
    <col min="514" max="514" width="39.85546875" style="116" customWidth="1"/>
    <col min="515" max="515" width="17" style="116" bestFit="1" customWidth="1"/>
    <col min="516" max="516" width="14.28515625" style="116" customWidth="1"/>
    <col min="517" max="517" width="17.28515625" style="116" customWidth="1"/>
    <col min="518" max="518" width="13.42578125" style="116" customWidth="1"/>
    <col min="519" max="519" width="20.7109375" style="116" customWidth="1"/>
    <col min="520" max="520" width="11.42578125" style="116"/>
    <col min="521" max="521" width="19.85546875" style="116" customWidth="1"/>
    <col min="522" max="768" width="11.42578125" style="116"/>
    <col min="769" max="769" width="6.5703125" style="116" customWidth="1"/>
    <col min="770" max="770" width="39.85546875" style="116" customWidth="1"/>
    <col min="771" max="771" width="17" style="116" bestFit="1" customWidth="1"/>
    <col min="772" max="772" width="14.28515625" style="116" customWidth="1"/>
    <col min="773" max="773" width="17.28515625" style="116" customWidth="1"/>
    <col min="774" max="774" width="13.42578125" style="116" customWidth="1"/>
    <col min="775" max="775" width="20.7109375" style="116" customWidth="1"/>
    <col min="776" max="776" width="11.42578125" style="116"/>
    <col min="777" max="777" width="19.85546875" style="116" customWidth="1"/>
    <col min="778" max="1024" width="11.42578125" style="116"/>
    <col min="1025" max="1025" width="6.5703125" style="116" customWidth="1"/>
    <col min="1026" max="1026" width="39.85546875" style="116" customWidth="1"/>
    <col min="1027" max="1027" width="17" style="116" bestFit="1" customWidth="1"/>
    <col min="1028" max="1028" width="14.28515625" style="116" customWidth="1"/>
    <col min="1029" max="1029" width="17.28515625" style="116" customWidth="1"/>
    <col min="1030" max="1030" width="13.42578125" style="116" customWidth="1"/>
    <col min="1031" max="1031" width="20.7109375" style="116" customWidth="1"/>
    <col min="1032" max="1032" width="11.42578125" style="116"/>
    <col min="1033" max="1033" width="19.85546875" style="116" customWidth="1"/>
    <col min="1034" max="1280" width="11.42578125" style="116"/>
    <col min="1281" max="1281" width="6.5703125" style="116" customWidth="1"/>
    <col min="1282" max="1282" width="39.85546875" style="116" customWidth="1"/>
    <col min="1283" max="1283" width="17" style="116" bestFit="1" customWidth="1"/>
    <col min="1284" max="1284" width="14.28515625" style="116" customWidth="1"/>
    <col min="1285" max="1285" width="17.28515625" style="116" customWidth="1"/>
    <col min="1286" max="1286" width="13.42578125" style="116" customWidth="1"/>
    <col min="1287" max="1287" width="20.7109375" style="116" customWidth="1"/>
    <col min="1288" max="1288" width="11.42578125" style="116"/>
    <col min="1289" max="1289" width="19.85546875" style="116" customWidth="1"/>
    <col min="1290" max="1536" width="11.42578125" style="116"/>
    <col min="1537" max="1537" width="6.5703125" style="116" customWidth="1"/>
    <col min="1538" max="1538" width="39.85546875" style="116" customWidth="1"/>
    <col min="1539" max="1539" width="17" style="116" bestFit="1" customWidth="1"/>
    <col min="1540" max="1540" width="14.28515625" style="116" customWidth="1"/>
    <col min="1541" max="1541" width="17.28515625" style="116" customWidth="1"/>
    <col min="1542" max="1542" width="13.42578125" style="116" customWidth="1"/>
    <col min="1543" max="1543" width="20.7109375" style="116" customWidth="1"/>
    <col min="1544" max="1544" width="11.42578125" style="116"/>
    <col min="1545" max="1545" width="19.85546875" style="116" customWidth="1"/>
    <col min="1546" max="1792" width="11.42578125" style="116"/>
    <col min="1793" max="1793" width="6.5703125" style="116" customWidth="1"/>
    <col min="1794" max="1794" width="39.85546875" style="116" customWidth="1"/>
    <col min="1795" max="1795" width="17" style="116" bestFit="1" customWidth="1"/>
    <col min="1796" max="1796" width="14.28515625" style="116" customWidth="1"/>
    <col min="1797" max="1797" width="17.28515625" style="116" customWidth="1"/>
    <col min="1798" max="1798" width="13.42578125" style="116" customWidth="1"/>
    <col min="1799" max="1799" width="20.7109375" style="116" customWidth="1"/>
    <col min="1800" max="1800" width="11.42578125" style="116"/>
    <col min="1801" max="1801" width="19.85546875" style="116" customWidth="1"/>
    <col min="1802" max="2048" width="11.42578125" style="116"/>
    <col min="2049" max="2049" width="6.5703125" style="116" customWidth="1"/>
    <col min="2050" max="2050" width="39.85546875" style="116" customWidth="1"/>
    <col min="2051" max="2051" width="17" style="116" bestFit="1" customWidth="1"/>
    <col min="2052" max="2052" width="14.28515625" style="116" customWidth="1"/>
    <col min="2053" max="2053" width="17.28515625" style="116" customWidth="1"/>
    <col min="2054" max="2054" width="13.42578125" style="116" customWidth="1"/>
    <col min="2055" max="2055" width="20.7109375" style="116" customWidth="1"/>
    <col min="2056" max="2056" width="11.42578125" style="116"/>
    <col min="2057" max="2057" width="19.85546875" style="116" customWidth="1"/>
    <col min="2058" max="2304" width="11.42578125" style="116"/>
    <col min="2305" max="2305" width="6.5703125" style="116" customWidth="1"/>
    <col min="2306" max="2306" width="39.85546875" style="116" customWidth="1"/>
    <col min="2307" max="2307" width="17" style="116" bestFit="1" customWidth="1"/>
    <col min="2308" max="2308" width="14.28515625" style="116" customWidth="1"/>
    <col min="2309" max="2309" width="17.28515625" style="116" customWidth="1"/>
    <col min="2310" max="2310" width="13.42578125" style="116" customWidth="1"/>
    <col min="2311" max="2311" width="20.7109375" style="116" customWidth="1"/>
    <col min="2312" max="2312" width="11.42578125" style="116"/>
    <col min="2313" max="2313" width="19.85546875" style="116" customWidth="1"/>
    <col min="2314" max="2560" width="11.42578125" style="116"/>
    <col min="2561" max="2561" width="6.5703125" style="116" customWidth="1"/>
    <col min="2562" max="2562" width="39.85546875" style="116" customWidth="1"/>
    <col min="2563" max="2563" width="17" style="116" bestFit="1" customWidth="1"/>
    <col min="2564" max="2564" width="14.28515625" style="116" customWidth="1"/>
    <col min="2565" max="2565" width="17.28515625" style="116" customWidth="1"/>
    <col min="2566" max="2566" width="13.42578125" style="116" customWidth="1"/>
    <col min="2567" max="2567" width="20.7109375" style="116" customWidth="1"/>
    <col min="2568" max="2568" width="11.42578125" style="116"/>
    <col min="2569" max="2569" width="19.85546875" style="116" customWidth="1"/>
    <col min="2570" max="2816" width="11.42578125" style="116"/>
    <col min="2817" max="2817" width="6.5703125" style="116" customWidth="1"/>
    <col min="2818" max="2818" width="39.85546875" style="116" customWidth="1"/>
    <col min="2819" max="2819" width="17" style="116" bestFit="1" customWidth="1"/>
    <col min="2820" max="2820" width="14.28515625" style="116" customWidth="1"/>
    <col min="2821" max="2821" width="17.28515625" style="116" customWidth="1"/>
    <col min="2822" max="2822" width="13.42578125" style="116" customWidth="1"/>
    <col min="2823" max="2823" width="20.7109375" style="116" customWidth="1"/>
    <col min="2824" max="2824" width="11.42578125" style="116"/>
    <col min="2825" max="2825" width="19.85546875" style="116" customWidth="1"/>
    <col min="2826" max="3072" width="11.42578125" style="116"/>
    <col min="3073" max="3073" width="6.5703125" style="116" customWidth="1"/>
    <col min="3074" max="3074" width="39.85546875" style="116" customWidth="1"/>
    <col min="3075" max="3075" width="17" style="116" bestFit="1" customWidth="1"/>
    <col min="3076" max="3076" width="14.28515625" style="116" customWidth="1"/>
    <col min="3077" max="3077" width="17.28515625" style="116" customWidth="1"/>
    <col min="3078" max="3078" width="13.42578125" style="116" customWidth="1"/>
    <col min="3079" max="3079" width="20.7109375" style="116" customWidth="1"/>
    <col min="3080" max="3080" width="11.42578125" style="116"/>
    <col min="3081" max="3081" width="19.85546875" style="116" customWidth="1"/>
    <col min="3082" max="3328" width="11.42578125" style="116"/>
    <col min="3329" max="3329" width="6.5703125" style="116" customWidth="1"/>
    <col min="3330" max="3330" width="39.85546875" style="116" customWidth="1"/>
    <col min="3331" max="3331" width="17" style="116" bestFit="1" customWidth="1"/>
    <col min="3332" max="3332" width="14.28515625" style="116" customWidth="1"/>
    <col min="3333" max="3333" width="17.28515625" style="116" customWidth="1"/>
    <col min="3334" max="3334" width="13.42578125" style="116" customWidth="1"/>
    <col min="3335" max="3335" width="20.7109375" style="116" customWidth="1"/>
    <col min="3336" max="3336" width="11.42578125" style="116"/>
    <col min="3337" max="3337" width="19.85546875" style="116" customWidth="1"/>
    <col min="3338" max="3584" width="11.42578125" style="116"/>
    <col min="3585" max="3585" width="6.5703125" style="116" customWidth="1"/>
    <col min="3586" max="3586" width="39.85546875" style="116" customWidth="1"/>
    <col min="3587" max="3587" width="17" style="116" bestFit="1" customWidth="1"/>
    <col min="3588" max="3588" width="14.28515625" style="116" customWidth="1"/>
    <col min="3589" max="3589" width="17.28515625" style="116" customWidth="1"/>
    <col min="3590" max="3590" width="13.42578125" style="116" customWidth="1"/>
    <col min="3591" max="3591" width="20.7109375" style="116" customWidth="1"/>
    <col min="3592" max="3592" width="11.42578125" style="116"/>
    <col min="3593" max="3593" width="19.85546875" style="116" customWidth="1"/>
    <col min="3594" max="3840" width="11.42578125" style="116"/>
    <col min="3841" max="3841" width="6.5703125" style="116" customWidth="1"/>
    <col min="3842" max="3842" width="39.85546875" style="116" customWidth="1"/>
    <col min="3843" max="3843" width="17" style="116" bestFit="1" customWidth="1"/>
    <col min="3844" max="3844" width="14.28515625" style="116" customWidth="1"/>
    <col min="3845" max="3845" width="17.28515625" style="116" customWidth="1"/>
    <col min="3846" max="3846" width="13.42578125" style="116" customWidth="1"/>
    <col min="3847" max="3847" width="20.7109375" style="116" customWidth="1"/>
    <col min="3848" max="3848" width="11.42578125" style="116"/>
    <col min="3849" max="3849" width="19.85546875" style="116" customWidth="1"/>
    <col min="3850" max="4096" width="11.42578125" style="116"/>
    <col min="4097" max="4097" width="6.5703125" style="116" customWidth="1"/>
    <col min="4098" max="4098" width="39.85546875" style="116" customWidth="1"/>
    <col min="4099" max="4099" width="17" style="116" bestFit="1" customWidth="1"/>
    <col min="4100" max="4100" width="14.28515625" style="116" customWidth="1"/>
    <col min="4101" max="4101" width="17.28515625" style="116" customWidth="1"/>
    <col min="4102" max="4102" width="13.42578125" style="116" customWidth="1"/>
    <col min="4103" max="4103" width="20.7109375" style="116" customWidth="1"/>
    <col min="4104" max="4104" width="11.42578125" style="116"/>
    <col min="4105" max="4105" width="19.85546875" style="116" customWidth="1"/>
    <col min="4106" max="4352" width="11.42578125" style="116"/>
    <col min="4353" max="4353" width="6.5703125" style="116" customWidth="1"/>
    <col min="4354" max="4354" width="39.85546875" style="116" customWidth="1"/>
    <col min="4355" max="4355" width="17" style="116" bestFit="1" customWidth="1"/>
    <col min="4356" max="4356" width="14.28515625" style="116" customWidth="1"/>
    <col min="4357" max="4357" width="17.28515625" style="116" customWidth="1"/>
    <col min="4358" max="4358" width="13.42578125" style="116" customWidth="1"/>
    <col min="4359" max="4359" width="20.7109375" style="116" customWidth="1"/>
    <col min="4360" max="4360" width="11.42578125" style="116"/>
    <col min="4361" max="4361" width="19.85546875" style="116" customWidth="1"/>
    <col min="4362" max="4608" width="11.42578125" style="116"/>
    <col min="4609" max="4609" width="6.5703125" style="116" customWidth="1"/>
    <col min="4610" max="4610" width="39.85546875" style="116" customWidth="1"/>
    <col min="4611" max="4611" width="17" style="116" bestFit="1" customWidth="1"/>
    <col min="4612" max="4612" width="14.28515625" style="116" customWidth="1"/>
    <col min="4613" max="4613" width="17.28515625" style="116" customWidth="1"/>
    <col min="4614" max="4614" width="13.42578125" style="116" customWidth="1"/>
    <col min="4615" max="4615" width="20.7109375" style="116" customWidth="1"/>
    <col min="4616" max="4616" width="11.42578125" style="116"/>
    <col min="4617" max="4617" width="19.85546875" style="116" customWidth="1"/>
    <col min="4618" max="4864" width="11.42578125" style="116"/>
    <col min="4865" max="4865" width="6.5703125" style="116" customWidth="1"/>
    <col min="4866" max="4866" width="39.85546875" style="116" customWidth="1"/>
    <col min="4867" max="4867" width="17" style="116" bestFit="1" customWidth="1"/>
    <col min="4868" max="4868" width="14.28515625" style="116" customWidth="1"/>
    <col min="4869" max="4869" width="17.28515625" style="116" customWidth="1"/>
    <col min="4870" max="4870" width="13.42578125" style="116" customWidth="1"/>
    <col min="4871" max="4871" width="20.7109375" style="116" customWidth="1"/>
    <col min="4872" max="4872" width="11.42578125" style="116"/>
    <col min="4873" max="4873" width="19.85546875" style="116" customWidth="1"/>
    <col min="4874" max="5120" width="11.42578125" style="116"/>
    <col min="5121" max="5121" width="6.5703125" style="116" customWidth="1"/>
    <col min="5122" max="5122" width="39.85546875" style="116" customWidth="1"/>
    <col min="5123" max="5123" width="17" style="116" bestFit="1" customWidth="1"/>
    <col min="5124" max="5124" width="14.28515625" style="116" customWidth="1"/>
    <col min="5125" max="5125" width="17.28515625" style="116" customWidth="1"/>
    <col min="5126" max="5126" width="13.42578125" style="116" customWidth="1"/>
    <col min="5127" max="5127" width="20.7109375" style="116" customWidth="1"/>
    <col min="5128" max="5128" width="11.42578125" style="116"/>
    <col min="5129" max="5129" width="19.85546875" style="116" customWidth="1"/>
    <col min="5130" max="5376" width="11.42578125" style="116"/>
    <col min="5377" max="5377" width="6.5703125" style="116" customWidth="1"/>
    <col min="5378" max="5378" width="39.85546875" style="116" customWidth="1"/>
    <col min="5379" max="5379" width="17" style="116" bestFit="1" customWidth="1"/>
    <col min="5380" max="5380" width="14.28515625" style="116" customWidth="1"/>
    <col min="5381" max="5381" width="17.28515625" style="116" customWidth="1"/>
    <col min="5382" max="5382" width="13.42578125" style="116" customWidth="1"/>
    <col min="5383" max="5383" width="20.7109375" style="116" customWidth="1"/>
    <col min="5384" max="5384" width="11.42578125" style="116"/>
    <col min="5385" max="5385" width="19.85546875" style="116" customWidth="1"/>
    <col min="5386" max="5632" width="11.42578125" style="116"/>
    <col min="5633" max="5633" width="6.5703125" style="116" customWidth="1"/>
    <col min="5634" max="5634" width="39.85546875" style="116" customWidth="1"/>
    <col min="5635" max="5635" width="17" style="116" bestFit="1" customWidth="1"/>
    <col min="5636" max="5636" width="14.28515625" style="116" customWidth="1"/>
    <col min="5637" max="5637" width="17.28515625" style="116" customWidth="1"/>
    <col min="5638" max="5638" width="13.42578125" style="116" customWidth="1"/>
    <col min="5639" max="5639" width="20.7109375" style="116" customWidth="1"/>
    <col min="5640" max="5640" width="11.42578125" style="116"/>
    <col min="5641" max="5641" width="19.85546875" style="116" customWidth="1"/>
    <col min="5642" max="5888" width="11.42578125" style="116"/>
    <col min="5889" max="5889" width="6.5703125" style="116" customWidth="1"/>
    <col min="5890" max="5890" width="39.85546875" style="116" customWidth="1"/>
    <col min="5891" max="5891" width="17" style="116" bestFit="1" customWidth="1"/>
    <col min="5892" max="5892" width="14.28515625" style="116" customWidth="1"/>
    <col min="5893" max="5893" width="17.28515625" style="116" customWidth="1"/>
    <col min="5894" max="5894" width="13.42578125" style="116" customWidth="1"/>
    <col min="5895" max="5895" width="20.7109375" style="116" customWidth="1"/>
    <col min="5896" max="5896" width="11.42578125" style="116"/>
    <col min="5897" max="5897" width="19.85546875" style="116" customWidth="1"/>
    <col min="5898" max="6144" width="11.42578125" style="116"/>
    <col min="6145" max="6145" width="6.5703125" style="116" customWidth="1"/>
    <col min="6146" max="6146" width="39.85546875" style="116" customWidth="1"/>
    <col min="6147" max="6147" width="17" style="116" bestFit="1" customWidth="1"/>
    <col min="6148" max="6148" width="14.28515625" style="116" customWidth="1"/>
    <col min="6149" max="6149" width="17.28515625" style="116" customWidth="1"/>
    <col min="6150" max="6150" width="13.42578125" style="116" customWidth="1"/>
    <col min="6151" max="6151" width="20.7109375" style="116" customWidth="1"/>
    <col min="6152" max="6152" width="11.42578125" style="116"/>
    <col min="6153" max="6153" width="19.85546875" style="116" customWidth="1"/>
    <col min="6154" max="6400" width="11.42578125" style="116"/>
    <col min="6401" max="6401" width="6.5703125" style="116" customWidth="1"/>
    <col min="6402" max="6402" width="39.85546875" style="116" customWidth="1"/>
    <col min="6403" max="6403" width="17" style="116" bestFit="1" customWidth="1"/>
    <col min="6404" max="6404" width="14.28515625" style="116" customWidth="1"/>
    <col min="6405" max="6405" width="17.28515625" style="116" customWidth="1"/>
    <col min="6406" max="6406" width="13.42578125" style="116" customWidth="1"/>
    <col min="6407" max="6407" width="20.7109375" style="116" customWidth="1"/>
    <col min="6408" max="6408" width="11.42578125" style="116"/>
    <col min="6409" max="6409" width="19.85546875" style="116" customWidth="1"/>
    <col min="6410" max="6656" width="11.42578125" style="116"/>
    <col min="6657" max="6657" width="6.5703125" style="116" customWidth="1"/>
    <col min="6658" max="6658" width="39.85546875" style="116" customWidth="1"/>
    <col min="6659" max="6659" width="17" style="116" bestFit="1" customWidth="1"/>
    <col min="6660" max="6660" width="14.28515625" style="116" customWidth="1"/>
    <col min="6661" max="6661" width="17.28515625" style="116" customWidth="1"/>
    <col min="6662" max="6662" width="13.42578125" style="116" customWidth="1"/>
    <col min="6663" max="6663" width="20.7109375" style="116" customWidth="1"/>
    <col min="6664" max="6664" width="11.42578125" style="116"/>
    <col min="6665" max="6665" width="19.85546875" style="116" customWidth="1"/>
    <col min="6666" max="6912" width="11.42578125" style="116"/>
    <col min="6913" max="6913" width="6.5703125" style="116" customWidth="1"/>
    <col min="6914" max="6914" width="39.85546875" style="116" customWidth="1"/>
    <col min="6915" max="6915" width="17" style="116" bestFit="1" customWidth="1"/>
    <col min="6916" max="6916" width="14.28515625" style="116" customWidth="1"/>
    <col min="6917" max="6917" width="17.28515625" style="116" customWidth="1"/>
    <col min="6918" max="6918" width="13.42578125" style="116" customWidth="1"/>
    <col min="6919" max="6919" width="20.7109375" style="116" customWidth="1"/>
    <col min="6920" max="6920" width="11.42578125" style="116"/>
    <col min="6921" max="6921" width="19.85546875" style="116" customWidth="1"/>
    <col min="6922" max="7168" width="11.42578125" style="116"/>
    <col min="7169" max="7169" width="6.5703125" style="116" customWidth="1"/>
    <col min="7170" max="7170" width="39.85546875" style="116" customWidth="1"/>
    <col min="7171" max="7171" width="17" style="116" bestFit="1" customWidth="1"/>
    <col min="7172" max="7172" width="14.28515625" style="116" customWidth="1"/>
    <col min="7173" max="7173" width="17.28515625" style="116" customWidth="1"/>
    <col min="7174" max="7174" width="13.42578125" style="116" customWidth="1"/>
    <col min="7175" max="7175" width="20.7109375" style="116" customWidth="1"/>
    <col min="7176" max="7176" width="11.42578125" style="116"/>
    <col min="7177" max="7177" width="19.85546875" style="116" customWidth="1"/>
    <col min="7178" max="7424" width="11.42578125" style="116"/>
    <col min="7425" max="7425" width="6.5703125" style="116" customWidth="1"/>
    <col min="7426" max="7426" width="39.85546875" style="116" customWidth="1"/>
    <col min="7427" max="7427" width="17" style="116" bestFit="1" customWidth="1"/>
    <col min="7428" max="7428" width="14.28515625" style="116" customWidth="1"/>
    <col min="7429" max="7429" width="17.28515625" style="116" customWidth="1"/>
    <col min="7430" max="7430" width="13.42578125" style="116" customWidth="1"/>
    <col min="7431" max="7431" width="20.7109375" style="116" customWidth="1"/>
    <col min="7432" max="7432" width="11.42578125" style="116"/>
    <col min="7433" max="7433" width="19.85546875" style="116" customWidth="1"/>
    <col min="7434" max="7680" width="11.42578125" style="116"/>
    <col min="7681" max="7681" width="6.5703125" style="116" customWidth="1"/>
    <col min="7682" max="7682" width="39.85546875" style="116" customWidth="1"/>
    <col min="7683" max="7683" width="17" style="116" bestFit="1" customWidth="1"/>
    <col min="7684" max="7684" width="14.28515625" style="116" customWidth="1"/>
    <col min="7685" max="7685" width="17.28515625" style="116" customWidth="1"/>
    <col min="7686" max="7686" width="13.42578125" style="116" customWidth="1"/>
    <col min="7687" max="7687" width="20.7109375" style="116" customWidth="1"/>
    <col min="7688" max="7688" width="11.42578125" style="116"/>
    <col min="7689" max="7689" width="19.85546875" style="116" customWidth="1"/>
    <col min="7690" max="7936" width="11.42578125" style="116"/>
    <col min="7937" max="7937" width="6.5703125" style="116" customWidth="1"/>
    <col min="7938" max="7938" width="39.85546875" style="116" customWidth="1"/>
    <col min="7939" max="7939" width="17" style="116" bestFit="1" customWidth="1"/>
    <col min="7940" max="7940" width="14.28515625" style="116" customWidth="1"/>
    <col min="7941" max="7941" width="17.28515625" style="116" customWidth="1"/>
    <col min="7942" max="7942" width="13.42578125" style="116" customWidth="1"/>
    <col min="7943" max="7943" width="20.7109375" style="116" customWidth="1"/>
    <col min="7944" max="7944" width="11.42578125" style="116"/>
    <col min="7945" max="7945" width="19.85546875" style="116" customWidth="1"/>
    <col min="7946" max="8192" width="11.42578125" style="116"/>
    <col min="8193" max="8193" width="6.5703125" style="116" customWidth="1"/>
    <col min="8194" max="8194" width="39.85546875" style="116" customWidth="1"/>
    <col min="8195" max="8195" width="17" style="116" bestFit="1" customWidth="1"/>
    <col min="8196" max="8196" width="14.28515625" style="116" customWidth="1"/>
    <col min="8197" max="8197" width="17.28515625" style="116" customWidth="1"/>
    <col min="8198" max="8198" width="13.42578125" style="116" customWidth="1"/>
    <col min="8199" max="8199" width="20.7109375" style="116" customWidth="1"/>
    <col min="8200" max="8200" width="11.42578125" style="116"/>
    <col min="8201" max="8201" width="19.85546875" style="116" customWidth="1"/>
    <col min="8202" max="8448" width="11.42578125" style="116"/>
    <col min="8449" max="8449" width="6.5703125" style="116" customWidth="1"/>
    <col min="8450" max="8450" width="39.85546875" style="116" customWidth="1"/>
    <col min="8451" max="8451" width="17" style="116" bestFit="1" customWidth="1"/>
    <col min="8452" max="8452" width="14.28515625" style="116" customWidth="1"/>
    <col min="8453" max="8453" width="17.28515625" style="116" customWidth="1"/>
    <col min="8454" max="8454" width="13.42578125" style="116" customWidth="1"/>
    <col min="8455" max="8455" width="20.7109375" style="116" customWidth="1"/>
    <col min="8456" max="8456" width="11.42578125" style="116"/>
    <col min="8457" max="8457" width="19.85546875" style="116" customWidth="1"/>
    <col min="8458" max="8704" width="11.42578125" style="116"/>
    <col min="8705" max="8705" width="6.5703125" style="116" customWidth="1"/>
    <col min="8706" max="8706" width="39.85546875" style="116" customWidth="1"/>
    <col min="8707" max="8707" width="17" style="116" bestFit="1" customWidth="1"/>
    <col min="8708" max="8708" width="14.28515625" style="116" customWidth="1"/>
    <col min="8709" max="8709" width="17.28515625" style="116" customWidth="1"/>
    <col min="8710" max="8710" width="13.42578125" style="116" customWidth="1"/>
    <col min="8711" max="8711" width="20.7109375" style="116" customWidth="1"/>
    <col min="8712" max="8712" width="11.42578125" style="116"/>
    <col min="8713" max="8713" width="19.85546875" style="116" customWidth="1"/>
    <col min="8714" max="8960" width="11.42578125" style="116"/>
    <col min="8961" max="8961" width="6.5703125" style="116" customWidth="1"/>
    <col min="8962" max="8962" width="39.85546875" style="116" customWidth="1"/>
    <col min="8963" max="8963" width="17" style="116" bestFit="1" customWidth="1"/>
    <col min="8964" max="8964" width="14.28515625" style="116" customWidth="1"/>
    <col min="8965" max="8965" width="17.28515625" style="116" customWidth="1"/>
    <col min="8966" max="8966" width="13.42578125" style="116" customWidth="1"/>
    <col min="8967" max="8967" width="20.7109375" style="116" customWidth="1"/>
    <col min="8968" max="8968" width="11.42578125" style="116"/>
    <col min="8969" max="8969" width="19.85546875" style="116" customWidth="1"/>
    <col min="8970" max="9216" width="11.42578125" style="116"/>
    <col min="9217" max="9217" width="6.5703125" style="116" customWidth="1"/>
    <col min="9218" max="9218" width="39.85546875" style="116" customWidth="1"/>
    <col min="9219" max="9219" width="17" style="116" bestFit="1" customWidth="1"/>
    <col min="9220" max="9220" width="14.28515625" style="116" customWidth="1"/>
    <col min="9221" max="9221" width="17.28515625" style="116" customWidth="1"/>
    <col min="9222" max="9222" width="13.42578125" style="116" customWidth="1"/>
    <col min="9223" max="9223" width="20.7109375" style="116" customWidth="1"/>
    <col min="9224" max="9224" width="11.42578125" style="116"/>
    <col min="9225" max="9225" width="19.85546875" style="116" customWidth="1"/>
    <col min="9226" max="9472" width="11.42578125" style="116"/>
    <col min="9473" max="9473" width="6.5703125" style="116" customWidth="1"/>
    <col min="9474" max="9474" width="39.85546875" style="116" customWidth="1"/>
    <col min="9475" max="9475" width="17" style="116" bestFit="1" customWidth="1"/>
    <col min="9476" max="9476" width="14.28515625" style="116" customWidth="1"/>
    <col min="9477" max="9477" width="17.28515625" style="116" customWidth="1"/>
    <col min="9478" max="9478" width="13.42578125" style="116" customWidth="1"/>
    <col min="9479" max="9479" width="20.7109375" style="116" customWidth="1"/>
    <col min="9480" max="9480" width="11.42578125" style="116"/>
    <col min="9481" max="9481" width="19.85546875" style="116" customWidth="1"/>
    <col min="9482" max="9728" width="11.42578125" style="116"/>
    <col min="9729" max="9729" width="6.5703125" style="116" customWidth="1"/>
    <col min="9730" max="9730" width="39.85546875" style="116" customWidth="1"/>
    <col min="9731" max="9731" width="17" style="116" bestFit="1" customWidth="1"/>
    <col min="9732" max="9732" width="14.28515625" style="116" customWidth="1"/>
    <col min="9733" max="9733" width="17.28515625" style="116" customWidth="1"/>
    <col min="9734" max="9734" width="13.42578125" style="116" customWidth="1"/>
    <col min="9735" max="9735" width="20.7109375" style="116" customWidth="1"/>
    <col min="9736" max="9736" width="11.42578125" style="116"/>
    <col min="9737" max="9737" width="19.85546875" style="116" customWidth="1"/>
    <col min="9738" max="9984" width="11.42578125" style="116"/>
    <col min="9985" max="9985" width="6.5703125" style="116" customWidth="1"/>
    <col min="9986" max="9986" width="39.85546875" style="116" customWidth="1"/>
    <col min="9987" max="9987" width="17" style="116" bestFit="1" customWidth="1"/>
    <col min="9988" max="9988" width="14.28515625" style="116" customWidth="1"/>
    <col min="9989" max="9989" width="17.28515625" style="116" customWidth="1"/>
    <col min="9990" max="9990" width="13.42578125" style="116" customWidth="1"/>
    <col min="9991" max="9991" width="20.7109375" style="116" customWidth="1"/>
    <col min="9992" max="9992" width="11.42578125" style="116"/>
    <col min="9993" max="9993" width="19.85546875" style="116" customWidth="1"/>
    <col min="9994" max="10240" width="11.42578125" style="116"/>
    <col min="10241" max="10241" width="6.5703125" style="116" customWidth="1"/>
    <col min="10242" max="10242" width="39.85546875" style="116" customWidth="1"/>
    <col min="10243" max="10243" width="17" style="116" bestFit="1" customWidth="1"/>
    <col min="10244" max="10244" width="14.28515625" style="116" customWidth="1"/>
    <col min="10245" max="10245" width="17.28515625" style="116" customWidth="1"/>
    <col min="10246" max="10246" width="13.42578125" style="116" customWidth="1"/>
    <col min="10247" max="10247" width="20.7109375" style="116" customWidth="1"/>
    <col min="10248" max="10248" width="11.42578125" style="116"/>
    <col min="10249" max="10249" width="19.85546875" style="116" customWidth="1"/>
    <col min="10250" max="10496" width="11.42578125" style="116"/>
    <col min="10497" max="10497" width="6.5703125" style="116" customWidth="1"/>
    <col min="10498" max="10498" width="39.85546875" style="116" customWidth="1"/>
    <col min="10499" max="10499" width="17" style="116" bestFit="1" customWidth="1"/>
    <col min="10500" max="10500" width="14.28515625" style="116" customWidth="1"/>
    <col min="10501" max="10501" width="17.28515625" style="116" customWidth="1"/>
    <col min="10502" max="10502" width="13.42578125" style="116" customWidth="1"/>
    <col min="10503" max="10503" width="20.7109375" style="116" customWidth="1"/>
    <col min="10504" max="10504" width="11.42578125" style="116"/>
    <col min="10505" max="10505" width="19.85546875" style="116" customWidth="1"/>
    <col min="10506" max="10752" width="11.42578125" style="116"/>
    <col min="10753" max="10753" width="6.5703125" style="116" customWidth="1"/>
    <col min="10754" max="10754" width="39.85546875" style="116" customWidth="1"/>
    <col min="10755" max="10755" width="17" style="116" bestFit="1" customWidth="1"/>
    <col min="10756" max="10756" width="14.28515625" style="116" customWidth="1"/>
    <col min="10757" max="10757" width="17.28515625" style="116" customWidth="1"/>
    <col min="10758" max="10758" width="13.42578125" style="116" customWidth="1"/>
    <col min="10759" max="10759" width="20.7109375" style="116" customWidth="1"/>
    <col min="10760" max="10760" width="11.42578125" style="116"/>
    <col min="10761" max="10761" width="19.85546875" style="116" customWidth="1"/>
    <col min="10762" max="11008" width="11.42578125" style="116"/>
    <col min="11009" max="11009" width="6.5703125" style="116" customWidth="1"/>
    <col min="11010" max="11010" width="39.85546875" style="116" customWidth="1"/>
    <col min="11011" max="11011" width="17" style="116" bestFit="1" customWidth="1"/>
    <col min="11012" max="11012" width="14.28515625" style="116" customWidth="1"/>
    <col min="11013" max="11013" width="17.28515625" style="116" customWidth="1"/>
    <col min="11014" max="11014" width="13.42578125" style="116" customWidth="1"/>
    <col min="11015" max="11015" width="20.7109375" style="116" customWidth="1"/>
    <col min="11016" max="11016" width="11.42578125" style="116"/>
    <col min="11017" max="11017" width="19.85546875" style="116" customWidth="1"/>
    <col min="11018" max="11264" width="11.42578125" style="116"/>
    <col min="11265" max="11265" width="6.5703125" style="116" customWidth="1"/>
    <col min="11266" max="11266" width="39.85546875" style="116" customWidth="1"/>
    <col min="11267" max="11267" width="17" style="116" bestFit="1" customWidth="1"/>
    <col min="11268" max="11268" width="14.28515625" style="116" customWidth="1"/>
    <col min="11269" max="11269" width="17.28515625" style="116" customWidth="1"/>
    <col min="11270" max="11270" width="13.42578125" style="116" customWidth="1"/>
    <col min="11271" max="11271" width="20.7109375" style="116" customWidth="1"/>
    <col min="11272" max="11272" width="11.42578125" style="116"/>
    <col min="11273" max="11273" width="19.85546875" style="116" customWidth="1"/>
    <col min="11274" max="11520" width="11.42578125" style="116"/>
    <col min="11521" max="11521" width="6.5703125" style="116" customWidth="1"/>
    <col min="11522" max="11522" width="39.85546875" style="116" customWidth="1"/>
    <col min="11523" max="11523" width="17" style="116" bestFit="1" customWidth="1"/>
    <col min="11524" max="11524" width="14.28515625" style="116" customWidth="1"/>
    <col min="11525" max="11525" width="17.28515625" style="116" customWidth="1"/>
    <col min="11526" max="11526" width="13.42578125" style="116" customWidth="1"/>
    <col min="11527" max="11527" width="20.7109375" style="116" customWidth="1"/>
    <col min="11528" max="11528" width="11.42578125" style="116"/>
    <col min="11529" max="11529" width="19.85546875" style="116" customWidth="1"/>
    <col min="11530" max="11776" width="11.42578125" style="116"/>
    <col min="11777" max="11777" width="6.5703125" style="116" customWidth="1"/>
    <col min="11778" max="11778" width="39.85546875" style="116" customWidth="1"/>
    <col min="11779" max="11779" width="17" style="116" bestFit="1" customWidth="1"/>
    <col min="11780" max="11780" width="14.28515625" style="116" customWidth="1"/>
    <col min="11781" max="11781" width="17.28515625" style="116" customWidth="1"/>
    <col min="11782" max="11782" width="13.42578125" style="116" customWidth="1"/>
    <col min="11783" max="11783" width="20.7109375" style="116" customWidth="1"/>
    <col min="11784" max="11784" width="11.42578125" style="116"/>
    <col min="11785" max="11785" width="19.85546875" style="116" customWidth="1"/>
    <col min="11786" max="12032" width="11.42578125" style="116"/>
    <col min="12033" max="12033" width="6.5703125" style="116" customWidth="1"/>
    <col min="12034" max="12034" width="39.85546875" style="116" customWidth="1"/>
    <col min="12035" max="12035" width="17" style="116" bestFit="1" customWidth="1"/>
    <col min="12036" max="12036" width="14.28515625" style="116" customWidth="1"/>
    <col min="12037" max="12037" width="17.28515625" style="116" customWidth="1"/>
    <col min="12038" max="12038" width="13.42578125" style="116" customWidth="1"/>
    <col min="12039" max="12039" width="20.7109375" style="116" customWidth="1"/>
    <col min="12040" max="12040" width="11.42578125" style="116"/>
    <col min="12041" max="12041" width="19.85546875" style="116" customWidth="1"/>
    <col min="12042" max="12288" width="11.42578125" style="116"/>
    <col min="12289" max="12289" width="6.5703125" style="116" customWidth="1"/>
    <col min="12290" max="12290" width="39.85546875" style="116" customWidth="1"/>
    <col min="12291" max="12291" width="17" style="116" bestFit="1" customWidth="1"/>
    <col min="12292" max="12292" width="14.28515625" style="116" customWidth="1"/>
    <col min="12293" max="12293" width="17.28515625" style="116" customWidth="1"/>
    <col min="12294" max="12294" width="13.42578125" style="116" customWidth="1"/>
    <col min="12295" max="12295" width="20.7109375" style="116" customWidth="1"/>
    <col min="12296" max="12296" width="11.42578125" style="116"/>
    <col min="12297" max="12297" width="19.85546875" style="116" customWidth="1"/>
    <col min="12298" max="12544" width="11.42578125" style="116"/>
    <col min="12545" max="12545" width="6.5703125" style="116" customWidth="1"/>
    <col min="12546" max="12546" width="39.85546875" style="116" customWidth="1"/>
    <col min="12547" max="12547" width="17" style="116" bestFit="1" customWidth="1"/>
    <col min="12548" max="12548" width="14.28515625" style="116" customWidth="1"/>
    <col min="12549" max="12549" width="17.28515625" style="116" customWidth="1"/>
    <col min="12550" max="12550" width="13.42578125" style="116" customWidth="1"/>
    <col min="12551" max="12551" width="20.7109375" style="116" customWidth="1"/>
    <col min="12552" max="12552" width="11.42578125" style="116"/>
    <col min="12553" max="12553" width="19.85546875" style="116" customWidth="1"/>
    <col min="12554" max="12800" width="11.42578125" style="116"/>
    <col min="12801" max="12801" width="6.5703125" style="116" customWidth="1"/>
    <col min="12802" max="12802" width="39.85546875" style="116" customWidth="1"/>
    <col min="12803" max="12803" width="17" style="116" bestFit="1" customWidth="1"/>
    <col min="12804" max="12804" width="14.28515625" style="116" customWidth="1"/>
    <col min="12805" max="12805" width="17.28515625" style="116" customWidth="1"/>
    <col min="12806" max="12806" width="13.42578125" style="116" customWidth="1"/>
    <col min="12807" max="12807" width="20.7109375" style="116" customWidth="1"/>
    <col min="12808" max="12808" width="11.42578125" style="116"/>
    <col min="12809" max="12809" width="19.85546875" style="116" customWidth="1"/>
    <col min="12810" max="13056" width="11.42578125" style="116"/>
    <col min="13057" max="13057" width="6.5703125" style="116" customWidth="1"/>
    <col min="13058" max="13058" width="39.85546875" style="116" customWidth="1"/>
    <col min="13059" max="13059" width="17" style="116" bestFit="1" customWidth="1"/>
    <col min="13060" max="13060" width="14.28515625" style="116" customWidth="1"/>
    <col min="13061" max="13061" width="17.28515625" style="116" customWidth="1"/>
    <col min="13062" max="13062" width="13.42578125" style="116" customWidth="1"/>
    <col min="13063" max="13063" width="20.7109375" style="116" customWidth="1"/>
    <col min="13064" max="13064" width="11.42578125" style="116"/>
    <col min="13065" max="13065" width="19.85546875" style="116" customWidth="1"/>
    <col min="13066" max="13312" width="11.42578125" style="116"/>
    <col min="13313" max="13313" width="6.5703125" style="116" customWidth="1"/>
    <col min="13314" max="13314" width="39.85546875" style="116" customWidth="1"/>
    <col min="13315" max="13315" width="17" style="116" bestFit="1" customWidth="1"/>
    <col min="13316" max="13316" width="14.28515625" style="116" customWidth="1"/>
    <col min="13317" max="13317" width="17.28515625" style="116" customWidth="1"/>
    <col min="13318" max="13318" width="13.42578125" style="116" customWidth="1"/>
    <col min="13319" max="13319" width="20.7109375" style="116" customWidth="1"/>
    <col min="13320" max="13320" width="11.42578125" style="116"/>
    <col min="13321" max="13321" width="19.85546875" style="116" customWidth="1"/>
    <col min="13322" max="13568" width="11.42578125" style="116"/>
    <col min="13569" max="13569" width="6.5703125" style="116" customWidth="1"/>
    <col min="13570" max="13570" width="39.85546875" style="116" customWidth="1"/>
    <col min="13571" max="13571" width="17" style="116" bestFit="1" customWidth="1"/>
    <col min="13572" max="13572" width="14.28515625" style="116" customWidth="1"/>
    <col min="13573" max="13573" width="17.28515625" style="116" customWidth="1"/>
    <col min="13574" max="13574" width="13.42578125" style="116" customWidth="1"/>
    <col min="13575" max="13575" width="20.7109375" style="116" customWidth="1"/>
    <col min="13576" max="13576" width="11.42578125" style="116"/>
    <col min="13577" max="13577" width="19.85546875" style="116" customWidth="1"/>
    <col min="13578" max="13824" width="11.42578125" style="116"/>
    <col min="13825" max="13825" width="6.5703125" style="116" customWidth="1"/>
    <col min="13826" max="13826" width="39.85546875" style="116" customWidth="1"/>
    <col min="13827" max="13827" width="17" style="116" bestFit="1" customWidth="1"/>
    <col min="13828" max="13828" width="14.28515625" style="116" customWidth="1"/>
    <col min="13829" max="13829" width="17.28515625" style="116" customWidth="1"/>
    <col min="13830" max="13830" width="13.42578125" style="116" customWidth="1"/>
    <col min="13831" max="13831" width="20.7109375" style="116" customWidth="1"/>
    <col min="13832" max="13832" width="11.42578125" style="116"/>
    <col min="13833" max="13833" width="19.85546875" style="116" customWidth="1"/>
    <col min="13834" max="14080" width="11.42578125" style="116"/>
    <col min="14081" max="14081" width="6.5703125" style="116" customWidth="1"/>
    <col min="14082" max="14082" width="39.85546875" style="116" customWidth="1"/>
    <col min="14083" max="14083" width="17" style="116" bestFit="1" customWidth="1"/>
    <col min="14084" max="14084" width="14.28515625" style="116" customWidth="1"/>
    <col min="14085" max="14085" width="17.28515625" style="116" customWidth="1"/>
    <col min="14086" max="14086" width="13.42578125" style="116" customWidth="1"/>
    <col min="14087" max="14087" width="20.7109375" style="116" customWidth="1"/>
    <col min="14088" max="14088" width="11.42578125" style="116"/>
    <col min="14089" max="14089" width="19.85546875" style="116" customWidth="1"/>
    <col min="14090" max="14336" width="11.42578125" style="116"/>
    <col min="14337" max="14337" width="6.5703125" style="116" customWidth="1"/>
    <col min="14338" max="14338" width="39.85546875" style="116" customWidth="1"/>
    <col min="14339" max="14339" width="17" style="116" bestFit="1" customWidth="1"/>
    <col min="14340" max="14340" width="14.28515625" style="116" customWidth="1"/>
    <col min="14341" max="14341" width="17.28515625" style="116" customWidth="1"/>
    <col min="14342" max="14342" width="13.42578125" style="116" customWidth="1"/>
    <col min="14343" max="14343" width="20.7109375" style="116" customWidth="1"/>
    <col min="14344" max="14344" width="11.42578125" style="116"/>
    <col min="14345" max="14345" width="19.85546875" style="116" customWidth="1"/>
    <col min="14346" max="14592" width="11.42578125" style="116"/>
    <col min="14593" max="14593" width="6.5703125" style="116" customWidth="1"/>
    <col min="14594" max="14594" width="39.85546875" style="116" customWidth="1"/>
    <col min="14595" max="14595" width="17" style="116" bestFit="1" customWidth="1"/>
    <col min="14596" max="14596" width="14.28515625" style="116" customWidth="1"/>
    <col min="14597" max="14597" width="17.28515625" style="116" customWidth="1"/>
    <col min="14598" max="14598" width="13.42578125" style="116" customWidth="1"/>
    <col min="14599" max="14599" width="20.7109375" style="116" customWidth="1"/>
    <col min="14600" max="14600" width="11.42578125" style="116"/>
    <col min="14601" max="14601" width="19.85546875" style="116" customWidth="1"/>
    <col min="14602" max="14848" width="11.42578125" style="116"/>
    <col min="14849" max="14849" width="6.5703125" style="116" customWidth="1"/>
    <col min="14850" max="14850" width="39.85546875" style="116" customWidth="1"/>
    <col min="14851" max="14851" width="17" style="116" bestFit="1" customWidth="1"/>
    <col min="14852" max="14852" width="14.28515625" style="116" customWidth="1"/>
    <col min="14853" max="14853" width="17.28515625" style="116" customWidth="1"/>
    <col min="14854" max="14854" width="13.42578125" style="116" customWidth="1"/>
    <col min="14855" max="14855" width="20.7109375" style="116" customWidth="1"/>
    <col min="14856" max="14856" width="11.42578125" style="116"/>
    <col min="14857" max="14857" width="19.85546875" style="116" customWidth="1"/>
    <col min="14858" max="15104" width="11.42578125" style="116"/>
    <col min="15105" max="15105" width="6.5703125" style="116" customWidth="1"/>
    <col min="15106" max="15106" width="39.85546875" style="116" customWidth="1"/>
    <col min="15107" max="15107" width="17" style="116" bestFit="1" customWidth="1"/>
    <col min="15108" max="15108" width="14.28515625" style="116" customWidth="1"/>
    <col min="15109" max="15109" width="17.28515625" style="116" customWidth="1"/>
    <col min="15110" max="15110" width="13.42578125" style="116" customWidth="1"/>
    <col min="15111" max="15111" width="20.7109375" style="116" customWidth="1"/>
    <col min="15112" max="15112" width="11.42578125" style="116"/>
    <col min="15113" max="15113" width="19.85546875" style="116" customWidth="1"/>
    <col min="15114" max="15360" width="11.42578125" style="116"/>
    <col min="15361" max="15361" width="6.5703125" style="116" customWidth="1"/>
    <col min="15362" max="15362" width="39.85546875" style="116" customWidth="1"/>
    <col min="15363" max="15363" width="17" style="116" bestFit="1" customWidth="1"/>
    <col min="15364" max="15364" width="14.28515625" style="116" customWidth="1"/>
    <col min="15365" max="15365" width="17.28515625" style="116" customWidth="1"/>
    <col min="15366" max="15366" width="13.42578125" style="116" customWidth="1"/>
    <col min="15367" max="15367" width="20.7109375" style="116" customWidth="1"/>
    <col min="15368" max="15368" width="11.42578125" style="116"/>
    <col min="15369" max="15369" width="19.85546875" style="116" customWidth="1"/>
    <col min="15370" max="15616" width="11.42578125" style="116"/>
    <col min="15617" max="15617" width="6.5703125" style="116" customWidth="1"/>
    <col min="15618" max="15618" width="39.85546875" style="116" customWidth="1"/>
    <col min="15619" max="15619" width="17" style="116" bestFit="1" customWidth="1"/>
    <col min="15620" max="15620" width="14.28515625" style="116" customWidth="1"/>
    <col min="15621" max="15621" width="17.28515625" style="116" customWidth="1"/>
    <col min="15622" max="15622" width="13.42578125" style="116" customWidth="1"/>
    <col min="15623" max="15623" width="20.7109375" style="116" customWidth="1"/>
    <col min="15624" max="15624" width="11.42578125" style="116"/>
    <col min="15625" max="15625" width="19.85546875" style="116" customWidth="1"/>
    <col min="15626" max="15872" width="11.42578125" style="116"/>
    <col min="15873" max="15873" width="6.5703125" style="116" customWidth="1"/>
    <col min="15874" max="15874" width="39.85546875" style="116" customWidth="1"/>
    <col min="15875" max="15875" width="17" style="116" bestFit="1" customWidth="1"/>
    <col min="15876" max="15876" width="14.28515625" style="116" customWidth="1"/>
    <col min="15877" max="15877" width="17.28515625" style="116" customWidth="1"/>
    <col min="15878" max="15878" width="13.42578125" style="116" customWidth="1"/>
    <col min="15879" max="15879" width="20.7109375" style="116" customWidth="1"/>
    <col min="15880" max="15880" width="11.42578125" style="116"/>
    <col min="15881" max="15881" width="19.85546875" style="116" customWidth="1"/>
    <col min="15882" max="16128" width="11.42578125" style="116"/>
    <col min="16129" max="16129" width="6.5703125" style="116" customWidth="1"/>
    <col min="16130" max="16130" width="39.85546875" style="116" customWidth="1"/>
    <col min="16131" max="16131" width="17" style="116" bestFit="1" customWidth="1"/>
    <col min="16132" max="16132" width="14.28515625" style="116" customWidth="1"/>
    <col min="16133" max="16133" width="17.28515625" style="116" customWidth="1"/>
    <col min="16134" max="16134" width="13.42578125" style="116" customWidth="1"/>
    <col min="16135" max="16135" width="20.7109375" style="116" customWidth="1"/>
    <col min="16136" max="16136" width="11.42578125" style="116"/>
    <col min="16137" max="16137" width="19.85546875" style="116" customWidth="1"/>
    <col min="16138" max="16384" width="11.42578125" style="116"/>
  </cols>
  <sheetData>
    <row r="1" spans="1:9" s="17" customFormat="1" ht="20.100000000000001" customHeight="1" x14ac:dyDescent="0.25">
      <c r="A1" s="75"/>
      <c r="B1" s="75"/>
      <c r="C1" s="76"/>
      <c r="D1" s="75"/>
      <c r="E1" s="76"/>
      <c r="F1" s="75"/>
      <c r="G1" s="75"/>
      <c r="H1" s="75"/>
      <c r="I1" s="75"/>
    </row>
    <row r="2" spans="1:9" s="17" customFormat="1" ht="15.75" x14ac:dyDescent="0.25">
      <c r="A2" s="75"/>
      <c r="B2" s="75"/>
      <c r="C2" s="76"/>
      <c r="D2" s="75"/>
      <c r="E2" s="76"/>
      <c r="F2" s="75"/>
      <c r="G2" s="75"/>
      <c r="H2" s="75"/>
      <c r="I2" s="75"/>
    </row>
    <row r="3" spans="1:9" s="17" customFormat="1" ht="15.75" x14ac:dyDescent="0.25">
      <c r="A3" s="75"/>
      <c r="B3" s="75"/>
      <c r="C3" s="76"/>
      <c r="D3" s="75"/>
      <c r="E3" s="76"/>
      <c r="F3" s="75"/>
      <c r="G3" s="75"/>
      <c r="H3" s="75"/>
      <c r="I3" s="75"/>
    </row>
    <row r="4" spans="1:9" s="17" customFormat="1" ht="10.5" customHeight="1" x14ac:dyDescent="0.25">
      <c r="A4" s="75"/>
      <c r="B4" s="75"/>
      <c r="C4" s="76"/>
      <c r="D4" s="75"/>
      <c r="E4" s="76"/>
      <c r="F4" s="75"/>
      <c r="G4" s="75"/>
      <c r="H4" s="75"/>
      <c r="I4" s="75"/>
    </row>
    <row r="5" spans="1:9" s="17" customFormat="1" ht="5.25" customHeight="1" x14ac:dyDescent="0.25">
      <c r="A5" s="81"/>
      <c r="B5" s="81"/>
      <c r="C5" s="82"/>
      <c r="D5" s="81"/>
      <c r="E5" s="82"/>
      <c r="F5" s="81"/>
      <c r="G5" s="81"/>
      <c r="H5" s="81"/>
      <c r="I5" s="81"/>
    </row>
    <row r="6" spans="1:9" s="17" customFormat="1" ht="15.75" x14ac:dyDescent="0.25">
      <c r="C6" s="58"/>
      <c r="D6" s="18"/>
      <c r="E6" s="18"/>
    </row>
    <row r="7" spans="1:9" s="17" customFormat="1" ht="20.25" customHeight="1" x14ac:dyDescent="0.25">
      <c r="B7" s="8" t="s">
        <v>220</v>
      </c>
      <c r="C7" s="59"/>
      <c r="D7" s="18"/>
    </row>
    <row r="8" spans="1:9" s="17" customFormat="1" ht="5.25" customHeight="1" x14ac:dyDescent="0.25">
      <c r="B8" s="78"/>
      <c r="C8" s="115"/>
      <c r="D8" s="79"/>
      <c r="E8" s="80"/>
      <c r="F8" s="80"/>
      <c r="G8" s="80"/>
      <c r="H8" s="80"/>
      <c r="I8" s="80"/>
    </row>
    <row r="9" spans="1:9" s="17" customFormat="1" ht="9.75" customHeight="1" x14ac:dyDescent="0.25">
      <c r="B9" s="18"/>
      <c r="C9" s="60"/>
      <c r="D9" s="18"/>
    </row>
    <row r="10" spans="1:9" ht="15.75" x14ac:dyDescent="0.25">
      <c r="B10" s="27" t="s">
        <v>221</v>
      </c>
      <c r="C10" s="27" t="s">
        <v>222</v>
      </c>
      <c r="D10" s="28" t="s">
        <v>99</v>
      </c>
      <c r="E10" s="29" t="s">
        <v>100</v>
      </c>
    </row>
    <row r="11" spans="1:9" s="70" customFormat="1" ht="15.75" x14ac:dyDescent="0.25">
      <c r="B11" s="50" t="s">
        <v>250</v>
      </c>
      <c r="C11" s="117">
        <v>6</v>
      </c>
      <c r="D11" s="117">
        <v>6756221.5899999989</v>
      </c>
      <c r="E11" s="118">
        <v>10985266.8191</v>
      </c>
    </row>
    <row r="12" spans="1:9" s="70" customFormat="1" ht="15.75" x14ac:dyDescent="0.25">
      <c r="B12" s="50" t="s">
        <v>251</v>
      </c>
      <c r="C12" s="117">
        <v>40</v>
      </c>
      <c r="D12" s="117">
        <v>1515840.9599999997</v>
      </c>
      <c r="E12" s="118">
        <v>2108487.3119000001</v>
      </c>
    </row>
    <row r="13" spans="1:9" s="70" customFormat="1" ht="15.75" x14ac:dyDescent="0.25">
      <c r="B13" s="50" t="s">
        <v>252</v>
      </c>
      <c r="C13" s="117">
        <v>3</v>
      </c>
      <c r="D13" s="117">
        <v>3410.2999999999997</v>
      </c>
      <c r="E13" s="118">
        <v>31475.483</v>
      </c>
    </row>
    <row r="14" spans="1:9" s="70" customFormat="1" ht="15.75" x14ac:dyDescent="0.25">
      <c r="B14" s="50" t="s">
        <v>253</v>
      </c>
      <c r="C14" s="117">
        <v>1</v>
      </c>
      <c r="D14" s="117">
        <v>442.5</v>
      </c>
      <c r="E14" s="118">
        <v>1881.1000000000001</v>
      </c>
    </row>
    <row r="15" spans="1:9" ht="15.75" x14ac:dyDescent="0.25">
      <c r="B15" s="30" t="s">
        <v>254</v>
      </c>
      <c r="C15" s="119">
        <v>50</v>
      </c>
      <c r="D15" s="119">
        <v>8275915.3500000006</v>
      </c>
      <c r="E15" s="120">
        <v>13127110.714</v>
      </c>
    </row>
    <row r="16" spans="1:9" x14ac:dyDescent="0.2">
      <c r="D16" s="121"/>
      <c r="E16" s="122"/>
    </row>
    <row r="18" spans="2:9" s="17" customFormat="1" ht="20.25" customHeight="1" x14ac:dyDescent="0.25">
      <c r="B18" s="8" t="s">
        <v>223</v>
      </c>
      <c r="C18" s="59"/>
      <c r="D18" s="18"/>
    </row>
    <row r="19" spans="2:9" s="17" customFormat="1" ht="5.25" customHeight="1" x14ac:dyDescent="0.25">
      <c r="B19" s="79"/>
      <c r="C19" s="115"/>
      <c r="D19" s="79"/>
      <c r="E19" s="80"/>
      <c r="F19" s="80"/>
      <c r="G19" s="80"/>
      <c r="H19" s="80"/>
      <c r="I19" s="80"/>
    </row>
    <row r="20" spans="2:9" s="17" customFormat="1" ht="9.75" customHeight="1" x14ac:dyDescent="0.25">
      <c r="B20" s="18"/>
      <c r="C20" s="60"/>
      <c r="D20" s="18"/>
    </row>
    <row r="21" spans="2:9" ht="15.75" x14ac:dyDescent="0.2">
      <c r="B21" s="27" t="s">
        <v>221</v>
      </c>
      <c r="C21" s="27" t="s">
        <v>224</v>
      </c>
      <c r="D21" s="27" t="s">
        <v>225</v>
      </c>
      <c r="E21" s="27" t="s">
        <v>226</v>
      </c>
    </row>
    <row r="22" spans="2:9" ht="15.75" x14ac:dyDescent="0.25">
      <c r="B22" s="50" t="s">
        <v>250</v>
      </c>
      <c r="C22" s="158">
        <v>2</v>
      </c>
      <c r="D22" s="158">
        <v>2</v>
      </c>
      <c r="E22" s="158">
        <v>2</v>
      </c>
    </row>
    <row r="23" spans="2:9" ht="15.75" x14ac:dyDescent="0.25">
      <c r="B23" s="50" t="s">
        <v>251</v>
      </c>
      <c r="C23" s="158">
        <v>7</v>
      </c>
      <c r="D23" s="158">
        <v>7</v>
      </c>
      <c r="E23" s="158">
        <v>26</v>
      </c>
    </row>
    <row r="24" spans="2:9" ht="15.75" x14ac:dyDescent="0.25">
      <c r="B24" s="50" t="s">
        <v>252</v>
      </c>
      <c r="C24" s="158">
        <v>0</v>
      </c>
      <c r="D24" s="158">
        <v>2</v>
      </c>
      <c r="E24" s="158">
        <v>1</v>
      </c>
    </row>
    <row r="25" spans="2:9" ht="15.75" x14ac:dyDescent="0.25">
      <c r="B25" s="50" t="s">
        <v>253</v>
      </c>
      <c r="C25" s="158">
        <v>0</v>
      </c>
      <c r="D25" s="158">
        <v>1</v>
      </c>
      <c r="E25" s="158">
        <v>0</v>
      </c>
    </row>
    <row r="26" spans="2:9" ht="15.75" x14ac:dyDescent="0.25">
      <c r="B26" s="30" t="s">
        <v>254</v>
      </c>
      <c r="C26" s="159">
        <v>9</v>
      </c>
      <c r="D26" s="159">
        <v>11</v>
      </c>
      <c r="E26" s="159">
        <v>30</v>
      </c>
    </row>
    <row r="28" spans="2:9" ht="15" x14ac:dyDescent="0.2">
      <c r="B28" s="124" t="s">
        <v>227</v>
      </c>
      <c r="C28" s="125"/>
      <c r="D28" s="125"/>
      <c r="E28" s="126"/>
      <c r="F28" s="126"/>
    </row>
    <row r="31" spans="2:9" s="17" customFormat="1" ht="20.25" customHeight="1" x14ac:dyDescent="0.25">
      <c r="B31" s="8" t="s">
        <v>228</v>
      </c>
      <c r="C31" s="59"/>
      <c r="D31" s="18"/>
    </row>
    <row r="32" spans="2:9" s="17" customFormat="1" ht="5.25" customHeight="1" x14ac:dyDescent="0.25">
      <c r="B32" s="79"/>
      <c r="C32" s="115"/>
      <c r="D32" s="79"/>
      <c r="E32" s="80"/>
      <c r="F32" s="80"/>
      <c r="G32" s="80"/>
      <c r="H32" s="80"/>
      <c r="I32" s="80"/>
    </row>
    <row r="33" spans="2:9" s="17" customFormat="1" ht="9.75" customHeight="1" x14ac:dyDescent="0.25">
      <c r="B33" s="18"/>
      <c r="C33" s="60"/>
      <c r="D33" s="18"/>
    </row>
    <row r="34" spans="2:9" x14ac:dyDescent="0.2">
      <c r="F34" s="127"/>
    </row>
    <row r="35" spans="2:9" ht="31.5" x14ac:dyDescent="0.2">
      <c r="B35" s="27" t="s">
        <v>229</v>
      </c>
      <c r="C35" s="27" t="s">
        <v>230</v>
      </c>
      <c r="D35" s="27" t="s">
        <v>231</v>
      </c>
      <c r="E35" s="27" t="s">
        <v>100</v>
      </c>
      <c r="F35" s="27" t="s">
        <v>231</v>
      </c>
      <c r="G35" s="128" t="s">
        <v>232</v>
      </c>
    </row>
    <row r="36" spans="2:9" ht="15.75" x14ac:dyDescent="0.25">
      <c r="B36" s="129" t="s">
        <v>233</v>
      </c>
      <c r="C36" s="50">
        <v>3</v>
      </c>
      <c r="D36" s="130">
        <f>+C36/$C$44</f>
        <v>3.4883720930232558E-2</v>
      </c>
      <c r="E36" s="51">
        <v>4571527.5010000002</v>
      </c>
      <c r="F36" s="130">
        <f>+E36/$E$44</f>
        <v>0.34825085279846379</v>
      </c>
      <c r="G36" s="51">
        <f>+E36/C36</f>
        <v>1523842.5003333334</v>
      </c>
    </row>
    <row r="37" spans="2:9" ht="15.75" x14ac:dyDescent="0.25">
      <c r="B37" s="129" t="s">
        <v>234</v>
      </c>
      <c r="C37" s="50">
        <v>6</v>
      </c>
      <c r="D37" s="130">
        <f t="shared" ref="D37:D44" si="0">+C37/$C$44</f>
        <v>6.9767441860465115E-2</v>
      </c>
      <c r="E37" s="51">
        <v>4423184.4024999999</v>
      </c>
      <c r="F37" s="130">
        <f t="shared" ref="F37:F44" si="1">+E37/$E$44</f>
        <v>0.3369503387912548</v>
      </c>
      <c r="G37" s="51">
        <f t="shared" ref="G37:G44" si="2">+E37/C37</f>
        <v>737197.40041666664</v>
      </c>
    </row>
    <row r="38" spans="2:9" ht="15.75" x14ac:dyDescent="0.25">
      <c r="B38" s="129" t="s">
        <v>235</v>
      </c>
      <c r="C38" s="50">
        <v>4</v>
      </c>
      <c r="D38" s="130">
        <f t="shared" si="0"/>
        <v>4.6511627906976744E-2</v>
      </c>
      <c r="E38" s="51">
        <v>1713143.6993000002</v>
      </c>
      <c r="F38" s="130">
        <f t="shared" si="1"/>
        <v>0.13050424701963093</v>
      </c>
      <c r="G38" s="51">
        <f t="shared" si="2"/>
        <v>428285.92482500005</v>
      </c>
    </row>
    <row r="39" spans="2:9" ht="15.75" x14ac:dyDescent="0.25">
      <c r="B39" s="129" t="s">
        <v>236</v>
      </c>
      <c r="C39" s="50">
        <v>2</v>
      </c>
      <c r="D39" s="130">
        <f t="shared" si="0"/>
        <v>2.3255813953488372E-2</v>
      </c>
      <c r="E39" s="51">
        <v>507408.83239999996</v>
      </c>
      <c r="F39" s="130">
        <f t="shared" si="1"/>
        <v>3.8653504449468863E-2</v>
      </c>
      <c r="G39" s="51">
        <f t="shared" si="2"/>
        <v>253704.41619999998</v>
      </c>
    </row>
    <row r="40" spans="2:9" ht="15.75" x14ac:dyDescent="0.25">
      <c r="B40" s="129" t="s">
        <v>237</v>
      </c>
      <c r="C40" s="50">
        <v>11</v>
      </c>
      <c r="D40" s="130">
        <f t="shared" si="0"/>
        <v>0.12790697674418605</v>
      </c>
      <c r="E40" s="51">
        <v>1117089.5616000001</v>
      </c>
      <c r="F40" s="130">
        <f t="shared" si="1"/>
        <v>8.5097900514513838E-2</v>
      </c>
      <c r="G40" s="51">
        <f t="shared" si="2"/>
        <v>101553.59650909092</v>
      </c>
    </row>
    <row r="41" spans="2:9" ht="15.75" x14ac:dyDescent="0.25">
      <c r="B41" s="129" t="s">
        <v>238</v>
      </c>
      <c r="C41" s="50">
        <v>8</v>
      </c>
      <c r="D41" s="130">
        <f t="shared" si="0"/>
        <v>9.3023255813953487E-2</v>
      </c>
      <c r="E41" s="51">
        <v>354582.8579</v>
      </c>
      <c r="F41" s="130">
        <f t="shared" si="1"/>
        <v>2.7011492903494513E-2</v>
      </c>
      <c r="G41" s="51">
        <f t="shared" si="2"/>
        <v>44322.8572375</v>
      </c>
    </row>
    <row r="42" spans="2:9" ht="15.75" x14ac:dyDescent="0.25">
      <c r="B42" s="129" t="s">
        <v>239</v>
      </c>
      <c r="C42" s="50">
        <v>25</v>
      </c>
      <c r="D42" s="130">
        <f t="shared" si="0"/>
        <v>0.29069767441860467</v>
      </c>
      <c r="E42" s="51">
        <v>395797.36350000004</v>
      </c>
      <c r="F42" s="130">
        <f t="shared" si="1"/>
        <v>3.0151140804492028E-2</v>
      </c>
      <c r="G42" s="51">
        <f t="shared" si="2"/>
        <v>15831.894540000001</v>
      </c>
    </row>
    <row r="43" spans="2:9" ht="15.75" x14ac:dyDescent="0.25">
      <c r="B43" s="129" t="s">
        <v>240</v>
      </c>
      <c r="C43" s="50">
        <v>27</v>
      </c>
      <c r="D43" s="130">
        <f t="shared" si="0"/>
        <v>0.31395348837209303</v>
      </c>
      <c r="E43" s="51">
        <v>44376.495999999999</v>
      </c>
      <c r="F43" s="130">
        <f t="shared" si="1"/>
        <v>3.3805227186814676E-3</v>
      </c>
      <c r="G43" s="51">
        <f t="shared" si="2"/>
        <v>1643.573925925926</v>
      </c>
    </row>
    <row r="44" spans="2:9" ht="15.75" x14ac:dyDescent="0.25">
      <c r="B44" s="30" t="s">
        <v>241</v>
      </c>
      <c r="C44" s="123">
        <v>86</v>
      </c>
      <c r="D44" s="131">
        <f t="shared" si="0"/>
        <v>1</v>
      </c>
      <c r="E44" s="132">
        <v>13127110.714199997</v>
      </c>
      <c r="F44" s="131">
        <f t="shared" si="1"/>
        <v>1</v>
      </c>
      <c r="G44" s="132">
        <f t="shared" si="2"/>
        <v>152640.82225813949</v>
      </c>
    </row>
    <row r="46" spans="2:9" s="17" customFormat="1" ht="20.25" customHeight="1" x14ac:dyDescent="0.25">
      <c r="B46" s="8" t="s">
        <v>242</v>
      </c>
      <c r="C46" s="59"/>
      <c r="D46" s="18"/>
    </row>
    <row r="47" spans="2:9" s="17" customFormat="1" ht="5.25" customHeight="1" x14ac:dyDescent="0.25">
      <c r="B47" s="79"/>
      <c r="C47" s="115"/>
      <c r="D47" s="79"/>
      <c r="E47" s="80"/>
      <c r="F47" s="80"/>
      <c r="G47" s="80"/>
      <c r="H47" s="80"/>
      <c r="I47" s="80"/>
    </row>
    <row r="48" spans="2:9" s="17" customFormat="1" ht="9.75" customHeight="1" x14ac:dyDescent="0.25">
      <c r="B48" s="18"/>
      <c r="C48" s="60"/>
      <c r="D48" s="18"/>
    </row>
    <row r="49" spans="2:9" ht="15.75" x14ac:dyDescent="0.2">
      <c r="B49" s="27" t="s">
        <v>229</v>
      </c>
      <c r="C49" s="27" t="s">
        <v>224</v>
      </c>
      <c r="D49" s="27" t="s">
        <v>225</v>
      </c>
      <c r="E49" s="27" t="s">
        <v>226</v>
      </c>
      <c r="F49" s="133"/>
    </row>
    <row r="50" spans="2:9" ht="15.75" x14ac:dyDescent="0.25">
      <c r="B50" s="129" t="s">
        <v>233</v>
      </c>
      <c r="C50" s="50">
        <v>2</v>
      </c>
      <c r="D50" s="50">
        <v>1</v>
      </c>
      <c r="E50" s="50">
        <v>0</v>
      </c>
    </row>
    <row r="51" spans="2:9" ht="15.75" x14ac:dyDescent="0.25">
      <c r="B51" s="129" t="s">
        <v>234</v>
      </c>
      <c r="C51" s="50">
        <v>6</v>
      </c>
      <c r="D51" s="50">
        <v>0</v>
      </c>
      <c r="E51" s="50">
        <v>0</v>
      </c>
    </row>
    <row r="52" spans="2:9" ht="15.75" x14ac:dyDescent="0.25">
      <c r="B52" s="129" t="s">
        <v>235</v>
      </c>
      <c r="C52" s="50">
        <v>3</v>
      </c>
      <c r="D52" s="50">
        <v>1</v>
      </c>
      <c r="E52" s="50">
        <v>0</v>
      </c>
    </row>
    <row r="53" spans="2:9" ht="15.75" x14ac:dyDescent="0.25">
      <c r="B53" s="129" t="s">
        <v>236</v>
      </c>
      <c r="C53" s="50">
        <v>0</v>
      </c>
      <c r="D53" s="50">
        <v>2</v>
      </c>
      <c r="E53" s="50">
        <v>0</v>
      </c>
    </row>
    <row r="54" spans="2:9" ht="15.75" x14ac:dyDescent="0.25">
      <c r="B54" s="129" t="s">
        <v>237</v>
      </c>
      <c r="C54" s="50">
        <v>1</v>
      </c>
      <c r="D54" s="50">
        <v>10</v>
      </c>
      <c r="E54" s="50">
        <v>0</v>
      </c>
    </row>
    <row r="55" spans="2:9" ht="15.75" x14ac:dyDescent="0.25">
      <c r="B55" s="129" t="s">
        <v>238</v>
      </c>
      <c r="C55" s="50">
        <v>0</v>
      </c>
      <c r="D55" s="50">
        <v>7</v>
      </c>
      <c r="E55" s="50">
        <v>1</v>
      </c>
    </row>
    <row r="56" spans="2:9" ht="15.75" x14ac:dyDescent="0.25">
      <c r="B56" s="129" t="s">
        <v>239</v>
      </c>
      <c r="C56" s="50">
        <v>0</v>
      </c>
      <c r="D56" s="50">
        <v>12</v>
      </c>
      <c r="E56" s="50">
        <v>13</v>
      </c>
    </row>
    <row r="57" spans="2:9" ht="15.75" x14ac:dyDescent="0.25">
      <c r="B57" s="129" t="s">
        <v>240</v>
      </c>
      <c r="C57" s="50">
        <v>0</v>
      </c>
      <c r="D57" s="50">
        <v>2</v>
      </c>
      <c r="E57" s="50">
        <v>25</v>
      </c>
    </row>
    <row r="58" spans="2:9" ht="15.75" x14ac:dyDescent="0.25">
      <c r="B58" s="30" t="s">
        <v>1</v>
      </c>
      <c r="C58" s="123">
        <v>12</v>
      </c>
      <c r="D58" s="123">
        <v>35</v>
      </c>
      <c r="E58" s="123">
        <v>39</v>
      </c>
    </row>
    <row r="59" spans="2:9" ht="15" x14ac:dyDescent="0.2">
      <c r="B59" s="124" t="s">
        <v>255</v>
      </c>
      <c r="C59" s="134"/>
      <c r="D59" s="134"/>
      <c r="E59" s="134"/>
      <c r="F59" s="135"/>
    </row>
    <row r="60" spans="2:9" ht="15" x14ac:dyDescent="0.2">
      <c r="B60" s="136"/>
      <c r="C60" s="134"/>
      <c r="D60" s="134"/>
      <c r="E60" s="134"/>
      <c r="F60" s="135"/>
    </row>
    <row r="61" spans="2:9" s="17" customFormat="1" ht="20.25" customHeight="1" x14ac:dyDescent="0.25">
      <c r="B61" s="8" t="s">
        <v>243</v>
      </c>
      <c r="C61" s="59"/>
      <c r="D61" s="18"/>
    </row>
    <row r="62" spans="2:9" s="17" customFormat="1" ht="5.25" customHeight="1" x14ac:dyDescent="0.25">
      <c r="B62" s="79"/>
      <c r="C62" s="115"/>
      <c r="D62" s="79"/>
      <c r="E62" s="80"/>
      <c r="F62" s="80"/>
      <c r="G62" s="80"/>
      <c r="H62" s="80"/>
      <c r="I62" s="80"/>
    </row>
    <row r="63" spans="2:9" s="17" customFormat="1" ht="9.75" customHeight="1" x14ac:dyDescent="0.25">
      <c r="B63" s="18"/>
      <c r="C63" s="60"/>
      <c r="D63" s="18"/>
    </row>
    <row r="64" spans="2:9" ht="15.75" x14ac:dyDescent="0.2">
      <c r="B64" s="27" t="s">
        <v>244</v>
      </c>
      <c r="C64" s="27" t="s">
        <v>245</v>
      </c>
    </row>
    <row r="65" spans="2:4" ht="15.75" x14ac:dyDescent="0.25">
      <c r="B65" s="137" t="s">
        <v>246</v>
      </c>
      <c r="C65" s="138">
        <f>D15/(C15*1000)</f>
        <v>165.51830700000002</v>
      </c>
    </row>
    <row r="66" spans="2:4" ht="15.75" x14ac:dyDescent="0.25">
      <c r="B66" s="137" t="s">
        <v>247</v>
      </c>
      <c r="C66" s="138">
        <f>E15/(C15*1000)</f>
        <v>262.54221428</v>
      </c>
    </row>
    <row r="67" spans="2:4" ht="15.75" x14ac:dyDescent="0.25">
      <c r="B67" s="137" t="s">
        <v>248</v>
      </c>
      <c r="C67" s="138">
        <f>(D15/1000)/90</f>
        <v>91.954615000000018</v>
      </c>
      <c r="D67" s="139"/>
    </row>
    <row r="68" spans="2:4" ht="15.75" x14ac:dyDescent="0.25">
      <c r="B68" s="137" t="s">
        <v>249</v>
      </c>
      <c r="C68" s="138">
        <f>E15/(1000*90)</f>
        <v>145.85678571111112</v>
      </c>
    </row>
    <row r="71" spans="2:4" ht="15.75" x14ac:dyDescent="0.25">
      <c r="B71" s="31" t="s">
        <v>218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Galisteo Delgado</dc:creator>
  <cp:lastModifiedBy>Felix Gónzalez Pérez</cp:lastModifiedBy>
  <cp:lastPrinted>2013-12-12T10:51:29Z</cp:lastPrinted>
  <dcterms:created xsi:type="dcterms:W3CDTF">2013-05-08T09:16:55Z</dcterms:created>
  <dcterms:modified xsi:type="dcterms:W3CDTF">2019-04-30T10:09:45Z</dcterms:modified>
</cp:coreProperties>
</file>