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ThisWorkbook"/>
  <bookViews>
    <workbookView xWindow="0" yWindow="0" windowWidth="15360" windowHeight="7830" tabRatio="467"/>
  </bookViews>
  <sheets>
    <sheet name="CIFRAS GENERALES" sheetId="1" r:id="rId1"/>
    <sheet name="ANUALES" sheetId="2" r:id="rId2"/>
    <sheet name="ESPECIES" sheetId="7" r:id="rId3"/>
    <sheet name="MODALIDADES E INDICADORES" sheetId="8" r:id="rId4"/>
  </sheets>
  <definedNames>
    <definedName name="_xlnm.Print_Area" localSheetId="0">'CIFRAS GENERALES'!$A$6:$L$71</definedName>
  </definedNames>
  <calcPr calcId="145621"/>
</workbook>
</file>

<file path=xl/calcChain.xml><?xml version="1.0" encoding="utf-8"?>
<calcChain xmlns="http://schemas.openxmlformats.org/spreadsheetml/2006/main">
  <c r="C68" i="8" l="1"/>
  <c r="C67" i="8"/>
  <c r="F38" i="8" l="1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D38" i="8"/>
  <c r="D39" i="8"/>
  <c r="D40" i="8"/>
  <c r="D41" i="8"/>
  <c r="D42" i="8"/>
  <c r="D43" i="8"/>
  <c r="D44" i="8"/>
  <c r="F37" i="8"/>
  <c r="G37" i="8"/>
  <c r="D37" i="8"/>
  <c r="C66" i="8"/>
  <c r="C65" i="8"/>
  <c r="F116" i="2" l="1"/>
  <c r="D51" i="1"/>
  <c r="C51" i="1"/>
  <c r="F42" i="2" l="1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5" i="2"/>
  <c r="F16" i="2"/>
  <c r="F17" i="2"/>
  <c r="F18" i="2"/>
  <c r="F19" i="2"/>
  <c r="F20" i="2"/>
  <c r="F108" i="2"/>
  <c r="F109" i="2"/>
  <c r="F110" i="2"/>
  <c r="F113" i="2" l="1"/>
  <c r="F114" i="2"/>
  <c r="F105" i="2"/>
  <c r="F106" i="2"/>
  <c r="F107" i="2"/>
  <c r="K58" i="1"/>
  <c r="F13" i="2" l="1"/>
  <c r="F14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12" i="2"/>
  <c r="F103" i="2"/>
  <c r="F104" i="2"/>
  <c r="F111" i="2"/>
  <c r="F112" i="2"/>
  <c r="F115" i="2"/>
  <c r="F117" i="2"/>
  <c r="F118" i="2"/>
  <c r="F119" i="2"/>
  <c r="F120" i="2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K70" i="1"/>
  <c r="K69" i="1"/>
  <c r="K68" i="1"/>
  <c r="K67" i="1"/>
  <c r="K66" i="1"/>
  <c r="K65" i="1"/>
  <c r="K64" i="1"/>
  <c r="K63" i="1"/>
  <c r="K62" i="1"/>
  <c r="K61" i="1"/>
  <c r="K60" i="1"/>
  <c r="K59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E59" i="1"/>
  <c r="E60" i="1"/>
  <c r="E61" i="1"/>
  <c r="E62" i="1"/>
  <c r="E63" i="1"/>
  <c r="E64" i="1"/>
  <c r="E65" i="1"/>
  <c r="E66" i="1"/>
  <c r="E67" i="1"/>
  <c r="E68" i="1"/>
  <c r="E69" i="1"/>
  <c r="E70" i="1"/>
  <c r="E58" i="1"/>
</calcChain>
</file>

<file path=xl/sharedStrings.xml><?xml version="1.0" encoding="utf-8"?>
<sst xmlns="http://schemas.openxmlformats.org/spreadsheetml/2006/main" count="380" uniqueCount="291">
  <si>
    <t>AÑO</t>
  </si>
  <si>
    <t>TOTAL</t>
  </si>
  <si>
    <t>FAO</t>
  </si>
  <si>
    <t>AMB</t>
  </si>
  <si>
    <t>BOG</t>
  </si>
  <si>
    <t>BOGA</t>
  </si>
  <si>
    <t>BON</t>
  </si>
  <si>
    <t>BRB</t>
  </si>
  <si>
    <t>CHOPA</t>
  </si>
  <si>
    <t>BRF</t>
  </si>
  <si>
    <t>COE</t>
  </si>
  <si>
    <t>CTC</t>
  </si>
  <si>
    <t>DEC</t>
  </si>
  <si>
    <t>FOR</t>
  </si>
  <si>
    <t>BROTOLA DE ROCA</t>
  </si>
  <si>
    <t>GPD</t>
  </si>
  <si>
    <t>MERO</t>
  </si>
  <si>
    <t>RUBIOS</t>
  </si>
  <si>
    <t>HKE</t>
  </si>
  <si>
    <t>HMY</t>
  </si>
  <si>
    <t>JOD</t>
  </si>
  <si>
    <t>LBE</t>
  </si>
  <si>
    <t>BOGAVANTE</t>
  </si>
  <si>
    <t>MNZ</t>
  </si>
  <si>
    <t>RAPES</t>
  </si>
  <si>
    <t>OCC</t>
  </si>
  <si>
    <t>PAC</t>
  </si>
  <si>
    <t>PIL</t>
  </si>
  <si>
    <t>SARDINA</t>
  </si>
  <si>
    <t>RPG</t>
  </si>
  <si>
    <t>PARGO O BOCINEGRO</t>
  </si>
  <si>
    <t>RSE</t>
  </si>
  <si>
    <t>CABRACHO</t>
  </si>
  <si>
    <t>SBA</t>
  </si>
  <si>
    <t>SBG</t>
  </si>
  <si>
    <t>DORADA</t>
  </si>
  <si>
    <t>SBR</t>
  </si>
  <si>
    <t>SBZ</t>
  </si>
  <si>
    <t>SARGO BREADO</t>
  </si>
  <si>
    <t>SCR</t>
  </si>
  <si>
    <t>SLO</t>
  </si>
  <si>
    <t>LANGOSTA</t>
  </si>
  <si>
    <t>SSB</t>
  </si>
  <si>
    <t>HERRERA</t>
  </si>
  <si>
    <t>SYC</t>
  </si>
  <si>
    <t>TRG</t>
  </si>
  <si>
    <t>PEZ BALLESTA</t>
  </si>
  <si>
    <t>YRS</t>
  </si>
  <si>
    <t>ESPETON</t>
  </si>
  <si>
    <t>ANE</t>
  </si>
  <si>
    <t>BOQUERON</t>
  </si>
  <si>
    <t>CET</t>
  </si>
  <si>
    <t>ACEDIA</t>
  </si>
  <si>
    <t>MGR</t>
  </si>
  <si>
    <t>CORVINA</t>
  </si>
  <si>
    <t>POP</t>
  </si>
  <si>
    <t>REA</t>
  </si>
  <si>
    <t>HURTA O URTA</t>
  </si>
  <si>
    <t>SLM</t>
  </si>
  <si>
    <t>SALEMA</t>
  </si>
  <si>
    <t>BSS</t>
  </si>
  <si>
    <t>LTA</t>
  </si>
  <si>
    <t>BACORETA</t>
  </si>
  <si>
    <t>WRF</t>
  </si>
  <si>
    <t>CHERNA</t>
  </si>
  <si>
    <t>DEP</t>
  </si>
  <si>
    <t>SAMA DE PLUMA</t>
  </si>
  <si>
    <t>BLU</t>
  </si>
  <si>
    <t>EPK</t>
  </si>
  <si>
    <t>GBR</t>
  </si>
  <si>
    <t>HOM</t>
  </si>
  <si>
    <t>JUREL</t>
  </si>
  <si>
    <t>JAA</t>
  </si>
  <si>
    <t>MUR</t>
  </si>
  <si>
    <t>SALMONETE DE ROCA</t>
  </si>
  <si>
    <t>SFS</t>
  </si>
  <si>
    <t>SWA</t>
  </si>
  <si>
    <t>SARGO</t>
  </si>
  <si>
    <t>SPU</t>
  </si>
  <si>
    <t>BAILA</t>
  </si>
  <si>
    <t>MUT</t>
  </si>
  <si>
    <t>SALMONETE DE FANGO</t>
  </si>
  <si>
    <t>GRA</t>
  </si>
  <si>
    <t>BURRO LISTADO</t>
  </si>
  <si>
    <t>MMH</t>
  </si>
  <si>
    <t>MORENA</t>
  </si>
  <si>
    <t>CIL</t>
  </si>
  <si>
    <t>BGR</t>
  </si>
  <si>
    <t>MIA</t>
  </si>
  <si>
    <t>SOLDADO</t>
  </si>
  <si>
    <t>DEN</t>
  </si>
  <si>
    <t>CHACARONA SUREÑA</t>
  </si>
  <si>
    <t>OAL</t>
  </si>
  <si>
    <t>LENGUADO SENEGALES</t>
  </si>
  <si>
    <t>SOL</t>
  </si>
  <si>
    <t>SOS</t>
  </si>
  <si>
    <t>LENGUADO DE ARENA</t>
  </si>
  <si>
    <t>BBS</t>
  </si>
  <si>
    <t>RASCACIO</t>
  </si>
  <si>
    <t>PEZ LIMON O SERVIOLA O LECHA</t>
  </si>
  <si>
    <t>BONITO O BONITO DEL SUR</t>
  </si>
  <si>
    <t>CHOCO O JIBIA O SEPIA</t>
  </si>
  <si>
    <t>JURELA O JUREL DORADO</t>
  </si>
  <si>
    <t>BRECA O PAGEL</t>
  </si>
  <si>
    <t>ALIGOTE O BESUGO BLANCO</t>
  </si>
  <si>
    <t>CENTOLLA O CENTOLLO</t>
  </si>
  <si>
    <t>LUBINA O ROBALO</t>
  </si>
  <si>
    <t>BURRO O BORRIQUETE</t>
  </si>
  <si>
    <t>BESUGO DE LA PINTA O VORAZ</t>
  </si>
  <si>
    <t>FALSO ABADE</t>
  </si>
  <si>
    <t>RONCADOR O RONCO MESTIZO</t>
  </si>
  <si>
    <t>LENGUADO EUROPEO</t>
  </si>
  <si>
    <t>ZAFIO</t>
  </si>
  <si>
    <t>SABLE</t>
  </si>
  <si>
    <t>POLLO</t>
  </si>
  <si>
    <t>JUREL NEGRO</t>
  </si>
  <si>
    <t>TAPACULO</t>
  </si>
  <si>
    <t>SAVIA</t>
  </si>
  <si>
    <t>PULPO DE ROCA O PULPO ROQUERO</t>
  </si>
  <si>
    <t>CHOVA</t>
  </si>
  <si>
    <t>CABALLA DEL SUR O TONINO</t>
  </si>
  <si>
    <t>GALLOPEDRO</t>
  </si>
  <si>
    <t>PALOMETA</t>
  </si>
  <si>
    <t>MERLUZA O MERLUZA EUROPEA</t>
  </si>
  <si>
    <t>TOTAL MOLUSCOS</t>
  </si>
  <si>
    <t>TOTAL PECES</t>
  </si>
  <si>
    <t>Año</t>
  </si>
  <si>
    <t>Toneladas</t>
  </si>
  <si>
    <t>Miles euros</t>
  </si>
  <si>
    <t>Mes</t>
  </si>
  <si>
    <t>Peces</t>
  </si>
  <si>
    <t>Moluscos</t>
  </si>
  <si>
    <t>Crustáceos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</si>
  <si>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</si>
  <si>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</si>
  <si>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</si>
  <si>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</si>
  <si>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</si>
  <si>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</si>
  <si>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</si>
  <si>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</si>
  <si>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</si>
  <si>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</si>
  <si>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</si>
  <si>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</si>
  <si>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€/kg</t>
  </si>
  <si>
    <t>Total</t>
  </si>
  <si>
    <t>Precio (€/kg)</t>
  </si>
  <si>
    <t>Especie</t>
  </si>
  <si>
    <t>Kilogramos</t>
  </si>
  <si>
    <t>Euros</t>
  </si>
  <si>
    <t>TOTAL CRUSTÁCEOS</t>
  </si>
  <si>
    <t>ACUMULADO SOBRE EL TOTAL</t>
  </si>
  <si>
    <t>TOTAL COMERCIALIZADO</t>
  </si>
  <si>
    <t>AGUJETA</t>
  </si>
  <si>
    <t>GAR</t>
  </si>
  <si>
    <t>BODIONES O PORREDANAS</t>
  </si>
  <si>
    <t>YFX</t>
  </si>
  <si>
    <t>CABALLA</t>
  </si>
  <si>
    <t>MAC</t>
  </si>
  <si>
    <t>CABRA</t>
  </si>
  <si>
    <t>GUM</t>
  </si>
  <si>
    <t>CAZON</t>
  </si>
  <si>
    <t>GAG</t>
  </si>
  <si>
    <t>CORVALLO O CORVINATA</t>
  </si>
  <si>
    <t>CBM</t>
  </si>
  <si>
    <t>FANECA O NIÑA</t>
  </si>
  <si>
    <t>BIB</t>
  </si>
  <si>
    <t>FERRON</t>
  </si>
  <si>
    <t>QUB</t>
  </si>
  <si>
    <t>TUR</t>
  </si>
  <si>
    <t>LISAS</t>
  </si>
  <si>
    <t>MUL</t>
  </si>
  <si>
    <t>MOJARRA</t>
  </si>
  <si>
    <t>CTB</t>
  </si>
  <si>
    <t>MORA</t>
  </si>
  <si>
    <t>RIB</t>
  </si>
  <si>
    <t>MUSOLA</t>
  </si>
  <si>
    <t>SMD</t>
  </si>
  <si>
    <t>PALOMETON</t>
  </si>
  <si>
    <t>LEE</t>
  </si>
  <si>
    <t>PEON</t>
  </si>
  <si>
    <t>ARY</t>
  </si>
  <si>
    <t>RAYA DE CLAVOS</t>
  </si>
  <si>
    <t>RJC</t>
  </si>
  <si>
    <t>RAYA ESTRELLADA</t>
  </si>
  <si>
    <t>JRS</t>
  </si>
  <si>
    <t>RAYA MOSAICO</t>
  </si>
  <si>
    <t>RJU</t>
  </si>
  <si>
    <t>RAYA SANTIAGUESA</t>
  </si>
  <si>
    <t>RJN</t>
  </si>
  <si>
    <t>GUX</t>
  </si>
  <si>
    <t>SARGO PICUDO</t>
  </si>
  <si>
    <t>SHR</t>
  </si>
  <si>
    <t>TEMBLADERA</t>
  </si>
  <si>
    <t>TTR</t>
  </si>
  <si>
    <t>VERRUGATO FUSCO</t>
  </si>
  <si>
    <t>UMO</t>
  </si>
  <si>
    <t>VERRUGATO O VERRUGATO DE PIEDRA</t>
  </si>
  <si>
    <t>COB</t>
  </si>
  <si>
    <t>CALAMAR O CHIPIRON</t>
  </si>
  <si>
    <t>SQR</t>
  </si>
  <si>
    <t>CHOQUITO PICUDO</t>
  </si>
  <si>
    <t>IAR</t>
  </si>
  <si>
    <t>PULPO BLANCO</t>
  </si>
  <si>
    <t>EOI</t>
  </si>
  <si>
    <t>PUNTILLITAS</t>
  </si>
  <si>
    <t>OUL</t>
  </si>
  <si>
    <t>CANGREJO REAL</t>
  </si>
  <si>
    <t>KPG</t>
  </si>
  <si>
    <t>GALERA</t>
  </si>
  <si>
    <t>MTS</t>
  </si>
  <si>
    <t xml:space="preserve">PULPO DE ROCA </t>
  </si>
  <si>
    <t xml:space="preserve">IPP calculado con la cesta representativa de productos comercializados en esta lonja: </t>
  </si>
  <si>
    <t xml:space="preserve">      Tabla 3. Índice de precios percibidos en lonja (Base 2016)</t>
  </si>
  <si>
    <t>VMA</t>
  </si>
  <si>
    <t>OBLADA</t>
  </si>
  <si>
    <t>SBS</t>
  </si>
  <si>
    <t>PALOMETA ROJA</t>
  </si>
  <si>
    <t>BXD</t>
  </si>
  <si>
    <t>RUFO IMPERIAL</t>
  </si>
  <si>
    <t>HDV</t>
  </si>
  <si>
    <t>POTAS O VOLADORES</t>
  </si>
  <si>
    <t>OMZ</t>
  </si>
  <si>
    <t>LANGOSTINO</t>
  </si>
  <si>
    <t>TGS</t>
  </si>
  <si>
    <t xml:space="preserve">      Tabla 1. Evolución de la producción comercializada en la lonja de Barbate. Serie 1985-2018</t>
  </si>
  <si>
    <t>Gráfico 1. Evolución de la producción comercializada en la lonja de Barbate. Serie 2000-2018</t>
  </si>
  <si>
    <t>Evol 18_17</t>
  </si>
  <si>
    <t>Año 2018</t>
  </si>
  <si>
    <t xml:space="preserve">      Tabla 2. Distribución mensual por categorías. Año 2018</t>
  </si>
  <si>
    <t>ALACHA</t>
  </si>
  <si>
    <t>SAA</t>
  </si>
  <si>
    <t>ARAÑA</t>
  </si>
  <si>
    <t>TZA</t>
  </si>
  <si>
    <t>ARMADO</t>
  </si>
  <si>
    <t>PJC</t>
  </si>
  <si>
    <t>ATUN ROJO</t>
  </si>
  <si>
    <t>BFT</t>
  </si>
  <si>
    <t>BEJEL O RUBIO</t>
  </si>
  <si>
    <t>GUU</t>
  </si>
  <si>
    <t>MELVAS</t>
  </si>
  <si>
    <t>FRZ</t>
  </si>
  <si>
    <t>PEZ SAPO</t>
  </si>
  <si>
    <t>BHD</t>
  </si>
  <si>
    <t>PINTARROJA O GATA</t>
  </si>
  <si>
    <t>RAYAS</t>
  </si>
  <si>
    <t>SKA</t>
  </si>
  <si>
    <t>RODABALLO</t>
  </si>
  <si>
    <t>CAMARON FLECHA</t>
  </si>
  <si>
    <t>LKO</t>
  </si>
  <si>
    <t xml:space="preserve">      Tabla 4. Producción comercializada en la lonja de Barbate según categoría y especie. Año 2018</t>
  </si>
  <si>
    <t xml:space="preserve">       Gráfico 3. Principales especies comercializadas en la lonja de Barbate.  Año 2018</t>
  </si>
  <si>
    <t xml:space="preserve">      Tabla 5. Cesta de las principales especies comercializadas en la Lonja de Barbate. Serie 2014-2018. Base 2016</t>
  </si>
  <si>
    <t>Fuente: Sistema de Información andaluz de comercialización y producción pesquera. Consejería de Agricultura, Ganadería, Pesca y Desarrollo Sostenible.</t>
  </si>
  <si>
    <t xml:space="preserve">      Tabla 6. Distribución de la producción pesquera por modalidad.  Año 2018</t>
  </si>
  <si>
    <t>Modalidad de pesca</t>
  </si>
  <si>
    <t>Operadores (Nº)</t>
  </si>
  <si>
    <t xml:space="preserve">      Tabla 7. Frecuencia de venta de los operadores en lonja.  Año 2018</t>
  </si>
  <si>
    <t>Habituales</t>
  </si>
  <si>
    <t>Frecuentes</t>
  </si>
  <si>
    <t>Ocasionales</t>
  </si>
  <si>
    <t>Habituales: Venden más del 50% de los días de venta  / Frecuentes: venden entre el 25% y el 50% de los días de ventas / Ocasionales: venden menos del 25% de los días de venta</t>
  </si>
  <si>
    <t xml:space="preserve">      Tabla 8. Compradores en lonja y concentración del volumen.  Año 2018</t>
  </si>
  <si>
    <t>Volumen de compras en lonja</t>
  </si>
  <si>
    <t>Compradores (Nº)</t>
  </si>
  <si>
    <t>%</t>
  </si>
  <si>
    <t>Volumen medio de compra (€)</t>
  </si>
  <si>
    <t>Más de 1.200.000</t>
  </si>
  <si>
    <t>De 600.000 a 1.200.000</t>
  </si>
  <si>
    <t>De 300.000 a 600.000</t>
  </si>
  <si>
    <t>De 150.000 a 300.000</t>
  </si>
  <si>
    <t>De 60.000 a 150.000</t>
  </si>
  <si>
    <t>De 30.000 a 60.000</t>
  </si>
  <si>
    <t>De 6.000 a 30.000</t>
  </si>
  <si>
    <t>Hasta 6.000</t>
  </si>
  <si>
    <t xml:space="preserve">Total </t>
  </si>
  <si>
    <t xml:space="preserve">      Tabla 9. Número de compradores según frecuencia de compra.  Año 2018</t>
  </si>
  <si>
    <t xml:space="preserve">      Tabla 10. Principales indicadores.  Año 2018</t>
  </si>
  <si>
    <t xml:space="preserve">CONCEPTO </t>
  </si>
  <si>
    <t>VALOR</t>
  </si>
  <si>
    <t xml:space="preserve">VENTAS (Tm.) / Nº DE BUQUES </t>
  </si>
  <si>
    <t xml:space="preserve">VENTAS (Miles euros) / Nº DE BUQUES </t>
  </si>
  <si>
    <t>VENTAS (Tm.) / Nº DE DIAS VENTA</t>
  </si>
  <si>
    <t>VENTAS (Miles euros) / Nº DE DIAS VENTA</t>
  </si>
  <si>
    <t>Cerco</t>
  </si>
  <si>
    <t>Artes Menores</t>
  </si>
  <si>
    <t>Rastro</t>
  </si>
  <si>
    <t>Arrastre de Fondo</t>
  </si>
  <si>
    <t>Total Lonja</t>
  </si>
  <si>
    <t>Habituales: Compran más del 50% de los días de venta  / Frecuentes: Compran entre el 25% y el 50% de los días de ventas / Ocasionales: compran menos del 25% de los días de venta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</si>
</sst>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%"/>
    <numFmt numFmtId="165" formatCode="#,##0.0"/>
    <numFmt numFmtId="166" formatCode="_-* #,##0.00\ _p_t_a_-;\-* #,##0.00\ _p_t_a_-;_-* \-??\ _p_t_a_-;_-@_-"/>
    <numFmt numFmtId="167" formatCode="_-* #,##0\ _p_t_a_-;\-* #,##0\ _p_t_a_-;_-* \-??\ _p_t_a_-;_-@_-"/>
    <numFmt numFmtId="168" formatCode="_-* #,##0.0\ _p_t_a_-;\-* #,##0.0\ _p_t_a_-;_-* \-??\ _p_t_a_-;_-@_-"/>
    <numFmt numFmtId="169" formatCode="0.000"/>
    <numFmt numFmtId="170" formatCode="_-* #,##0\ _€_-;\-* #,##0\ _€_-;_-* &quot;-&quot;??\ _€_-;_-@_-"/>
  </numFmts>
  <fonts count="21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 Narrow"/>
      <family val="2"/>
    </font>
    <font>
      <b/>
      <sz val="18"/>
      <color indexed="9"/>
      <name val="Arial Narrow"/>
      <family val="2"/>
    </font>
    <font>
      <sz val="18"/>
      <name val="Arial Narrow"/>
      <family val="2"/>
    </font>
    <font>
      <b/>
      <sz val="12"/>
      <color indexed="54"/>
      <name val="Arial Narrow"/>
      <family val="2"/>
    </font>
    <font>
      <b/>
      <sz val="12"/>
      <name val="Arial Narrow"/>
      <family val="2"/>
    </font>
    <font>
      <sz val="12"/>
      <color indexed="18"/>
      <name val="Arial Narrow"/>
      <family val="2"/>
    </font>
    <font>
      <b/>
      <sz val="12"/>
      <color indexed="10"/>
      <name val="Arial Narrow"/>
      <family val="2"/>
    </font>
    <font>
      <sz val="10"/>
      <name val="Arial Narrow"/>
      <family val="2"/>
    </font>
    <font>
      <b/>
      <sz val="10"/>
      <name val="Arial"/>
      <family val="2"/>
    </font>
    <font>
      <b/>
      <sz val="12"/>
      <color theme="0"/>
      <name val="Arial Narrow"/>
      <family val="2"/>
    </font>
    <font>
      <sz val="12"/>
      <color theme="3" tint="0.59999389629810485"/>
      <name val="Arial Narrow"/>
      <family val="2"/>
    </font>
    <font>
      <b/>
      <sz val="18"/>
      <color theme="3" tint="-0.249977111117893"/>
      <name val="Arial Narrow"/>
      <family val="2"/>
    </font>
    <font>
      <b/>
      <sz val="12"/>
      <color theme="3" tint="0.39997558519241921"/>
      <name val="Arial Narrow"/>
      <family val="2"/>
    </font>
    <font>
      <sz val="8"/>
      <color theme="3" tint="0.59999389629810485"/>
      <name val="Arial Narrow"/>
      <family val="2"/>
    </font>
    <font>
      <sz val="8"/>
      <color rgb="FF000000"/>
      <name val="Arial Narrow"/>
      <family val="2"/>
    </font>
    <font>
      <b/>
      <sz val="12"/>
      <name val="NewsGotT"/>
    </font>
    <font>
      <sz val="12"/>
      <name val="NewsGotT"/>
    </font>
    <font>
      <b/>
      <sz val="12"/>
      <color indexed="54"/>
      <name val="NewsGotT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3" tint="0.39997558519241921"/>
        <bgColor indexed="31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3" tint="0.59999389629810485"/>
        <bgColor indexed="31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3" tint="0.39997558519241921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rgb="FFF8F8F8"/>
        <bgColor indexed="26"/>
      </patternFill>
    </fill>
    <fill>
      <patternFill patternType="solid">
        <fgColor theme="4" tint="0.59999389629810485"/>
        <bgColor indexed="26"/>
      </patternFill>
    </fill>
  </fills>
  <borders count="13">
    <border>
      <left/>
      <right/>
      <top/>
      <bottom/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/>
      <right style="thin">
        <color indexed="31"/>
      </right>
      <top/>
      <bottom/>
      <diagonal/>
    </border>
    <border>
      <left style="thin">
        <color indexed="31"/>
      </left>
      <right/>
      <top style="thin">
        <color indexed="31"/>
      </top>
      <bottom/>
      <diagonal/>
    </border>
    <border>
      <left style="thin">
        <color indexed="31"/>
      </left>
      <right/>
      <top/>
      <bottom/>
      <diagonal/>
    </border>
    <border>
      <left style="thin">
        <color indexed="31"/>
      </left>
      <right/>
      <top/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/>
      <diagonal/>
    </border>
  </borders>
  <cellStyleXfs count="4">
    <xf numFmtId="0" fontId="0" fillId="0" borderId="0"/>
    <xf numFmtId="166" fontId="2" fillId="0" borderId="0" applyFill="0" applyBorder="0" applyAlignment="0" applyProtection="0"/>
    <xf numFmtId="9" fontId="2" fillId="0" borderId="0" applyFill="0" applyBorder="0" applyAlignment="0" applyProtection="0"/>
    <xf numFmtId="0" fontId="1" fillId="0" borderId="0"/>
  </cellStyleXfs>
  <cellXfs count="158">
    <xf numFmtId="0" fontId="0" fillId="0" borderId="0" xfId="0"/>
    <xf numFmtId="0" fontId="3" fillId="2" borderId="0" xfId="0" applyFont="1" applyFill="1"/>
    <xf numFmtId="4" fontId="3" fillId="2" borderId="0" xfId="0" applyNumberFormat="1" applyFont="1" applyFill="1"/>
    <xf numFmtId="4" fontId="3" fillId="2" borderId="0" xfId="0" applyNumberFormat="1" applyFont="1" applyFill="1" applyBorder="1"/>
    <xf numFmtId="0" fontId="6" fillId="2" borderId="0" xfId="0" applyFont="1" applyFill="1"/>
    <xf numFmtId="0" fontId="7" fillId="2" borderId="0" xfId="0" applyFont="1" applyFill="1" applyAlignment="1">
      <alignment horizontal="center"/>
    </xf>
    <xf numFmtId="0" fontId="3" fillId="2" borderId="1" xfId="0" applyNumberFormat="1" applyFont="1" applyFill="1" applyBorder="1" applyAlignment="1">
      <alignment horizontal="left"/>
    </xf>
    <xf numFmtId="4" fontId="3" fillId="2" borderId="1" xfId="0" applyNumberFormat="1" applyFont="1" applyFill="1" applyBorder="1"/>
    <xf numFmtId="4" fontId="3" fillId="2" borderId="2" xfId="0" applyNumberFormat="1" applyFont="1" applyFill="1" applyBorder="1"/>
    <xf numFmtId="0" fontId="7" fillId="2" borderId="0" xfId="0" applyFont="1" applyFill="1"/>
    <xf numFmtId="4" fontId="7" fillId="2" borderId="0" xfId="0" applyNumberFormat="1" applyFont="1" applyFill="1"/>
    <xf numFmtId="164" fontId="3" fillId="2" borderId="0" xfId="0" applyNumberFormat="1" applyFont="1" applyFill="1"/>
    <xf numFmtId="4" fontId="8" fillId="2" borderId="0" xfId="0" applyNumberFormat="1" applyFont="1" applyFill="1" applyBorder="1"/>
    <xf numFmtId="3" fontId="8" fillId="2" borderId="0" xfId="0" applyNumberFormat="1" applyFont="1" applyFill="1" applyBorder="1"/>
    <xf numFmtId="3" fontId="3" fillId="2" borderId="2" xfId="0" applyNumberFormat="1" applyFont="1" applyFill="1" applyBorder="1"/>
    <xf numFmtId="3" fontId="3" fillId="2" borderId="1" xfId="0" applyNumberFormat="1" applyFont="1" applyFill="1" applyBorder="1"/>
    <xf numFmtId="1" fontId="3" fillId="2" borderId="0" xfId="0" applyNumberFormat="1" applyFont="1" applyFill="1" applyBorder="1"/>
    <xf numFmtId="3" fontId="3" fillId="2" borderId="0" xfId="0" applyNumberFormat="1" applyFont="1" applyFill="1" applyBorder="1"/>
    <xf numFmtId="0" fontId="3" fillId="3" borderId="0" xfId="0" applyFont="1" applyFill="1"/>
    <xf numFmtId="4" fontId="3" fillId="3" borderId="0" xfId="0" applyNumberFormat="1" applyFont="1" applyFill="1"/>
    <xf numFmtId="4" fontId="5" fillId="3" borderId="0" xfId="0" applyNumberFormat="1" applyFont="1" applyFill="1"/>
    <xf numFmtId="0" fontId="5" fillId="3" borderId="0" xfId="0" applyFont="1" applyFill="1"/>
    <xf numFmtId="4" fontId="3" fillId="3" borderId="0" xfId="0" applyNumberFormat="1" applyFont="1" applyFill="1" applyBorder="1"/>
    <xf numFmtId="0" fontId="3" fillId="3" borderId="0" xfId="0" applyFont="1" applyFill="1" applyBorder="1"/>
    <xf numFmtId="164" fontId="3" fillId="3" borderId="0" xfId="0" applyNumberFormat="1" applyFont="1" applyFill="1" applyBorder="1"/>
    <xf numFmtId="0" fontId="7" fillId="3" borderId="0" xfId="0" applyFont="1" applyFill="1" applyBorder="1"/>
    <xf numFmtId="4" fontId="7" fillId="4" borderId="0" xfId="0" applyNumberFormat="1" applyFont="1" applyFill="1" applyBorder="1"/>
    <xf numFmtId="164" fontId="7" fillId="4" borderId="0" xfId="0" applyNumberFormat="1" applyFont="1" applyFill="1" applyBorder="1"/>
    <xf numFmtId="0" fontId="12" fillId="5" borderId="3" xfId="0" applyFont="1" applyFill="1" applyBorder="1" applyAlignment="1">
      <alignment horizontal="center" vertical="center"/>
    </xf>
    <xf numFmtId="4" fontId="12" fillId="5" borderId="2" xfId="0" applyNumberFormat="1" applyFont="1" applyFill="1" applyBorder="1" applyAlignment="1">
      <alignment horizontal="center"/>
    </xf>
    <xf numFmtId="0" fontId="12" fillId="5" borderId="2" xfId="0" applyFont="1" applyFill="1" applyBorder="1" applyAlignment="1">
      <alignment horizontal="center"/>
    </xf>
    <xf numFmtId="0" fontId="7" fillId="6" borderId="4" xfId="0" applyNumberFormat="1" applyFont="1" applyFill="1" applyBorder="1" applyAlignment="1">
      <alignment horizontal="left"/>
    </xf>
    <xf numFmtId="0" fontId="13" fillId="2" borderId="0" xfId="0" applyFont="1" applyFill="1"/>
    <xf numFmtId="164" fontId="7" fillId="6" borderId="4" xfId="0" applyNumberFormat="1" applyFont="1" applyFill="1" applyBorder="1" applyAlignment="1">
      <alignment horizontal="center"/>
    </xf>
    <xf numFmtId="4" fontId="12" fillId="7" borderId="2" xfId="0" applyNumberFormat="1" applyFont="1" applyFill="1" applyBorder="1" applyAlignment="1">
      <alignment horizontal="center"/>
    </xf>
    <xf numFmtId="0" fontId="12" fillId="7" borderId="2" xfId="0" applyFont="1" applyFill="1" applyBorder="1" applyAlignment="1">
      <alignment horizontal="center"/>
    </xf>
    <xf numFmtId="3" fontId="7" fillId="6" borderId="4" xfId="0" applyNumberFormat="1" applyFont="1" applyFill="1" applyBorder="1"/>
    <xf numFmtId="4" fontId="7" fillId="6" borderId="4" xfId="0" applyNumberFormat="1" applyFont="1" applyFill="1" applyBorder="1"/>
    <xf numFmtId="3" fontId="3" fillId="2" borderId="4" xfId="0" applyNumberFormat="1" applyFont="1" applyFill="1" applyBorder="1"/>
    <xf numFmtId="4" fontId="3" fillId="2" borderId="4" xfId="0" applyNumberFormat="1" applyFont="1" applyFill="1" applyBorder="1"/>
    <xf numFmtId="4" fontId="7" fillId="3" borderId="2" xfId="0" applyNumberFormat="1" applyFont="1" applyFill="1" applyBorder="1"/>
    <xf numFmtId="4" fontId="7" fillId="3" borderId="1" xfId="0" applyNumberFormat="1" applyFont="1" applyFill="1" applyBorder="1"/>
    <xf numFmtId="4" fontId="7" fillId="3" borderId="4" xfId="0" applyNumberFormat="1" applyFont="1" applyFill="1" applyBorder="1"/>
    <xf numFmtId="0" fontId="9" fillId="2" borderId="0" xfId="0" applyFont="1" applyFill="1"/>
    <xf numFmtId="4" fontId="9" fillId="2" borderId="0" xfId="0" applyNumberFormat="1" applyFont="1" applyFill="1"/>
    <xf numFmtId="165" fontId="8" fillId="2" borderId="0" xfId="0" applyNumberFormat="1" applyFont="1" applyFill="1"/>
    <xf numFmtId="165" fontId="3" fillId="2" borderId="1" xfId="0" applyNumberFormat="1" applyFont="1" applyFill="1" applyBorder="1" applyAlignment="1"/>
    <xf numFmtId="3" fontId="3" fillId="2" borderId="1" xfId="0" applyNumberFormat="1" applyFont="1" applyFill="1" applyBorder="1" applyAlignment="1"/>
    <xf numFmtId="4" fontId="3" fillId="2" borderId="1" xfId="0" applyNumberFormat="1" applyFont="1" applyFill="1" applyBorder="1" applyAlignment="1"/>
    <xf numFmtId="4" fontId="8" fillId="2" borderId="0" xfId="0" applyNumberFormat="1" applyFont="1" applyFill="1"/>
    <xf numFmtId="165" fontId="7" fillId="8" borderId="3" xfId="0" applyNumberFormat="1" applyFont="1" applyFill="1" applyBorder="1" applyAlignment="1"/>
    <xf numFmtId="3" fontId="12" fillId="9" borderId="1" xfId="0" applyNumberFormat="1" applyFont="1" applyFill="1" applyBorder="1" applyAlignment="1"/>
    <xf numFmtId="4" fontId="12" fillId="9" borderId="1" xfId="0" applyNumberFormat="1" applyFont="1" applyFill="1" applyBorder="1" applyAlignment="1"/>
    <xf numFmtId="3" fontId="7" fillId="8" borderId="3" xfId="0" applyNumberFormat="1" applyFont="1" applyFill="1" applyBorder="1" applyAlignment="1"/>
    <xf numFmtId="4" fontId="7" fillId="8" borderId="3" xfId="0" applyNumberFormat="1" applyFont="1" applyFill="1" applyBorder="1" applyAlignment="1"/>
    <xf numFmtId="3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5" fontId="3" fillId="2" borderId="1" xfId="0" applyNumberFormat="1" applyFont="1" applyFill="1" applyBorder="1" applyAlignment="1">
      <alignment horizontal="center"/>
    </xf>
    <xf numFmtId="165" fontId="7" fillId="8" borderId="3" xfId="0" applyNumberFormat="1" applyFont="1" applyFill="1" applyBorder="1" applyAlignment="1">
      <alignment horizontal="center"/>
    </xf>
    <xf numFmtId="165" fontId="3" fillId="8" borderId="3" xfId="0" applyNumberFormat="1" applyFont="1" applyFill="1" applyBorder="1" applyAlignment="1">
      <alignment horizontal="center"/>
    </xf>
    <xf numFmtId="165" fontId="12" fillId="9" borderId="1" xfId="0" applyNumberFormat="1" applyFont="1" applyFill="1" applyBorder="1" applyAlignment="1">
      <alignment horizontal="center"/>
    </xf>
    <xf numFmtId="0" fontId="12" fillId="9" borderId="5" xfId="0" applyFont="1" applyFill="1" applyBorder="1" applyAlignment="1">
      <alignment horizontal="left"/>
    </xf>
    <xf numFmtId="0" fontId="3" fillId="2" borderId="6" xfId="0" applyFont="1" applyFill="1" applyBorder="1"/>
    <xf numFmtId="3" fontId="3" fillId="2" borderId="7" xfId="0" applyNumberFormat="1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3" fontId="3" fillId="2" borderId="8" xfId="0" applyNumberFormat="1" applyFont="1" applyFill="1" applyBorder="1"/>
    <xf numFmtId="0" fontId="0" fillId="10" borderId="0" xfId="0" applyFill="1"/>
    <xf numFmtId="0" fontId="10" fillId="10" borderId="0" xfId="0" applyFont="1" applyFill="1"/>
    <xf numFmtId="0" fontId="0" fillId="10" borderId="0" xfId="0" applyFill="1" applyBorder="1"/>
    <xf numFmtId="164" fontId="11" fillId="8" borderId="8" xfId="2" applyNumberFormat="1" applyFont="1" applyFill="1" applyBorder="1" applyAlignment="1">
      <alignment horizontal="center"/>
    </xf>
    <xf numFmtId="0" fontId="4" fillId="11" borderId="0" xfId="0" applyFont="1" applyFill="1" applyBorder="1" applyAlignment="1">
      <alignment horizontal="left"/>
    </xf>
    <xf numFmtId="0" fontId="14" fillId="11" borderId="0" xfId="0" applyFont="1" applyFill="1" applyBorder="1" applyAlignment="1">
      <alignment horizontal="left"/>
    </xf>
    <xf numFmtId="0" fontId="3" fillId="12" borderId="0" xfId="0" applyFont="1" applyFill="1"/>
    <xf numFmtId="4" fontId="3" fillId="12" borderId="0" xfId="0" applyNumberFormat="1" applyFont="1" applyFill="1"/>
    <xf numFmtId="4" fontId="3" fillId="2" borderId="1" xfId="0" applyNumberFormat="1" applyFont="1" applyFill="1" applyBorder="1" applyAlignment="1">
      <alignment horizontal="center"/>
    </xf>
    <xf numFmtId="0" fontId="15" fillId="13" borderId="0" xfId="0" applyFont="1" applyFill="1"/>
    <xf numFmtId="4" fontId="3" fillId="13" borderId="0" xfId="0" applyNumberFormat="1" applyFont="1" applyFill="1"/>
    <xf numFmtId="0" fontId="3" fillId="13" borderId="0" xfId="0" applyFont="1" applyFill="1"/>
    <xf numFmtId="0" fontId="3" fillId="9" borderId="0" xfId="0" applyFont="1" applyFill="1"/>
    <xf numFmtId="4" fontId="3" fillId="9" borderId="0" xfId="0" applyNumberFormat="1" applyFont="1" applyFill="1"/>
    <xf numFmtId="0" fontId="15" fillId="3" borderId="0" xfId="0" applyFont="1" applyFill="1"/>
    <xf numFmtId="0" fontId="7" fillId="8" borderId="4" xfId="0" applyNumberFormat="1" applyFont="1" applyFill="1" applyBorder="1" applyAlignment="1">
      <alignment horizontal="left"/>
    </xf>
    <xf numFmtId="3" fontId="7" fillId="4" borderId="0" xfId="0" applyNumberFormat="1" applyFont="1" applyFill="1" applyBorder="1"/>
    <xf numFmtId="167" fontId="2" fillId="4" borderId="0" xfId="1" applyNumberFormat="1" applyFill="1" applyBorder="1" applyAlignment="1">
      <alignment horizontal="left"/>
    </xf>
    <xf numFmtId="167" fontId="2" fillId="4" borderId="0" xfId="1" applyNumberFormat="1" applyFill="1" applyBorder="1" applyAlignment="1">
      <alignment horizontal="center"/>
    </xf>
    <xf numFmtId="166" fontId="2" fillId="2" borderId="2" xfId="1" applyFill="1" applyBorder="1"/>
    <xf numFmtId="166" fontId="2" fillId="2" borderId="1" xfId="1" applyFill="1" applyBorder="1"/>
    <xf numFmtId="166" fontId="2" fillId="2" borderId="4" xfId="1" applyFill="1" applyBorder="1"/>
    <xf numFmtId="166" fontId="2" fillId="2" borderId="1" xfId="1" applyNumberFormat="1" applyFill="1" applyBorder="1"/>
    <xf numFmtId="166" fontId="2" fillId="2" borderId="4" xfId="1" applyNumberFormat="1" applyFill="1" applyBorder="1"/>
    <xf numFmtId="166" fontId="11" fillId="6" borderId="4" xfId="1" applyFont="1" applyFill="1" applyBorder="1"/>
    <xf numFmtId="166" fontId="11" fillId="6" borderId="4" xfId="1" applyNumberFormat="1" applyFont="1" applyFill="1" applyBorder="1"/>
    <xf numFmtId="165" fontId="3" fillId="2" borderId="2" xfId="0" applyNumberFormat="1" applyFont="1" applyFill="1" applyBorder="1"/>
    <xf numFmtId="165" fontId="2" fillId="2" borderId="1" xfId="1" applyNumberFormat="1" applyFill="1" applyBorder="1"/>
    <xf numFmtId="165" fontId="2" fillId="2" borderId="4" xfId="1" applyNumberFormat="1" applyFill="1" applyBorder="1"/>
    <xf numFmtId="165" fontId="11" fillId="6" borderId="4" xfId="1" applyNumberFormat="1" applyFont="1" applyFill="1" applyBorder="1"/>
    <xf numFmtId="3" fontId="0" fillId="10" borderId="0" xfId="0" applyNumberFormat="1" applyFill="1"/>
    <xf numFmtId="164" fontId="2" fillId="10" borderId="0" xfId="2" applyNumberFormat="1" applyFill="1"/>
    <xf numFmtId="4" fontId="7" fillId="8" borderId="4" xfId="0" applyNumberFormat="1" applyFont="1" applyFill="1" applyBorder="1" applyAlignment="1">
      <alignment horizontal="center"/>
    </xf>
    <xf numFmtId="0" fontId="16" fillId="2" borderId="0" xfId="0" applyFont="1" applyFill="1"/>
    <xf numFmtId="4" fontId="3" fillId="2" borderId="7" xfId="0" applyNumberFormat="1" applyFont="1" applyFill="1" applyBorder="1"/>
    <xf numFmtId="4" fontId="3" fillId="2" borderId="8" xfId="0" applyNumberFormat="1" applyFont="1" applyFill="1" applyBorder="1"/>
    <xf numFmtId="166" fontId="2" fillId="4" borderId="0" xfId="1" applyFill="1" applyBorder="1"/>
    <xf numFmtId="167" fontId="2" fillId="4" borderId="0" xfId="1" applyNumberFormat="1" applyFill="1" applyBorder="1"/>
    <xf numFmtId="165" fontId="3" fillId="2" borderId="1" xfId="0" applyNumberFormat="1" applyFont="1" applyFill="1" applyBorder="1"/>
    <xf numFmtId="165" fontId="3" fillId="2" borderId="4" xfId="0" applyNumberFormat="1" applyFont="1" applyFill="1" applyBorder="1"/>
    <xf numFmtId="165" fontId="7" fillId="6" borderId="4" xfId="0" applyNumberFormat="1" applyFont="1" applyFill="1" applyBorder="1"/>
    <xf numFmtId="3" fontId="7" fillId="3" borderId="2" xfId="0" applyNumberFormat="1" applyFont="1" applyFill="1" applyBorder="1"/>
    <xf numFmtId="3" fontId="7" fillId="3" borderId="1" xfId="0" applyNumberFormat="1" applyFont="1" applyFill="1" applyBorder="1"/>
    <xf numFmtId="3" fontId="7" fillId="3" borderId="4" xfId="0" applyNumberFormat="1" applyFont="1" applyFill="1" applyBorder="1"/>
    <xf numFmtId="167" fontId="2" fillId="10" borderId="0" xfId="1" applyNumberFormat="1" applyFill="1"/>
    <xf numFmtId="168" fontId="2" fillId="2" borderId="0" xfId="1" applyNumberFormat="1" applyFill="1"/>
    <xf numFmtId="164" fontId="11" fillId="8" borderId="4" xfId="2" applyNumberFormat="1" applyFont="1" applyFill="1" applyBorder="1" applyAlignment="1">
      <alignment horizontal="center"/>
    </xf>
    <xf numFmtId="0" fontId="3" fillId="13" borderId="0" xfId="0" applyFont="1" applyFill="1" applyAlignment="1">
      <alignment horizontal="center"/>
    </xf>
    <xf numFmtId="0" fontId="2" fillId="10" borderId="0" xfId="0" applyFont="1" applyFill="1"/>
    <xf numFmtId="167" fontId="3" fillId="2" borderId="1" xfId="1" applyNumberFormat="1" applyFont="1" applyFill="1" applyBorder="1" applyAlignment="1" applyProtection="1">
      <alignment horizontal="right"/>
    </xf>
    <xf numFmtId="166" fontId="3" fillId="10" borderId="1" xfId="1" applyNumberFormat="1" applyFont="1" applyFill="1" applyBorder="1"/>
    <xf numFmtId="167" fontId="7" fillId="6" borderId="4" xfId="1" applyNumberFormat="1" applyFont="1" applyFill="1" applyBorder="1" applyAlignment="1">
      <alignment horizontal="center"/>
    </xf>
    <xf numFmtId="166" fontId="7" fillId="6" borderId="4" xfId="1" applyNumberFormat="1" applyFont="1" applyFill="1" applyBorder="1" applyAlignment="1">
      <alignment horizontal="center"/>
    </xf>
    <xf numFmtId="167" fontId="2" fillId="10" borderId="0" xfId="1" applyNumberFormat="1" applyFont="1" applyFill="1"/>
    <xf numFmtId="166" fontId="2" fillId="10" borderId="0" xfId="1" applyNumberFormat="1" applyFont="1" applyFill="1"/>
    <xf numFmtId="3" fontId="7" fillId="6" borderId="4" xfId="0" applyNumberFormat="1" applyFont="1" applyFill="1" applyBorder="1" applyAlignment="1">
      <alignment horizontal="right"/>
    </xf>
    <xf numFmtId="0" fontId="17" fillId="0" borderId="0" xfId="0" applyFont="1" applyAlignment="1">
      <alignment horizontal="left" vertical="center" readingOrder="1"/>
    </xf>
    <xf numFmtId="3" fontId="18" fillId="2" borderId="0" xfId="0" applyNumberFormat="1" applyFont="1" applyFill="1" applyBorder="1" applyAlignment="1">
      <alignment horizontal="center"/>
    </xf>
    <xf numFmtId="0" fontId="19" fillId="2" borderId="0" xfId="0" applyFont="1" applyFill="1" applyBorder="1" applyAlignment="1"/>
    <xf numFmtId="169" fontId="2" fillId="10" borderId="0" xfId="0" applyNumberFormat="1" applyFont="1" applyFill="1"/>
    <xf numFmtId="0" fontId="12" fillId="5" borderId="3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/>
    <xf numFmtId="164" fontId="3" fillId="2" borderId="1" xfId="2" applyNumberFormat="1" applyFont="1" applyFill="1" applyBorder="1" applyAlignment="1"/>
    <xf numFmtId="164" fontId="7" fillId="8" borderId="1" xfId="2" applyNumberFormat="1" applyFont="1" applyFill="1" applyBorder="1" applyAlignment="1"/>
    <xf numFmtId="4" fontId="7" fillId="6" borderId="4" xfId="0" applyNumberFormat="1" applyFont="1" applyFill="1" applyBorder="1" applyAlignment="1">
      <alignment horizontal="right"/>
    </xf>
    <xf numFmtId="164" fontId="19" fillId="2" borderId="0" xfId="0" applyNumberFormat="1" applyFont="1" applyFill="1" applyBorder="1" applyAlignment="1"/>
    <xf numFmtId="3" fontId="19" fillId="2" borderId="0" xfId="0" applyNumberFormat="1" applyFont="1" applyFill="1" applyBorder="1" applyAlignment="1"/>
    <xf numFmtId="0" fontId="20" fillId="2" borderId="0" xfId="0" applyFont="1" applyFill="1" applyBorder="1" applyAlignment="1">
      <alignment horizontal="left"/>
    </xf>
    <xf numFmtId="10" fontId="19" fillId="2" borderId="0" xfId="0" applyNumberFormat="1" applyFont="1" applyFill="1" applyBorder="1" applyAlignment="1"/>
    <xf numFmtId="10" fontId="3" fillId="2" borderId="3" xfId="0" applyNumberFormat="1" applyFont="1" applyFill="1" applyBorder="1" applyAlignment="1"/>
    <xf numFmtId="166" fontId="3" fillId="2" borderId="3" xfId="1" applyFont="1" applyFill="1" applyBorder="1" applyAlignment="1"/>
    <xf numFmtId="170" fontId="2" fillId="0" borderId="0" xfId="0" applyNumberFormat="1" applyFont="1"/>
    <xf numFmtId="3" fontId="12" fillId="5" borderId="9" xfId="0" applyNumberFormat="1" applyFont="1" applyFill="1" applyBorder="1" applyAlignment="1">
      <alignment horizontal="center"/>
    </xf>
    <xf numFmtId="3" fontId="12" fillId="5" borderId="10" xfId="0" applyNumberFormat="1" applyFont="1" applyFill="1" applyBorder="1" applyAlignment="1">
      <alignment horizontal="center"/>
    </xf>
    <xf numFmtId="3" fontId="12" fillId="5" borderId="11" xfId="0" applyNumberFormat="1" applyFont="1" applyFill="1" applyBorder="1" applyAlignment="1">
      <alignment horizontal="center"/>
    </xf>
    <xf numFmtId="0" fontId="4" fillId="11" borderId="0" xfId="0" applyFont="1" applyFill="1" applyBorder="1" applyAlignment="1">
      <alignment horizontal="left"/>
    </xf>
    <xf numFmtId="0" fontId="14" fillId="11" borderId="0" xfId="0" applyFont="1" applyFill="1" applyBorder="1" applyAlignment="1">
      <alignment horizontal="left"/>
    </xf>
    <xf numFmtId="0" fontId="12" fillId="5" borderId="2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0" fontId="12" fillId="7" borderId="9" xfId="0" applyNumberFormat="1" applyFont="1" applyFill="1" applyBorder="1" applyAlignment="1">
      <alignment horizontal="center"/>
    </xf>
    <xf numFmtId="0" fontId="12" fillId="7" borderId="11" xfId="0" applyNumberFormat="1" applyFont="1" applyFill="1" applyBorder="1" applyAlignment="1">
      <alignment horizontal="center"/>
    </xf>
    <xf numFmtId="0" fontId="12" fillId="5" borderId="0" xfId="0" applyFont="1" applyFill="1" applyBorder="1" applyAlignment="1">
      <alignment horizontal="center" vertical="center"/>
    </xf>
    <xf numFmtId="4" fontId="12" fillId="5" borderId="2" xfId="0" applyNumberFormat="1" applyFont="1" applyFill="1" applyBorder="1" applyAlignment="1">
      <alignment horizontal="center" vertical="center"/>
    </xf>
    <xf numFmtId="4" fontId="12" fillId="5" borderId="4" xfId="0" applyNumberFormat="1" applyFont="1" applyFill="1" applyBorder="1" applyAlignment="1">
      <alignment horizontal="center" vertical="center"/>
    </xf>
    <xf numFmtId="0" fontId="7" fillId="8" borderId="9" xfId="0" applyFont="1" applyFill="1" applyBorder="1" applyAlignment="1">
      <alignment horizontal="left"/>
    </xf>
    <xf numFmtId="0" fontId="7" fillId="8" borderId="11" xfId="0" applyFont="1" applyFill="1" applyBorder="1" applyAlignment="1">
      <alignment horizontal="left"/>
    </xf>
    <xf numFmtId="3" fontId="12" fillId="9" borderId="6" xfId="0" applyNumberFormat="1" applyFont="1" applyFill="1" applyBorder="1" applyAlignment="1">
      <alignment horizontal="left"/>
    </xf>
    <xf numFmtId="3" fontId="12" fillId="9" borderId="12" xfId="0" applyNumberFormat="1" applyFont="1" applyFill="1" applyBorder="1" applyAlignment="1">
      <alignment horizontal="left"/>
    </xf>
    <xf numFmtId="0" fontId="12" fillId="5" borderId="9" xfId="0" applyNumberFormat="1" applyFont="1" applyFill="1" applyBorder="1" applyAlignment="1">
      <alignment horizontal="center"/>
    </xf>
    <xf numFmtId="0" fontId="12" fillId="5" borderId="11" xfId="0" applyNumberFormat="1" applyFont="1" applyFill="1" applyBorder="1" applyAlignment="1">
      <alignment horizontal="center"/>
    </xf>
  </cellXfs>
  <cellStyles count="4">
    <cellStyle name="Millares" xfId="1" builtinId="3"/>
    <cellStyle name="Normal" xfId="0" builtinId="0"/>
    <cellStyle name="Normal 2" xfId="3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644171779141"/>
          <c:y val="4.6296400952150589E-2"/>
          <c:w val="0.78332208473940756"/>
          <c:h val="0.83043710087420175"/>
        </c:manualLayout>
      </c:layout>
      <c:lineChart>
        <c:grouping val="standard"/>
        <c:varyColors val="0"/>
        <c:ser>
          <c:idx val="0"/>
          <c:order val="0"/>
          <c:tx>
            <c:strRef>
              <c:f>'CIFRAS GENERALES'!$C$16</c:f>
              <c:strCache>
                <c:ptCount val="1"/>
                <c:pt idx="0">
                  <c:v>Toneladas</c:v>
                </c:pt>
              </c:strCache>
            </c:strRef>
          </c:tx>
          <c:marker>
            <c:symbol val="none"/>
          </c:marker>
          <c:cat>
            <c:numRef>
              <c:f>'CIFRAS GENERALES'!$B$32:$B$50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'CIFRAS GENERALES'!$C$32:$C$50</c:f>
              <c:numCache>
                <c:formatCode>#,##0</c:formatCode>
                <c:ptCount val="19"/>
                <c:pt idx="0">
                  <c:v>2971.1089999999999</c:v>
                </c:pt>
                <c:pt idx="1">
                  <c:v>3509.2521199999996</c:v>
                </c:pt>
                <c:pt idx="2">
                  <c:v>5547.8569200000011</c:v>
                </c:pt>
                <c:pt idx="3">
                  <c:v>2935.4036229999997</c:v>
                </c:pt>
                <c:pt idx="4">
                  <c:v>2573.6283010000002</c:v>
                </c:pt>
                <c:pt idx="5">
                  <c:v>1460.7985200000001</c:v>
                </c:pt>
                <c:pt idx="6">
                  <c:v>1619.3340900000001</c:v>
                </c:pt>
                <c:pt idx="7">
                  <c:v>2974.1628900000001</c:v>
                </c:pt>
                <c:pt idx="8">
                  <c:v>3511.6194300000002</c:v>
                </c:pt>
                <c:pt idx="9">
                  <c:v>3155.2570999999998</c:v>
                </c:pt>
                <c:pt idx="10">
                  <c:v>3196.4699900000001</c:v>
                </c:pt>
                <c:pt idx="11">
                  <c:v>3378.81331</c:v>
                </c:pt>
                <c:pt idx="12">
                  <c:v>1556.82908</c:v>
                </c:pt>
                <c:pt idx="13">
                  <c:v>1656.7943</c:v>
                </c:pt>
                <c:pt idx="14">
                  <c:v>2555.4020599999999</c:v>
                </c:pt>
                <c:pt idx="15">
                  <c:v>3430.6820899999998</c:v>
                </c:pt>
                <c:pt idx="16">
                  <c:v>3211.764630000001</c:v>
                </c:pt>
                <c:pt idx="17">
                  <c:v>3105.0022100000006</c:v>
                </c:pt>
                <c:pt idx="18">
                  <c:v>2112.9161399999989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6501-4FF4-8DF7-A97BD654ED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169344"/>
        <c:axId val="50171264"/>
      </c:lineChart>
      <c:lineChart>
        <c:grouping val="standard"/>
        <c:varyColors val="0"/>
        <c:ser>
          <c:idx val="0"/>
          <c:order val="1"/>
          <c:tx>
            <c:strRef>
              <c:f>'CIFRAS GENERALES'!$D$16</c:f>
              <c:strCache>
                <c:ptCount val="1"/>
                <c:pt idx="0">
                  <c:v>Miles euros</c:v>
                </c:pt>
              </c:strCache>
            </c:strRef>
          </c:tx>
          <c:spPr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'CIFRAS GENERALES'!$B$32:$B$50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'CIFRAS GENERALES'!$D$32:$D$50</c:f>
              <c:numCache>
                <c:formatCode>#,##0.00</c:formatCode>
                <c:ptCount val="19"/>
                <c:pt idx="0">
                  <c:v>3481.3441635714548</c:v>
                </c:pt>
                <c:pt idx="1">
                  <c:v>3490.9279454999983</c:v>
                </c:pt>
                <c:pt idx="2">
                  <c:v>7646.9616301000015</c:v>
                </c:pt>
                <c:pt idx="3">
                  <c:v>4022.6212696699995</c:v>
                </c:pt>
                <c:pt idx="4">
                  <c:v>3803.4545590000002</c:v>
                </c:pt>
                <c:pt idx="5">
                  <c:v>2422.9757020000002</c:v>
                </c:pt>
                <c:pt idx="6">
                  <c:v>2873.3472778999994</c:v>
                </c:pt>
                <c:pt idx="7">
                  <c:v>7361.0929455999985</c:v>
                </c:pt>
                <c:pt idx="8">
                  <c:v>8943.8477437000001</c:v>
                </c:pt>
                <c:pt idx="9">
                  <c:v>6719.1060678000003</c:v>
                </c:pt>
                <c:pt idx="10">
                  <c:v>7624.9227486999916</c:v>
                </c:pt>
                <c:pt idx="11">
                  <c:v>6718.7561059999953</c:v>
                </c:pt>
                <c:pt idx="12">
                  <c:v>3821.2293169999989</c:v>
                </c:pt>
                <c:pt idx="13">
                  <c:v>4028.6594879999998</c:v>
                </c:pt>
                <c:pt idx="14">
                  <c:v>4068.6251723999994</c:v>
                </c:pt>
                <c:pt idx="15">
                  <c:v>9168.237729800001</c:v>
                </c:pt>
                <c:pt idx="16">
                  <c:v>7361.0931758999986</c:v>
                </c:pt>
                <c:pt idx="17">
                  <c:v>8293.4737973999963</c:v>
                </c:pt>
                <c:pt idx="18">
                  <c:v>5534.5561132999956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6501-4FF4-8DF7-A97BD654ED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126272"/>
        <c:axId val="83632128"/>
      </c:lineChart>
      <c:catAx>
        <c:axId val="50169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>
                <a:solidFill>
                  <a:schemeClr val="bg1">
                    <a:lumMod val="85000"/>
                  </a:schemeClr>
                </a:solidFill>
              </a:defRPr>
            </a:pPr>
            <a:endParaRPr lang="es-ES"/>
          </a:p>
        </c:txPr>
        <c:crossAx val="5017126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0171264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b="1">
                <a:solidFill>
                  <a:schemeClr val="tx2">
                    <a:lumMod val="60000"/>
                    <a:lumOff val="40000"/>
                  </a:schemeClr>
                </a:solidFill>
              </a:defRPr>
            </a:pPr>
            <a:endParaRPr lang="es-ES"/>
          </a:p>
        </c:txPr>
        <c:crossAx val="50169344"/>
        <c:crossesAt val="1"/>
        <c:crossBetween val="midCat"/>
      </c:valAx>
      <c:catAx>
        <c:axId val="731262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3632128"/>
        <c:crossesAt val="0"/>
        <c:auto val="1"/>
        <c:lblAlgn val="ctr"/>
        <c:lblOffset val="100"/>
        <c:noMultiLvlLbl val="0"/>
      </c:catAx>
      <c:valAx>
        <c:axId val="83632128"/>
        <c:scaling>
          <c:orientation val="minMax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solidFill>
            <a:sysClr val="window" lastClr="FFFFFF"/>
          </a:solidFill>
        </c:spPr>
        <c:txPr>
          <a:bodyPr rot="0" vert="horz"/>
          <a:lstStyle/>
          <a:p>
            <a:pPr>
              <a:defRPr b="1"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73126272"/>
        <c:crosses val="max"/>
        <c:crossBetween val="midCat"/>
      </c:valAx>
      <c:spPr>
        <a:effectLst>
          <a:outerShdw blurRad="50800" dist="50800" dir="5400000" algn="ctr" rotWithShape="0">
            <a:schemeClr val="bg1">
              <a:lumMod val="95000"/>
            </a:schemeClr>
          </a:outerShdw>
        </a:effectLst>
      </c:spPr>
    </c:plotArea>
    <c:legend>
      <c:legendPos val="b"/>
      <c:layout>
        <c:manualLayout>
          <c:xMode val="edge"/>
          <c:yMode val="edge"/>
          <c:x val="0.316564389389693"/>
          <c:y val="0.94213192015848157"/>
          <c:w val="0.38214446614820297"/>
          <c:h val="4.8611212426784567E-2"/>
        </c:manualLayout>
      </c:layout>
      <c:overlay val="0"/>
    </c:legend>
    <c:plotVisOnly val="1"/>
    <c:dispBlanksAs val="gap"/>
    <c:showDLblsOverMax val="0"/>
  </c:chart>
  <c:spPr>
    <a:ln>
      <a:solidFill>
        <a:schemeClr val="accent1">
          <a:lumMod val="20000"/>
          <a:lumOff val="80000"/>
        </a:schemeClr>
      </a:solidFill>
    </a:ln>
  </c:spPr>
  <c:txPr>
    <a:bodyPr/>
    <a:lstStyle/>
    <a:p>
      <a:pPr>
        <a:defRPr>
          <a:latin typeface="Arial Narrow" pitchFamily="34" charset="0"/>
        </a:defRPr>
      </a:pPr>
      <a:endParaRPr lang="es-ES"/>
    </a:p>
  </c:txPr>
  <c:printSettings>
    <c:headerFooter alignWithMargins="0"/>
    <c:pageMargins b="1" l="0.75" r="0.75" t="1" header="0.51180555555555551" footer="0.51180555555555551"/>
    <c:pageSetup paperSize="9" firstPageNumber="0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590549</xdr:colOff>
      <xdr:row>17</xdr:row>
      <xdr:rowOff>19050</xdr:rowOff>
    </xdr:from>
    <xdr:to>
      <xdr:col>15</xdr:col>
      <xdr:colOff>361949</xdr:colOff>
      <xdr:row>34</xdr:row>
      <xdr:rowOff>85725</xdr:rowOff>
    </xdr:to>
    <xdr:graphicFrame macro="">
      <xdr:nvGraphicFramePr>
        <xdr:cNvPr id="1614" name="Gráfico 1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105834</xdr:colOff>
      <xdr:row>6</xdr:row>
      <xdr:rowOff>13758</xdr:rowOff>
    </xdr:from>
    <xdr:to>
      <xdr:col>16</xdr:col>
      <xdr:colOff>444501</xdr:colOff>
      <xdr:row>10</xdr:row>
      <xdr:rowOff>169334</xdr:rowOff>
    </xdr:to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 bwMode="auto">
        <a:xfrm>
          <a:off x="105834" y="1114425"/>
          <a:ext cx="12551834" cy="875242"/>
        </a:xfrm>
        <a:prstGeom prst="rect">
          <a:avLst/>
        </a:prstGeom>
        <a:solidFill>
          <a:schemeClr val="lt1"/>
        </a:solidFill>
        <a:ln w="9525" cmpd="sng"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El  Real  Decreto 418/2015, de 29 de mayor, entiende por</a:t>
          </a:r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 primera venta de productos pesqueros la que se realice por primera vez dentro del territorio comunitario y en la cual se acredite documentalmente el precio  del producto pesquero, con ocasión de su desembarque, o cualquier otra modalidad de entrada en el territorio nacional. </a:t>
          </a:r>
        </a:p>
        <a:p>
          <a:endParaRPr lang="es-ES" sz="1000" baseline="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  <a:p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Los datos recogidos en este apartado estadístico están referidos a los productos de la pesca extractiva maritima vivos, frescos y refrigerados, cuya primera venta se realiza en las lonjas de los puertos andaluces. Los datos proceden de las notas de venta que las lonjas o establecimientos autorizados cumplimentan y transmiten regularmente de forma electrónica (Art. 7. Real Decreto 418/2015)</a:t>
          </a:r>
          <a:endParaRPr lang="es-ES" sz="100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</xdr:txBody>
    </xdr:sp>
    <xdr:clientData/>
  </xdr:twoCellAnchor>
  <xdr:twoCellAnchor>
    <xdr:from>
      <xdr:col>0</xdr:col>
      <xdr:colOff>114300</xdr:colOff>
      <xdr:row>12</xdr:row>
      <xdr:rowOff>85725</xdr:rowOff>
    </xdr:from>
    <xdr:to>
      <xdr:col>1</xdr:col>
      <xdr:colOff>92786</xdr:colOff>
      <xdr:row>14</xdr:row>
      <xdr:rowOff>0</xdr:rowOff>
    </xdr:to>
    <xdr:sp macro="" textlink="">
      <xdr:nvSpPr>
        <xdr:cNvPr id="5" name="4 Elipse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/>
      </xdr:nvSpPr>
      <xdr:spPr bwMode="auto">
        <a:xfrm>
          <a:off x="114300" y="2695575"/>
          <a:ext cx="207086" cy="209550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52</xdr:row>
      <xdr:rowOff>85725</xdr:rowOff>
    </xdr:from>
    <xdr:to>
      <xdr:col>1</xdr:col>
      <xdr:colOff>132388</xdr:colOff>
      <xdr:row>54</xdr:row>
      <xdr:rowOff>0</xdr:rowOff>
    </xdr:to>
    <xdr:sp macro="" textlink="">
      <xdr:nvSpPr>
        <xdr:cNvPr id="14" name="13 Elipse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/>
      </xdr:nvSpPr>
      <xdr:spPr bwMode="auto">
        <a:xfrm>
          <a:off x="168729" y="13039725"/>
          <a:ext cx="194980" cy="213632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72</xdr:row>
      <xdr:rowOff>85725</xdr:rowOff>
    </xdr:from>
    <xdr:to>
      <xdr:col>1</xdr:col>
      <xdr:colOff>132388</xdr:colOff>
      <xdr:row>74</xdr:row>
      <xdr:rowOff>0</xdr:rowOff>
    </xdr:to>
    <xdr:sp macro="" textlink="">
      <xdr:nvSpPr>
        <xdr:cNvPr id="11" name="10 Elipse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/>
      </xdr:nvSpPr>
      <xdr:spPr bwMode="auto">
        <a:xfrm>
          <a:off x="168729" y="13115925"/>
          <a:ext cx="192259" cy="20955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3</xdr:col>
      <xdr:colOff>819151</xdr:colOff>
      <xdr:row>1</xdr:row>
      <xdr:rowOff>87843</xdr:rowOff>
    </xdr:from>
    <xdr:to>
      <xdr:col>12</xdr:col>
      <xdr:colOff>549276</xdr:colOff>
      <xdr:row>2</xdr:row>
      <xdr:rowOff>172780</xdr:rowOff>
    </xdr:to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3695701" y="335493"/>
          <a:ext cx="6731000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Barbate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2018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0</xdr:col>
      <xdr:colOff>76200</xdr:colOff>
      <xdr:row>0</xdr:row>
      <xdr:rowOff>76200</xdr:rowOff>
    </xdr:from>
    <xdr:to>
      <xdr:col>3</xdr:col>
      <xdr:colOff>427382</xdr:colOff>
      <xdr:row>3</xdr:row>
      <xdr:rowOff>74732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0" y="76200"/>
          <a:ext cx="3237257" cy="6462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5" name="4 Elipse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3</xdr:col>
      <xdr:colOff>504826</xdr:colOff>
      <xdr:row>1</xdr:row>
      <xdr:rowOff>59268</xdr:rowOff>
    </xdr:from>
    <xdr:to>
      <xdr:col>16</xdr:col>
      <xdr:colOff>323851</xdr:colOff>
      <xdr:row>2</xdr:row>
      <xdr:rowOff>144205</xdr:rowOff>
    </xdr:to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/>
      </xdr:nvSpPr>
      <xdr:spPr>
        <a:xfrm>
          <a:off x="3638551" y="306918"/>
          <a:ext cx="7029450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Barbate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2018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0</xdr:col>
      <xdr:colOff>104775</xdr:colOff>
      <xdr:row>0</xdr:row>
      <xdr:rowOff>95250</xdr:rowOff>
    </xdr:from>
    <xdr:to>
      <xdr:col>2</xdr:col>
      <xdr:colOff>389282</xdr:colOff>
      <xdr:row>3</xdr:row>
      <xdr:rowOff>93782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95250"/>
          <a:ext cx="3237257" cy="64623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3" name="2 Elipse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219075</xdr:colOff>
      <xdr:row>31</xdr:row>
      <xdr:rowOff>104775</xdr:rowOff>
    </xdr:from>
    <xdr:to>
      <xdr:col>1</xdr:col>
      <xdr:colOff>180975</xdr:colOff>
      <xdr:row>33</xdr:row>
      <xdr:rowOff>9525</xdr:rowOff>
    </xdr:to>
    <xdr:sp macro="" textlink="">
      <xdr:nvSpPr>
        <xdr:cNvPr id="7" name="6 Elipse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/>
      </xdr:nvSpPr>
      <xdr:spPr bwMode="auto">
        <a:xfrm>
          <a:off x="219075" y="3209925"/>
          <a:ext cx="22860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3</xdr:col>
      <xdr:colOff>495301</xdr:colOff>
      <xdr:row>1</xdr:row>
      <xdr:rowOff>40218</xdr:rowOff>
    </xdr:from>
    <xdr:to>
      <xdr:col>13</xdr:col>
      <xdr:colOff>428625</xdr:colOff>
      <xdr:row>2</xdr:row>
      <xdr:rowOff>125155</xdr:rowOff>
    </xdr:to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/>
      </xdr:nvSpPr>
      <xdr:spPr>
        <a:xfrm>
          <a:off x="3390901" y="287868"/>
          <a:ext cx="8772524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l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Barbate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2018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13</xdr:col>
      <xdr:colOff>19050</xdr:colOff>
      <xdr:row>30</xdr:row>
      <xdr:rowOff>15689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1495425"/>
          <a:ext cx="11487150" cy="3416114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</xdr:colOff>
      <xdr:row>0</xdr:row>
      <xdr:rowOff>66675</xdr:rowOff>
    </xdr:from>
    <xdr:to>
      <xdr:col>3</xdr:col>
      <xdr:colOff>389282</xdr:colOff>
      <xdr:row>3</xdr:row>
      <xdr:rowOff>65207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5" y="66675"/>
          <a:ext cx="3237257" cy="6462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367664</xdr:colOff>
      <xdr:row>6</xdr:row>
      <xdr:rowOff>114300</xdr:rowOff>
    </xdr:from>
    <xdr:to>
      <xdr:col>1</xdr:col>
      <xdr:colOff>104160</xdr:colOff>
      <xdr:row>7</xdr:row>
      <xdr:rowOff>28575</xdr:rowOff>
    </xdr:to>
    <xdr:sp macro="" textlink="">
      <xdr:nvSpPr>
        <xdr:cNvPr id="2" name="1 Elipse">
          <a:extLst>
            <a:ext uri="{FF2B5EF4-FFF2-40B4-BE49-F238E27FC236}">
              <a16:creationId xmlns:a16="http://schemas.microsoft.com/office/drawing/2014/main" xmlns="" id="{B7DF5EBF-39D9-49E4-A082-947EC3DC8F12}"/>
            </a:ext>
          </a:extLst>
        </xdr:cNvPr>
        <xdr:cNvSpPr/>
      </xdr:nvSpPr>
      <xdr:spPr bwMode="auto">
        <a:xfrm>
          <a:off x="367664" y="115062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367664</xdr:colOff>
      <xdr:row>17</xdr:row>
      <xdr:rowOff>114300</xdr:rowOff>
    </xdr:from>
    <xdr:to>
      <xdr:col>1</xdr:col>
      <xdr:colOff>104160</xdr:colOff>
      <xdr:row>18</xdr:row>
      <xdr:rowOff>28575</xdr:rowOff>
    </xdr:to>
    <xdr:sp macro="" textlink="">
      <xdr:nvSpPr>
        <xdr:cNvPr id="3" name="2 Elipse">
          <a:extLst>
            <a:ext uri="{FF2B5EF4-FFF2-40B4-BE49-F238E27FC236}">
              <a16:creationId xmlns:a16="http://schemas.microsoft.com/office/drawing/2014/main" xmlns="" id="{08E86D3B-418F-41BE-95E0-6E7666734AA7}"/>
            </a:ext>
          </a:extLst>
        </xdr:cNvPr>
        <xdr:cNvSpPr/>
      </xdr:nvSpPr>
      <xdr:spPr bwMode="auto">
        <a:xfrm>
          <a:off x="367664" y="330708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367664</xdr:colOff>
      <xdr:row>60</xdr:row>
      <xdr:rowOff>114300</xdr:rowOff>
    </xdr:from>
    <xdr:to>
      <xdr:col>1</xdr:col>
      <xdr:colOff>104160</xdr:colOff>
      <xdr:row>61</xdr:row>
      <xdr:rowOff>28575</xdr:rowOff>
    </xdr:to>
    <xdr:sp macro="" textlink="">
      <xdr:nvSpPr>
        <xdr:cNvPr id="4" name="3 Elipse">
          <a:extLst>
            <a:ext uri="{FF2B5EF4-FFF2-40B4-BE49-F238E27FC236}">
              <a16:creationId xmlns:a16="http://schemas.microsoft.com/office/drawing/2014/main" xmlns="" id="{E7E5C7BA-AFC9-415E-BE1E-85B85722E1F5}"/>
            </a:ext>
          </a:extLst>
        </xdr:cNvPr>
        <xdr:cNvSpPr/>
      </xdr:nvSpPr>
      <xdr:spPr bwMode="auto">
        <a:xfrm>
          <a:off x="367664" y="1159002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367664</xdr:colOff>
      <xdr:row>30</xdr:row>
      <xdr:rowOff>114300</xdr:rowOff>
    </xdr:from>
    <xdr:to>
      <xdr:col>1</xdr:col>
      <xdr:colOff>104160</xdr:colOff>
      <xdr:row>31</xdr:row>
      <xdr:rowOff>28575</xdr:rowOff>
    </xdr:to>
    <xdr:sp macro="" textlink="">
      <xdr:nvSpPr>
        <xdr:cNvPr id="5" name="4 Elipse">
          <a:extLst>
            <a:ext uri="{FF2B5EF4-FFF2-40B4-BE49-F238E27FC236}">
              <a16:creationId xmlns:a16="http://schemas.microsoft.com/office/drawing/2014/main" xmlns="" id="{B5034316-E5B1-43D2-8640-F6259794416E}"/>
            </a:ext>
          </a:extLst>
        </xdr:cNvPr>
        <xdr:cNvSpPr/>
      </xdr:nvSpPr>
      <xdr:spPr bwMode="auto">
        <a:xfrm>
          <a:off x="367664" y="582930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367664</xdr:colOff>
      <xdr:row>45</xdr:row>
      <xdr:rowOff>114300</xdr:rowOff>
    </xdr:from>
    <xdr:to>
      <xdr:col>1</xdr:col>
      <xdr:colOff>104160</xdr:colOff>
      <xdr:row>46</xdr:row>
      <xdr:rowOff>28575</xdr:rowOff>
    </xdr:to>
    <xdr:sp macro="" textlink="">
      <xdr:nvSpPr>
        <xdr:cNvPr id="6" name="5 Elipse">
          <a:extLst>
            <a:ext uri="{FF2B5EF4-FFF2-40B4-BE49-F238E27FC236}">
              <a16:creationId xmlns:a16="http://schemas.microsoft.com/office/drawing/2014/main" xmlns="" id="{C43E932B-188D-4448-A8A2-563D7ACE5C83}"/>
            </a:ext>
          </a:extLst>
        </xdr:cNvPr>
        <xdr:cNvSpPr/>
      </xdr:nvSpPr>
      <xdr:spPr bwMode="auto">
        <a:xfrm>
          <a:off x="367664" y="877824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2</xdr:col>
      <xdr:colOff>640080</xdr:colOff>
      <xdr:row>1</xdr:row>
      <xdr:rowOff>66675</xdr:rowOff>
    </xdr:from>
    <xdr:to>
      <xdr:col>9</xdr:col>
      <xdr:colOff>506730</xdr:colOff>
      <xdr:row>2</xdr:row>
      <xdr:rowOff>151612</xdr:rowOff>
    </xdr:to>
    <xdr:sp macro="" textlink="">
      <xdr:nvSpPr>
        <xdr:cNvPr id="7" name="7 CuadroTexto">
          <a:extLst>
            <a:ext uri="{FF2B5EF4-FFF2-40B4-BE49-F238E27FC236}">
              <a16:creationId xmlns:a16="http://schemas.microsoft.com/office/drawing/2014/main" xmlns="" id="{8CF2EF24-2FFC-4D44-9945-0779BA95AA0C}"/>
            </a:ext>
          </a:extLst>
        </xdr:cNvPr>
        <xdr:cNvSpPr txBox="1"/>
      </xdr:nvSpPr>
      <xdr:spPr>
        <a:xfrm>
          <a:off x="3825240" y="318135"/>
          <a:ext cx="7692390" cy="28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Barbate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2018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0</xdr:col>
      <xdr:colOff>99060</xdr:colOff>
      <xdr:row>0</xdr:row>
      <xdr:rowOff>68580</xdr:rowOff>
    </xdr:from>
    <xdr:to>
      <xdr:col>2</xdr:col>
      <xdr:colOff>234977</xdr:colOff>
      <xdr:row>3</xdr:row>
      <xdr:rowOff>67112</xdr:rowOff>
    </xdr:to>
    <xdr:pic>
      <xdr:nvPicPr>
        <xdr:cNvPr id="10" name="3 Imagen">
          <a:extLst>
            <a:ext uri="{FF2B5EF4-FFF2-40B4-BE49-F238E27FC236}">
              <a16:creationId xmlns:a16="http://schemas.microsoft.com/office/drawing/2014/main" xmlns="" id="{FC81118B-0957-48D5-8F43-921A44D7AA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68580"/>
          <a:ext cx="3321077" cy="6462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S97"/>
  <sheetViews>
    <sheetView tabSelected="1" zoomScaleNormal="100" workbookViewId="0">
      <selection activeCell="B16" sqref="B16"/>
    </sheetView>
  </sheetViews>
  <sheetFormatPr baseColWidth="10" defaultColWidth="11.42578125" defaultRowHeight="20.100000000000001" customHeight="1" x14ac:dyDescent="0.25"/>
  <cols>
    <col min="1" max="1" width="3.42578125" style="1" customWidth="1"/>
    <col min="2" max="2" width="21.7109375" style="1" customWidth="1"/>
    <col min="3" max="3" width="18.140625" style="2" bestFit="1" customWidth="1"/>
    <col min="4" max="4" width="16.5703125" style="1" bestFit="1" customWidth="1"/>
    <col min="5" max="5" width="13.42578125" style="2" customWidth="1"/>
    <col min="6" max="6" width="10.28515625" style="1" customWidth="1"/>
    <col min="7" max="7" width="15" style="1" customWidth="1"/>
    <col min="8" max="8" width="7.7109375" style="1" customWidth="1"/>
    <col min="9" max="9" width="10.42578125" style="1" customWidth="1"/>
    <col min="10" max="10" width="11.28515625" style="1" bestFit="1" customWidth="1"/>
    <col min="11" max="11" width="9.7109375" style="1" customWidth="1"/>
    <col min="12" max="12" width="10.5703125" style="1" customWidth="1"/>
    <col min="13" max="13" width="11.28515625" style="1" bestFit="1" customWidth="1"/>
    <col min="14" max="14" width="6.5703125" style="2" customWidth="1"/>
    <col min="15" max="15" width="17.28515625" style="1" customWidth="1"/>
    <col min="16" max="16" width="11.5703125" style="1" customWidth="1"/>
    <col min="17" max="17" width="6.85546875" style="1" customWidth="1"/>
    <col min="18" max="23" width="11.5703125" style="1" customWidth="1"/>
    <col min="24" max="16384" width="11.42578125" style="1"/>
  </cols>
  <sheetData>
    <row r="1" spans="1:17" s="18" customFormat="1" ht="20.100000000000001" customHeight="1" x14ac:dyDescent="0.25">
      <c r="A1" s="74"/>
      <c r="B1" s="74"/>
      <c r="C1" s="75"/>
      <c r="D1" s="74"/>
      <c r="E1" s="75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</row>
    <row r="2" spans="1:17" s="18" customFormat="1" ht="15.75" x14ac:dyDescent="0.25">
      <c r="A2" s="74"/>
      <c r="B2" s="74"/>
      <c r="C2" s="75"/>
      <c r="D2" s="74"/>
      <c r="E2" s="75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</row>
    <row r="3" spans="1:17" s="18" customFormat="1" ht="15.75" x14ac:dyDescent="0.25">
      <c r="A3" s="74"/>
      <c r="B3" s="74"/>
      <c r="C3" s="75"/>
      <c r="D3" s="74"/>
      <c r="E3" s="75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</row>
    <row r="4" spans="1:17" s="18" customFormat="1" ht="15.75" x14ac:dyDescent="0.25">
      <c r="A4" s="74"/>
      <c r="B4" s="74"/>
      <c r="C4" s="75"/>
      <c r="D4" s="74"/>
      <c r="E4" s="75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</row>
    <row r="5" spans="1:17" s="18" customFormat="1" ht="5.25" customHeight="1" x14ac:dyDescent="0.25">
      <c r="A5" s="80"/>
      <c r="B5" s="80"/>
      <c r="C5" s="81"/>
      <c r="D5" s="80"/>
      <c r="E5" s="81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</row>
    <row r="6" spans="1:17" s="21" customFormat="1" ht="14.25" customHeight="1" x14ac:dyDescent="0.35">
      <c r="A6" s="144"/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3"/>
      <c r="M6" s="143"/>
      <c r="N6" s="20"/>
    </row>
    <row r="7" spans="1:17" s="21" customFormat="1" ht="14.25" customHeight="1" x14ac:dyDescent="0.35">
      <c r="A7" s="73"/>
      <c r="B7" s="73"/>
      <c r="C7" s="73"/>
      <c r="D7" s="73"/>
      <c r="E7" s="73"/>
      <c r="F7" s="73"/>
      <c r="G7" s="73"/>
      <c r="H7" s="73"/>
      <c r="I7" s="73"/>
      <c r="J7" s="73"/>
      <c r="K7" s="73"/>
      <c r="L7" s="72"/>
      <c r="M7" s="72"/>
      <c r="N7" s="20"/>
    </row>
    <row r="8" spans="1:17" s="21" customFormat="1" ht="14.25" customHeight="1" x14ac:dyDescent="0.35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2"/>
      <c r="M8" s="72"/>
      <c r="N8" s="20"/>
    </row>
    <row r="9" spans="1:17" s="21" customFormat="1" ht="14.25" customHeight="1" x14ac:dyDescent="0.35">
      <c r="A9" s="73"/>
      <c r="B9" s="73"/>
      <c r="C9" s="73"/>
      <c r="D9" s="73"/>
      <c r="E9" s="73"/>
      <c r="F9" s="73"/>
      <c r="G9" s="73"/>
      <c r="H9" s="73"/>
      <c r="I9" s="73"/>
      <c r="J9" s="73"/>
      <c r="K9" s="73"/>
      <c r="L9" s="72"/>
      <c r="M9" s="72"/>
      <c r="N9" s="20"/>
    </row>
    <row r="10" spans="1:17" s="21" customFormat="1" ht="14.25" customHeight="1" x14ac:dyDescent="0.35">
      <c r="A10" s="73"/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2"/>
      <c r="M10" s="72"/>
      <c r="N10" s="20"/>
    </row>
    <row r="11" spans="1:17" s="21" customFormat="1" ht="14.25" customHeight="1" x14ac:dyDescent="0.35">
      <c r="A11" s="73"/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2"/>
      <c r="M11" s="72"/>
      <c r="N11" s="20"/>
    </row>
    <row r="12" spans="1:17" s="21" customFormat="1" ht="14.25" customHeight="1" x14ac:dyDescent="0.35">
      <c r="A12" s="73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2"/>
      <c r="M12" s="72"/>
      <c r="N12" s="20"/>
    </row>
    <row r="13" spans="1:17" ht="20.100000000000001" customHeight="1" x14ac:dyDescent="0.25">
      <c r="B13" s="9" t="s">
        <v>226</v>
      </c>
    </row>
    <row r="14" spans="1:17" ht="3.75" customHeight="1" x14ac:dyDescent="0.25">
      <c r="B14" s="77"/>
      <c r="C14" s="78"/>
      <c r="D14" s="79"/>
      <c r="E14" s="78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</row>
    <row r="15" spans="1:17" ht="19.5" customHeight="1" x14ac:dyDescent="0.25">
      <c r="B15" s="9"/>
      <c r="E15" s="4"/>
    </row>
    <row r="16" spans="1:17" s="5" customFormat="1" ht="15.75" x14ac:dyDescent="0.25">
      <c r="B16" s="28" t="s">
        <v>126</v>
      </c>
      <c r="C16" s="29" t="s">
        <v>127</v>
      </c>
      <c r="D16" s="30" t="s">
        <v>128</v>
      </c>
      <c r="E16" s="4"/>
      <c r="G16" s="4"/>
    </row>
    <row r="17" spans="2:7" ht="20.100000000000001" customHeight="1" x14ac:dyDescent="0.25">
      <c r="B17" s="6">
        <v>1985</v>
      </c>
      <c r="C17" s="15">
        <v>4180.0640000000003</v>
      </c>
      <c r="D17" s="7">
        <v>3652.7377603884947</v>
      </c>
      <c r="E17" s="4"/>
      <c r="G17" s="9" t="s">
        <v>227</v>
      </c>
    </row>
    <row r="18" spans="2:7" ht="20.100000000000001" customHeight="1" x14ac:dyDescent="0.25">
      <c r="B18" s="6">
        <v>1986</v>
      </c>
      <c r="C18" s="15">
        <v>8504.9549999999999</v>
      </c>
      <c r="D18" s="7">
        <v>9220.6525789429397</v>
      </c>
      <c r="E18" s="4"/>
    </row>
    <row r="19" spans="2:7" ht="20.100000000000001" customHeight="1" x14ac:dyDescent="0.25">
      <c r="B19" s="6">
        <v>1987</v>
      </c>
      <c r="C19" s="15">
        <v>7579.14</v>
      </c>
      <c r="D19" s="7">
        <v>9980.3203875326053</v>
      </c>
      <c r="E19" s="4"/>
    </row>
    <row r="20" spans="2:7" ht="20.100000000000001" customHeight="1" x14ac:dyDescent="0.25">
      <c r="B20" s="6">
        <v>1988</v>
      </c>
      <c r="C20" s="15">
        <v>5307.97</v>
      </c>
      <c r="D20" s="7">
        <v>8748.2970382123494</v>
      </c>
      <c r="E20" s="4"/>
    </row>
    <row r="21" spans="2:7" ht="20.100000000000001" customHeight="1" x14ac:dyDescent="0.25">
      <c r="B21" s="6">
        <v>1989</v>
      </c>
      <c r="C21" s="15">
        <v>5077.8459999999995</v>
      </c>
      <c r="D21" s="7">
        <v>8145.8602947363361</v>
      </c>
      <c r="E21" s="4"/>
    </row>
    <row r="22" spans="2:7" ht="20.100000000000001" customHeight="1" x14ac:dyDescent="0.25">
      <c r="B22" s="6">
        <v>1990</v>
      </c>
      <c r="C22" s="15">
        <v>5934.9059999999999</v>
      </c>
      <c r="D22" s="7">
        <v>6328.7457718798451</v>
      </c>
      <c r="E22" s="4"/>
    </row>
    <row r="23" spans="2:7" ht="20.100000000000001" customHeight="1" x14ac:dyDescent="0.25">
      <c r="B23" s="6">
        <v>1991</v>
      </c>
      <c r="C23" s="15">
        <v>7575.442</v>
      </c>
      <c r="D23" s="7">
        <v>10361.625088649285</v>
      </c>
      <c r="E23" s="4"/>
    </row>
    <row r="24" spans="2:7" ht="20.100000000000001" customHeight="1" x14ac:dyDescent="0.25">
      <c r="B24" s="6">
        <v>1992</v>
      </c>
      <c r="C24" s="15">
        <v>4389.1329999999998</v>
      </c>
      <c r="D24" s="7">
        <v>4058.6076052071689</v>
      </c>
      <c r="E24" s="4"/>
    </row>
    <row r="25" spans="2:7" ht="20.100000000000001" customHeight="1" x14ac:dyDescent="0.25">
      <c r="B25" s="6">
        <v>1993</v>
      </c>
      <c r="C25" s="15">
        <v>3772.7449999999999</v>
      </c>
      <c r="D25" s="7">
        <v>3970.3901349873186</v>
      </c>
      <c r="E25" s="4"/>
    </row>
    <row r="26" spans="2:7" ht="20.100000000000001" customHeight="1" x14ac:dyDescent="0.25">
      <c r="B26" s="6">
        <v>1994</v>
      </c>
      <c r="C26" s="15">
        <v>6053.8220000000001</v>
      </c>
      <c r="D26" s="7">
        <v>8054.2885879821624</v>
      </c>
      <c r="E26" s="4"/>
    </row>
    <row r="27" spans="2:7" ht="20.100000000000001" customHeight="1" x14ac:dyDescent="0.25">
      <c r="B27" s="6">
        <v>1995</v>
      </c>
      <c r="C27" s="15">
        <v>4625.0330000000004</v>
      </c>
      <c r="D27" s="7">
        <v>5288.8514838988858</v>
      </c>
      <c r="E27" s="4"/>
    </row>
    <row r="28" spans="2:7" ht="20.100000000000001" customHeight="1" x14ac:dyDescent="0.25">
      <c r="B28" s="6">
        <v>1996</v>
      </c>
      <c r="C28" s="15">
        <v>6914.3879999999999</v>
      </c>
      <c r="D28" s="7">
        <v>9922.7242977173573</v>
      </c>
      <c r="E28" s="4"/>
    </row>
    <row r="29" spans="2:7" ht="20.100000000000001" customHeight="1" x14ac:dyDescent="0.25">
      <c r="B29" s="6">
        <v>1997</v>
      </c>
      <c r="C29" s="15">
        <v>10437.668</v>
      </c>
      <c r="D29" s="7">
        <v>17221.946209416659</v>
      </c>
      <c r="E29" s="4"/>
    </row>
    <row r="30" spans="2:7" ht="20.100000000000001" customHeight="1" x14ac:dyDescent="0.25">
      <c r="B30" s="6">
        <v>1998</v>
      </c>
      <c r="C30" s="15">
        <v>16985.601999999999</v>
      </c>
      <c r="D30" s="7">
        <v>21779.367603043527</v>
      </c>
      <c r="E30" s="4"/>
    </row>
    <row r="31" spans="2:7" ht="20.100000000000001" customHeight="1" x14ac:dyDescent="0.25">
      <c r="B31" s="6">
        <v>1999</v>
      </c>
      <c r="C31" s="15">
        <v>20644.841</v>
      </c>
      <c r="D31" s="7">
        <v>26414.264896085006</v>
      </c>
      <c r="E31" s="4"/>
    </row>
    <row r="32" spans="2:7" ht="20.100000000000001" customHeight="1" x14ac:dyDescent="0.25">
      <c r="B32" s="6">
        <v>2000</v>
      </c>
      <c r="C32" s="15">
        <v>2971.1089999999999</v>
      </c>
      <c r="D32" s="7">
        <v>3481.3441635714548</v>
      </c>
      <c r="E32" s="4"/>
    </row>
    <row r="33" spans="2:14" ht="20.100000000000001" customHeight="1" x14ac:dyDescent="0.25">
      <c r="B33" s="6">
        <v>2001</v>
      </c>
      <c r="C33" s="15">
        <v>3509.2521199999996</v>
      </c>
      <c r="D33" s="7">
        <v>3490.9279454999983</v>
      </c>
      <c r="E33" s="4"/>
    </row>
    <row r="34" spans="2:14" ht="20.100000000000001" customHeight="1" x14ac:dyDescent="0.25">
      <c r="B34" s="6">
        <v>2002</v>
      </c>
      <c r="C34" s="15">
        <v>5547.8569200000011</v>
      </c>
      <c r="D34" s="7">
        <v>7646.9616301000015</v>
      </c>
      <c r="E34" s="4"/>
    </row>
    <row r="35" spans="2:14" ht="20.100000000000001" customHeight="1" x14ac:dyDescent="0.25">
      <c r="B35" s="6">
        <v>2003</v>
      </c>
      <c r="C35" s="15">
        <v>2935.4036229999997</v>
      </c>
      <c r="D35" s="7">
        <v>4022.6212696699995</v>
      </c>
      <c r="E35" s="4"/>
      <c r="G35" s="22"/>
      <c r="H35" s="22"/>
      <c r="I35" s="22"/>
      <c r="J35" s="23"/>
      <c r="K35" s="24"/>
      <c r="L35" s="24"/>
    </row>
    <row r="36" spans="2:14" ht="20.100000000000001" customHeight="1" x14ac:dyDescent="0.25">
      <c r="B36" s="6">
        <v>2004</v>
      </c>
      <c r="C36" s="15">
        <v>2573.6283010000002</v>
      </c>
      <c r="D36" s="7">
        <v>3803.4545590000002</v>
      </c>
      <c r="E36" s="4"/>
      <c r="G36" s="22"/>
      <c r="H36" s="22"/>
      <c r="I36" s="22"/>
      <c r="J36" s="23"/>
      <c r="K36" s="24"/>
      <c r="L36" s="24"/>
      <c r="M36" s="2"/>
    </row>
    <row r="37" spans="2:14" ht="20.100000000000001" customHeight="1" x14ac:dyDescent="0.25">
      <c r="B37" s="6">
        <v>2005</v>
      </c>
      <c r="C37" s="15">
        <v>1460.7985200000001</v>
      </c>
      <c r="D37" s="7">
        <v>2422.9757020000002</v>
      </c>
      <c r="E37" s="4"/>
      <c r="G37" s="22"/>
      <c r="H37" s="22"/>
      <c r="I37" s="22"/>
      <c r="J37" s="23"/>
      <c r="K37" s="24"/>
      <c r="L37" s="24"/>
      <c r="M37" s="2"/>
    </row>
    <row r="38" spans="2:14" ht="20.100000000000001" customHeight="1" x14ac:dyDescent="0.25">
      <c r="B38" s="6">
        <v>2006</v>
      </c>
      <c r="C38" s="15">
        <v>1619.3340900000001</v>
      </c>
      <c r="D38" s="7">
        <v>2873.3472778999994</v>
      </c>
      <c r="E38" s="4"/>
      <c r="G38" s="22"/>
      <c r="H38" s="22"/>
      <c r="I38" s="22"/>
      <c r="J38" s="23"/>
      <c r="K38" s="24"/>
      <c r="L38" s="24"/>
      <c r="M38" s="2"/>
    </row>
    <row r="39" spans="2:14" ht="20.100000000000001" customHeight="1" x14ac:dyDescent="0.25">
      <c r="B39" s="6">
        <v>2007</v>
      </c>
      <c r="C39" s="15">
        <v>2974.1628900000001</v>
      </c>
      <c r="D39" s="7">
        <v>7361.0929455999985</v>
      </c>
      <c r="E39" s="4"/>
      <c r="G39" s="22"/>
      <c r="H39" s="22"/>
      <c r="I39" s="22"/>
      <c r="J39" s="23"/>
      <c r="K39" s="24"/>
      <c r="L39" s="24"/>
      <c r="M39" s="2"/>
    </row>
    <row r="40" spans="2:14" ht="20.100000000000001" customHeight="1" x14ac:dyDescent="0.25">
      <c r="B40" s="6">
        <v>2008</v>
      </c>
      <c r="C40" s="15">
        <v>3511.6194300000002</v>
      </c>
      <c r="D40" s="7">
        <v>8943.8477437000001</v>
      </c>
      <c r="E40" s="4"/>
      <c r="G40" s="22"/>
      <c r="H40" s="22"/>
      <c r="I40" s="22"/>
      <c r="J40" s="23"/>
      <c r="K40" s="24"/>
      <c r="L40" s="24"/>
      <c r="M40" s="2"/>
    </row>
    <row r="41" spans="2:14" s="9" customFormat="1" ht="20.100000000000001" customHeight="1" x14ac:dyDescent="0.25">
      <c r="B41" s="6">
        <v>2009</v>
      </c>
      <c r="C41" s="15">
        <v>3155.2570999999998</v>
      </c>
      <c r="D41" s="7">
        <v>6719.1060678000003</v>
      </c>
      <c r="E41" s="4"/>
      <c r="G41" s="22"/>
      <c r="H41" s="22"/>
      <c r="I41" s="22"/>
      <c r="J41" s="25"/>
      <c r="K41" s="24"/>
      <c r="L41" s="24"/>
      <c r="M41" s="2"/>
      <c r="N41" s="10"/>
    </row>
    <row r="42" spans="2:14" ht="20.100000000000001" customHeight="1" x14ac:dyDescent="0.25">
      <c r="B42" s="6">
        <v>2010</v>
      </c>
      <c r="C42" s="15">
        <v>3196.4699900000001</v>
      </c>
      <c r="D42" s="7">
        <v>7624.9227486999916</v>
      </c>
      <c r="E42" s="4"/>
      <c r="G42" s="22"/>
      <c r="H42" s="22"/>
      <c r="I42" s="22"/>
      <c r="J42" s="23"/>
      <c r="K42" s="24"/>
      <c r="L42" s="24"/>
    </row>
    <row r="43" spans="2:14" ht="20.100000000000001" customHeight="1" x14ac:dyDescent="0.25">
      <c r="B43" s="6">
        <v>2011</v>
      </c>
      <c r="C43" s="15">
        <v>3378.81331</v>
      </c>
      <c r="D43" s="7">
        <v>6718.7561059999953</v>
      </c>
      <c r="E43" s="4"/>
      <c r="G43" s="22"/>
      <c r="H43" s="22"/>
      <c r="I43" s="22"/>
      <c r="J43" s="23"/>
      <c r="K43" s="24"/>
      <c r="L43" s="24"/>
    </row>
    <row r="44" spans="2:14" ht="20.100000000000001" customHeight="1" x14ac:dyDescent="0.25">
      <c r="B44" s="6">
        <v>2012</v>
      </c>
      <c r="C44" s="15">
        <v>1556.82908</v>
      </c>
      <c r="D44" s="7">
        <v>3821.2293169999989</v>
      </c>
      <c r="E44" s="4"/>
      <c r="G44" s="22"/>
      <c r="H44" s="22"/>
      <c r="I44" s="22"/>
      <c r="J44" s="23"/>
      <c r="K44" s="24"/>
      <c r="L44" s="24"/>
    </row>
    <row r="45" spans="2:14" ht="20.100000000000001" customHeight="1" x14ac:dyDescent="0.25">
      <c r="B45" s="6">
        <v>2013</v>
      </c>
      <c r="C45" s="15">
        <v>1656.7943</v>
      </c>
      <c r="D45" s="7">
        <v>4028.6594879999998</v>
      </c>
      <c r="E45" s="4"/>
      <c r="G45" s="22"/>
      <c r="H45" s="22"/>
      <c r="I45" s="22"/>
      <c r="J45" s="23"/>
      <c r="K45" s="24"/>
      <c r="L45" s="24"/>
    </row>
    <row r="46" spans="2:14" ht="20.100000000000001" customHeight="1" x14ac:dyDescent="0.25">
      <c r="B46" s="6">
        <v>2014</v>
      </c>
      <c r="C46" s="15">
        <v>2555.4020599999999</v>
      </c>
      <c r="D46" s="7">
        <v>4068.6251723999994</v>
      </c>
      <c r="E46" s="4"/>
      <c r="G46" s="22"/>
      <c r="H46" s="22"/>
      <c r="I46" s="22"/>
      <c r="J46" s="23"/>
      <c r="K46" s="24"/>
      <c r="L46" s="24"/>
    </row>
    <row r="47" spans="2:14" ht="20.100000000000001" customHeight="1" x14ac:dyDescent="0.25">
      <c r="B47" s="6">
        <v>2015</v>
      </c>
      <c r="C47" s="15">
        <v>3430.6820899999998</v>
      </c>
      <c r="D47" s="7">
        <v>9168.237729800001</v>
      </c>
      <c r="E47" s="4"/>
      <c r="G47" s="26"/>
      <c r="H47" s="26"/>
      <c r="I47" s="26"/>
      <c r="J47" s="23"/>
      <c r="K47" s="24"/>
      <c r="L47" s="24"/>
    </row>
    <row r="48" spans="2:14" ht="20.100000000000001" customHeight="1" x14ac:dyDescent="0.25">
      <c r="B48" s="6">
        <v>2016</v>
      </c>
      <c r="C48" s="15">
        <v>3211.764630000001</v>
      </c>
      <c r="D48" s="7">
        <v>7361.0931758999986</v>
      </c>
      <c r="E48" s="4"/>
      <c r="G48" s="26"/>
      <c r="H48" s="26"/>
      <c r="I48" s="26"/>
      <c r="J48" s="23"/>
      <c r="K48" s="24"/>
      <c r="L48" s="24"/>
    </row>
    <row r="49" spans="2:17" ht="20.100000000000001" customHeight="1" x14ac:dyDescent="0.25">
      <c r="B49" s="6">
        <v>2017</v>
      </c>
      <c r="C49" s="15">
        <v>3105.0022100000006</v>
      </c>
      <c r="D49" s="7">
        <v>8293.4737973999963</v>
      </c>
      <c r="E49" s="4"/>
      <c r="G49" s="26"/>
      <c r="H49" s="26"/>
      <c r="I49" s="26"/>
      <c r="J49" s="23"/>
      <c r="K49" s="24"/>
      <c r="L49" s="24"/>
    </row>
    <row r="50" spans="2:17" ht="20.100000000000001" customHeight="1" x14ac:dyDescent="0.25">
      <c r="B50" s="6">
        <v>2018</v>
      </c>
      <c r="C50" s="15">
        <v>2112.9161399999989</v>
      </c>
      <c r="D50" s="7">
        <v>5534.5561132999956</v>
      </c>
      <c r="E50" s="4"/>
      <c r="F50" s="84"/>
      <c r="G50" s="26"/>
      <c r="I50" s="26"/>
      <c r="J50" s="23"/>
      <c r="K50" s="24"/>
      <c r="L50" s="24"/>
    </row>
    <row r="51" spans="2:17" ht="20.100000000000001" customHeight="1" x14ac:dyDescent="0.25">
      <c r="B51" s="31" t="s">
        <v>228</v>
      </c>
      <c r="C51" s="33">
        <f>(C50-C49)/C49</f>
        <v>-0.31951219448568491</v>
      </c>
      <c r="D51" s="33">
        <f t="shared" ref="D51" si="0">(D50-D49)/D49</f>
        <v>-0.33266128904451608</v>
      </c>
      <c r="E51" s="4"/>
      <c r="F51" s="11"/>
      <c r="G51" s="27"/>
      <c r="H51" s="27"/>
      <c r="I51" s="27"/>
      <c r="J51" s="23"/>
      <c r="K51" s="23"/>
      <c r="L51" s="23"/>
    </row>
    <row r="52" spans="2:17" s="18" customFormat="1" ht="20.100000000000001" customHeight="1" x14ac:dyDescent="0.25">
      <c r="B52" s="85"/>
      <c r="C52" s="86"/>
      <c r="D52" s="86"/>
      <c r="E52" s="86"/>
      <c r="F52" s="105"/>
      <c r="G52" s="104"/>
      <c r="I52" s="27"/>
      <c r="J52" s="23"/>
      <c r="K52" s="23"/>
      <c r="L52" s="23"/>
      <c r="N52" s="19"/>
    </row>
    <row r="53" spans="2:17" ht="20.100000000000001" customHeight="1" x14ac:dyDescent="0.25">
      <c r="B53" s="9" t="s">
        <v>230</v>
      </c>
    </row>
    <row r="54" spans="2:17" ht="3.75" customHeight="1" x14ac:dyDescent="0.25"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</row>
    <row r="55" spans="2:17" ht="20.100000000000001" customHeight="1" x14ac:dyDescent="0.25">
      <c r="B55" s="4"/>
      <c r="C55" s="12"/>
      <c r="D55" s="13"/>
      <c r="E55" s="12"/>
    </row>
    <row r="56" spans="2:17" ht="15.75" x14ac:dyDescent="0.25">
      <c r="B56" s="145" t="s">
        <v>129</v>
      </c>
      <c r="C56" s="140" t="s">
        <v>130</v>
      </c>
      <c r="D56" s="141"/>
      <c r="E56" s="142"/>
      <c r="F56" s="140" t="s">
        <v>131</v>
      </c>
      <c r="G56" s="141"/>
      <c r="H56" s="142"/>
      <c r="I56" s="140" t="s">
        <v>132</v>
      </c>
      <c r="J56" s="141"/>
      <c r="K56" s="142"/>
      <c r="L56" s="140" t="s">
        <v>146</v>
      </c>
      <c r="M56" s="141"/>
      <c r="N56" s="142"/>
    </row>
    <row r="57" spans="2:17" ht="15.75" x14ac:dyDescent="0.25">
      <c r="B57" s="146"/>
      <c r="C57" s="34" t="s">
        <v>127</v>
      </c>
      <c r="D57" s="35" t="s">
        <v>128</v>
      </c>
      <c r="E57" s="34" t="s">
        <v>145</v>
      </c>
      <c r="F57" s="34" t="s">
        <v>127</v>
      </c>
      <c r="G57" s="35" t="s">
        <v>128</v>
      </c>
      <c r="H57" s="34" t="s">
        <v>145</v>
      </c>
      <c r="I57" s="34" t="s">
        <v>127</v>
      </c>
      <c r="J57" s="35" t="s">
        <v>128</v>
      </c>
      <c r="K57" s="34" t="s">
        <v>145</v>
      </c>
      <c r="L57" s="34" t="s">
        <v>127</v>
      </c>
      <c r="M57" s="35" t="s">
        <v>128</v>
      </c>
      <c r="N57" s="34" t="s">
        <v>145</v>
      </c>
    </row>
    <row r="58" spans="2:17" ht="20.100000000000001" customHeight="1" x14ac:dyDescent="0.25">
      <c r="B58" s="14" t="s">
        <v>133</v>
      </c>
      <c r="C58" s="15">
        <v>453.14215999999993</v>
      </c>
      <c r="D58" s="7">
        <v>778.90759669999989</v>
      </c>
      <c r="E58" s="8">
        <f>D58/C58</f>
        <v>1.7189033938047169</v>
      </c>
      <c r="F58" s="106">
        <v>3.7641499999999999</v>
      </c>
      <c r="G58" s="87">
        <v>28.412466500000001</v>
      </c>
      <c r="H58" s="8">
        <f>G58/F58</f>
        <v>7.5481759494175318</v>
      </c>
      <c r="I58" s="94">
        <v>0.51440999999999992</v>
      </c>
      <c r="J58" s="90">
        <v>2.4635780999999999</v>
      </c>
      <c r="K58" s="90">
        <f t="shared" ref="K58:K70" si="1">J58/I58</f>
        <v>4.7891333761007759</v>
      </c>
      <c r="L58" s="109">
        <v>457.4207199999999</v>
      </c>
      <c r="M58" s="40">
        <v>809.78364129999989</v>
      </c>
      <c r="N58" s="40">
        <f>M58/L58</f>
        <v>1.7703256671451177</v>
      </c>
    </row>
    <row r="59" spans="2:17" ht="20.100000000000001" customHeight="1" x14ac:dyDescent="0.25">
      <c r="B59" s="15" t="s">
        <v>134</v>
      </c>
      <c r="C59" s="15">
        <v>229.67545000000007</v>
      </c>
      <c r="D59" s="7">
        <v>380.34914739999994</v>
      </c>
      <c r="E59" s="7">
        <f t="shared" ref="E59:E70" si="2">D59/C59</f>
        <v>1.6560287457801861</v>
      </c>
      <c r="F59" s="106">
        <v>5.5353900000000005</v>
      </c>
      <c r="G59" s="88">
        <v>41.921561499999996</v>
      </c>
      <c r="H59" s="7">
        <f t="shared" ref="H59:H70" si="3">G59/F59</f>
        <v>7.5733708916625551</v>
      </c>
      <c r="I59" s="95">
        <v>0.67147000000000012</v>
      </c>
      <c r="J59" s="90">
        <v>3.0489864</v>
      </c>
      <c r="K59" s="90">
        <f t="shared" si="1"/>
        <v>4.5407633997051233</v>
      </c>
      <c r="L59" s="110">
        <v>235.88231000000007</v>
      </c>
      <c r="M59" s="41">
        <v>425.31969529999998</v>
      </c>
      <c r="N59" s="41">
        <f t="shared" ref="N59:N70" si="4">M59/L59</f>
        <v>1.8031012808887612</v>
      </c>
    </row>
    <row r="60" spans="2:17" ht="20.100000000000001" customHeight="1" x14ac:dyDescent="0.25">
      <c r="B60" s="38" t="s">
        <v>135</v>
      </c>
      <c r="C60" s="38">
        <v>93.798969999999997</v>
      </c>
      <c r="D60" s="39">
        <v>325.59875489999985</v>
      </c>
      <c r="E60" s="39">
        <f t="shared" si="2"/>
        <v>3.4712401948550164</v>
      </c>
      <c r="F60" s="107">
        <v>5.0119699999999998</v>
      </c>
      <c r="G60" s="89">
        <v>43.578035999999997</v>
      </c>
      <c r="H60" s="39">
        <f t="shared" si="3"/>
        <v>8.6947918682673677</v>
      </c>
      <c r="I60" s="96">
        <v>1.51681</v>
      </c>
      <c r="J60" s="91">
        <v>4.0844252000000001</v>
      </c>
      <c r="K60" s="91">
        <f t="shared" si="1"/>
        <v>2.6927731225400677</v>
      </c>
      <c r="L60" s="111">
        <v>100.32774999999999</v>
      </c>
      <c r="M60" s="42">
        <v>373.26121609999984</v>
      </c>
      <c r="N60" s="42">
        <f t="shared" si="4"/>
        <v>3.7204184894009869</v>
      </c>
    </row>
    <row r="61" spans="2:17" ht="20.100000000000001" customHeight="1" x14ac:dyDescent="0.25">
      <c r="B61" s="15" t="s">
        <v>136</v>
      </c>
      <c r="C61" s="15">
        <v>196.47317999999996</v>
      </c>
      <c r="D61" s="7">
        <v>373.32892980000003</v>
      </c>
      <c r="E61" s="7">
        <f t="shared" si="2"/>
        <v>1.9001521215262058</v>
      </c>
      <c r="F61" s="106">
        <v>5.7817499999999997</v>
      </c>
      <c r="G61" s="88">
        <v>45.000596000000002</v>
      </c>
      <c r="H61" s="7">
        <f t="shared" si="3"/>
        <v>7.7832137328663471</v>
      </c>
      <c r="I61" s="95">
        <v>0.60733999999999999</v>
      </c>
      <c r="J61" s="90">
        <v>2.6062867999999999</v>
      </c>
      <c r="K61" s="90">
        <f t="shared" si="1"/>
        <v>4.291314255606415</v>
      </c>
      <c r="L61" s="110">
        <v>202.86226999999997</v>
      </c>
      <c r="M61" s="41">
        <v>420.93581260000008</v>
      </c>
      <c r="N61" s="41">
        <f t="shared" si="4"/>
        <v>2.0749832514444413</v>
      </c>
    </row>
    <row r="62" spans="2:17" ht="20.100000000000001" customHeight="1" x14ac:dyDescent="0.25">
      <c r="B62" s="15" t="s">
        <v>137</v>
      </c>
      <c r="C62" s="15">
        <v>221.81924000000001</v>
      </c>
      <c r="D62" s="7">
        <v>466.53718930000002</v>
      </c>
      <c r="E62" s="7">
        <f t="shared" si="2"/>
        <v>2.1032313937240068</v>
      </c>
      <c r="F62" s="106">
        <v>2.6952800000000003</v>
      </c>
      <c r="G62" s="88">
        <v>21.5510515</v>
      </c>
      <c r="H62" s="7">
        <f t="shared" si="3"/>
        <v>7.9958488542934303</v>
      </c>
      <c r="I62" s="95">
        <v>0.33195000000000002</v>
      </c>
      <c r="J62" s="90">
        <v>1.4309322</v>
      </c>
      <c r="K62" s="90">
        <f t="shared" si="1"/>
        <v>4.3106859466787162</v>
      </c>
      <c r="L62" s="110">
        <v>224.84647000000004</v>
      </c>
      <c r="M62" s="41">
        <v>489.51917300000002</v>
      </c>
      <c r="N62" s="41">
        <f t="shared" si="4"/>
        <v>2.1771263431442796</v>
      </c>
    </row>
    <row r="63" spans="2:17" ht="20.100000000000001" customHeight="1" x14ac:dyDescent="0.25">
      <c r="B63" s="38" t="s">
        <v>138</v>
      </c>
      <c r="C63" s="38">
        <v>147.43060999999997</v>
      </c>
      <c r="D63" s="39">
        <v>408.06082010000006</v>
      </c>
      <c r="E63" s="39">
        <f t="shared" si="2"/>
        <v>2.7678161278719537</v>
      </c>
      <c r="F63" s="107">
        <v>2.0833900000000001</v>
      </c>
      <c r="G63" s="89">
        <v>25.0253975</v>
      </c>
      <c r="H63" s="39">
        <f t="shared" si="3"/>
        <v>12.011864077297098</v>
      </c>
      <c r="I63" s="96">
        <v>0.16395999999999999</v>
      </c>
      <c r="J63" s="91">
        <v>0.91478170000000014</v>
      </c>
      <c r="K63" s="91">
        <f t="shared" si="1"/>
        <v>5.5792979995120771</v>
      </c>
      <c r="L63" s="111">
        <v>149.67795999999998</v>
      </c>
      <c r="M63" s="42">
        <v>434.0009993000001</v>
      </c>
      <c r="N63" s="42">
        <f t="shared" si="4"/>
        <v>2.8995651684456427</v>
      </c>
    </row>
    <row r="64" spans="2:17" ht="20.100000000000001" customHeight="1" x14ac:dyDescent="0.25">
      <c r="B64" s="14" t="s">
        <v>139</v>
      </c>
      <c r="C64" s="15">
        <v>146.55337000000006</v>
      </c>
      <c r="D64" s="7">
        <v>514.48717740000006</v>
      </c>
      <c r="E64" s="7">
        <f t="shared" si="2"/>
        <v>3.5105789610979254</v>
      </c>
      <c r="F64" s="106">
        <v>2.9230299999999998</v>
      </c>
      <c r="G64" s="88">
        <v>41.892970999999989</v>
      </c>
      <c r="H64" s="7">
        <f t="shared" si="3"/>
        <v>14.332035935313696</v>
      </c>
      <c r="I64" s="95">
        <v>0.30165999999999998</v>
      </c>
      <c r="J64" s="90">
        <v>1.2523719999999998</v>
      </c>
      <c r="K64" s="90">
        <f t="shared" si="1"/>
        <v>4.1516011403566928</v>
      </c>
      <c r="L64" s="110">
        <v>149.77806000000007</v>
      </c>
      <c r="M64" s="41">
        <v>557.63252040000009</v>
      </c>
      <c r="N64" s="41">
        <f t="shared" si="4"/>
        <v>3.7230587737616565</v>
      </c>
    </row>
    <row r="65" spans="2:19" ht="20.100000000000001" customHeight="1" x14ac:dyDescent="0.25">
      <c r="B65" s="15" t="s">
        <v>140</v>
      </c>
      <c r="C65" s="15">
        <v>339.29376000000008</v>
      </c>
      <c r="D65" s="7">
        <v>1026.4180336000002</v>
      </c>
      <c r="E65" s="7">
        <f t="shared" si="2"/>
        <v>3.0251603613340841</v>
      </c>
      <c r="F65" s="106">
        <v>3.2624499999999999</v>
      </c>
      <c r="G65" s="88">
        <v>44.736915500000009</v>
      </c>
      <c r="H65" s="7">
        <f t="shared" si="3"/>
        <v>13.712674677006548</v>
      </c>
      <c r="I65" s="95">
        <v>0.27887000000000001</v>
      </c>
      <c r="J65" s="90">
        <v>1.3275709999999998</v>
      </c>
      <c r="K65" s="90">
        <f t="shared" si="1"/>
        <v>4.7605371678559898</v>
      </c>
      <c r="L65" s="110">
        <v>342.83508000000006</v>
      </c>
      <c r="M65" s="41">
        <v>1072.4825201000001</v>
      </c>
      <c r="N65" s="41">
        <f t="shared" si="4"/>
        <v>3.1282753214752699</v>
      </c>
    </row>
    <row r="66" spans="2:19" ht="20.100000000000001" customHeight="1" x14ac:dyDescent="0.25">
      <c r="B66" s="38" t="s">
        <v>141</v>
      </c>
      <c r="C66" s="38">
        <v>125.92216000000002</v>
      </c>
      <c r="D66" s="39">
        <v>306.76398060000008</v>
      </c>
      <c r="E66" s="39">
        <f t="shared" si="2"/>
        <v>2.4361397596737544</v>
      </c>
      <c r="F66" s="107">
        <v>2.4741900000000001</v>
      </c>
      <c r="G66" s="89">
        <v>25.624682</v>
      </c>
      <c r="H66" s="39">
        <f t="shared" si="3"/>
        <v>10.356796365679273</v>
      </c>
      <c r="I66" s="96">
        <v>0.11321000000000001</v>
      </c>
      <c r="J66" s="91">
        <v>0.95668399999999987</v>
      </c>
      <c r="K66" s="91">
        <f t="shared" si="1"/>
        <v>8.4505255719459402</v>
      </c>
      <c r="L66" s="111">
        <v>128.50956000000002</v>
      </c>
      <c r="M66" s="42">
        <v>333.34534660000003</v>
      </c>
      <c r="N66" s="42">
        <f t="shared" si="4"/>
        <v>2.5939342302627133</v>
      </c>
    </row>
    <row r="67" spans="2:19" ht="20.100000000000001" customHeight="1" x14ac:dyDescent="0.25">
      <c r="B67" s="14" t="s">
        <v>142</v>
      </c>
      <c r="C67" s="15">
        <v>62.816100000000013</v>
      </c>
      <c r="D67" s="7">
        <v>155.14500099999998</v>
      </c>
      <c r="E67" s="7">
        <f t="shared" si="2"/>
        <v>2.4698286108179266</v>
      </c>
      <c r="F67" s="106">
        <v>0.29204000000000002</v>
      </c>
      <c r="G67" s="88">
        <v>3.13089</v>
      </c>
      <c r="H67" s="7">
        <f t="shared" si="3"/>
        <v>10.720757430488973</v>
      </c>
      <c r="I67" s="95">
        <v>9.8629999999999995E-2</v>
      </c>
      <c r="J67" s="90">
        <v>0.70013459999999994</v>
      </c>
      <c r="K67" s="90">
        <f t="shared" si="1"/>
        <v>7.0985967758288551</v>
      </c>
      <c r="L67" s="110">
        <v>63.206770000000013</v>
      </c>
      <c r="M67" s="41">
        <v>158.97602559999999</v>
      </c>
      <c r="N67" s="41">
        <f t="shared" si="4"/>
        <v>2.5151740169605241</v>
      </c>
    </row>
    <row r="68" spans="2:19" s="9" customFormat="1" ht="20.100000000000001" customHeight="1" x14ac:dyDescent="0.25">
      <c r="B68" s="15" t="s">
        <v>143</v>
      </c>
      <c r="C68" s="15">
        <v>21.032780000000002</v>
      </c>
      <c r="D68" s="7">
        <v>156.8487628</v>
      </c>
      <c r="E68" s="7">
        <f t="shared" si="2"/>
        <v>7.4573481394280732</v>
      </c>
      <c r="F68" s="106">
        <v>6.0077300000000005</v>
      </c>
      <c r="G68" s="88">
        <v>53.533394999999999</v>
      </c>
      <c r="H68" s="7">
        <f t="shared" si="3"/>
        <v>8.9107524805542191</v>
      </c>
      <c r="I68" s="95">
        <v>0.53463000000000005</v>
      </c>
      <c r="J68" s="90">
        <v>2.6611677999999999</v>
      </c>
      <c r="K68" s="90">
        <f t="shared" si="1"/>
        <v>4.9775878645044225</v>
      </c>
      <c r="L68" s="110">
        <v>27.575140000000005</v>
      </c>
      <c r="M68" s="41">
        <v>213.04332559999997</v>
      </c>
      <c r="N68" s="41">
        <f t="shared" si="4"/>
        <v>7.7259199989555789</v>
      </c>
    </row>
    <row r="69" spans="2:19" ht="20.100000000000001" customHeight="1" x14ac:dyDescent="0.25">
      <c r="B69" s="15" t="s">
        <v>144</v>
      </c>
      <c r="C69" s="15">
        <v>19.676740000000002</v>
      </c>
      <c r="D69" s="7">
        <v>149.0766117</v>
      </c>
      <c r="E69" s="7">
        <f t="shared" si="2"/>
        <v>7.5762860971888628</v>
      </c>
      <c r="F69" s="106">
        <v>9.2148899999999987</v>
      </c>
      <c r="G69" s="88">
        <v>92.652389499999984</v>
      </c>
      <c r="H69" s="7">
        <f t="shared" si="3"/>
        <v>10.054638688036428</v>
      </c>
      <c r="I69" s="95">
        <v>1.1024200000000002</v>
      </c>
      <c r="J69" s="90">
        <v>4.5268362</v>
      </c>
      <c r="K69" s="90">
        <f t="shared" si="1"/>
        <v>4.1062718383193335</v>
      </c>
      <c r="L69" s="110">
        <v>29.994050000000001</v>
      </c>
      <c r="M69" s="41">
        <v>246.25583739999999</v>
      </c>
      <c r="N69" s="41">
        <f t="shared" si="4"/>
        <v>8.2101562609917629</v>
      </c>
    </row>
    <row r="70" spans="2:19" ht="15.75" x14ac:dyDescent="0.25">
      <c r="B70" s="36" t="s">
        <v>229</v>
      </c>
      <c r="C70" s="36">
        <v>2057.6345200000001</v>
      </c>
      <c r="D70" s="37">
        <v>5041.5220053000003</v>
      </c>
      <c r="E70" s="37">
        <f t="shared" si="2"/>
        <v>2.4501542700109833</v>
      </c>
      <c r="F70" s="108">
        <v>49.046260000000004</v>
      </c>
      <c r="G70" s="92">
        <v>467.06035200000002</v>
      </c>
      <c r="H70" s="37">
        <f t="shared" si="3"/>
        <v>9.5228535672240859</v>
      </c>
      <c r="I70" s="97">
        <v>6.2353600000000009</v>
      </c>
      <c r="J70" s="93">
        <v>25.973755999999995</v>
      </c>
      <c r="K70" s="93">
        <f t="shared" si="1"/>
        <v>4.1655583639116252</v>
      </c>
      <c r="L70" s="36">
        <v>2112.9161400000003</v>
      </c>
      <c r="M70" s="37">
        <v>5534.5561133000001</v>
      </c>
      <c r="N70" s="37">
        <f t="shared" si="4"/>
        <v>2.6193922269437535</v>
      </c>
    </row>
    <row r="71" spans="2:19" ht="20.100000000000001" customHeight="1" x14ac:dyDescent="0.25">
      <c r="B71" s="16"/>
      <c r="C71" s="3"/>
      <c r="D71" s="17"/>
      <c r="E71" s="17"/>
      <c r="F71" s="3"/>
      <c r="G71" s="17"/>
      <c r="H71" s="17"/>
      <c r="I71" s="17"/>
      <c r="J71" s="17"/>
      <c r="K71" s="17"/>
    </row>
    <row r="73" spans="2:19" ht="20.100000000000001" customHeight="1" x14ac:dyDescent="0.25">
      <c r="B73" s="9" t="s">
        <v>214</v>
      </c>
    </row>
    <row r="74" spans="2:19" ht="3.75" customHeight="1" x14ac:dyDescent="0.25">
      <c r="B74" s="77"/>
      <c r="C74" s="77"/>
      <c r="D74" s="77"/>
      <c r="E74" s="77"/>
      <c r="F74" s="77"/>
      <c r="G74" s="77"/>
      <c r="H74" s="77"/>
      <c r="I74" s="77"/>
      <c r="J74" s="77"/>
      <c r="K74" s="77"/>
      <c r="L74" s="77"/>
      <c r="M74" s="77"/>
      <c r="N74" s="77"/>
      <c r="O74" s="77"/>
      <c r="P74" s="77"/>
      <c r="Q74" s="77"/>
    </row>
    <row r="75" spans="2:19" ht="20.100000000000001" customHeight="1" x14ac:dyDescent="0.25">
      <c r="B75" s="4"/>
      <c r="C75" s="12"/>
      <c r="D75" s="13"/>
      <c r="E75" s="12"/>
      <c r="R75" s="112"/>
      <c r="S75" s="112"/>
    </row>
    <row r="76" spans="2:19" ht="20.100000000000001" customHeight="1" x14ac:dyDescent="0.25">
      <c r="B76" s="28" t="s">
        <v>0</v>
      </c>
      <c r="C76" s="28" t="s">
        <v>1</v>
      </c>
      <c r="E76" s="1"/>
      <c r="R76" s="113"/>
      <c r="S76" s="113"/>
    </row>
    <row r="77" spans="2:19" ht="20.100000000000001" customHeight="1" x14ac:dyDescent="0.25">
      <c r="B77" s="6">
        <v>2013</v>
      </c>
      <c r="C77" s="76">
        <v>82.200901492774094</v>
      </c>
      <c r="E77" s="1"/>
    </row>
    <row r="78" spans="2:19" ht="20.100000000000001" customHeight="1" x14ac:dyDescent="0.25">
      <c r="B78" s="6">
        <v>2014</v>
      </c>
      <c r="C78" s="76">
        <v>84.324738590629693</v>
      </c>
      <c r="E78" s="1"/>
    </row>
    <row r="79" spans="2:19" ht="20.100000000000001" customHeight="1" x14ac:dyDescent="0.25">
      <c r="B79" s="6">
        <v>2015</v>
      </c>
      <c r="C79" s="76">
        <v>124.14864411851963</v>
      </c>
      <c r="E79" s="1"/>
    </row>
    <row r="80" spans="2:19" ht="20.100000000000001" customHeight="1" x14ac:dyDescent="0.25">
      <c r="B80" s="6">
        <v>2016</v>
      </c>
      <c r="C80" s="76">
        <v>100</v>
      </c>
      <c r="E80" s="1"/>
    </row>
    <row r="81" spans="2:5" ht="20.100000000000001" customHeight="1" x14ac:dyDescent="0.25">
      <c r="B81" s="6">
        <v>2017</v>
      </c>
      <c r="C81" s="76">
        <v>112.98</v>
      </c>
      <c r="E81" s="1"/>
    </row>
    <row r="82" spans="2:5" ht="20.100000000000001" customHeight="1" x14ac:dyDescent="0.25">
      <c r="B82" s="83">
        <v>2018</v>
      </c>
      <c r="C82" s="100">
        <v>127.9</v>
      </c>
      <c r="E82" s="1"/>
    </row>
    <row r="83" spans="2:5" ht="20.100000000000001" customHeight="1" x14ac:dyDescent="0.25">
      <c r="E83" s="1"/>
    </row>
    <row r="84" spans="2:5" ht="20.100000000000001" customHeight="1" x14ac:dyDescent="0.25">
      <c r="B84" s="32" t="s">
        <v>213</v>
      </c>
    </row>
    <row r="85" spans="2:5" ht="20.100000000000001" customHeight="1" x14ac:dyDescent="0.25">
      <c r="B85" s="2"/>
    </row>
    <row r="86" spans="2:5" ht="9.9499999999999993" customHeight="1" x14ac:dyDescent="0.25">
      <c r="B86" s="101" t="s">
        <v>28</v>
      </c>
      <c r="C86" s="101" t="s">
        <v>27</v>
      </c>
      <c r="E86" s="1"/>
    </row>
    <row r="87" spans="2:5" ht="9.9499999999999993" customHeight="1" x14ac:dyDescent="0.25">
      <c r="B87" s="101" t="s">
        <v>120</v>
      </c>
      <c r="C87" s="101" t="s">
        <v>215</v>
      </c>
      <c r="E87" s="1"/>
    </row>
    <row r="88" spans="2:5" ht="9.9499999999999993" customHeight="1" x14ac:dyDescent="0.25">
      <c r="B88" s="101" t="s">
        <v>50</v>
      </c>
      <c r="C88" s="101" t="s">
        <v>49</v>
      </c>
      <c r="E88" s="1"/>
    </row>
    <row r="89" spans="2:5" ht="9.9499999999999993" customHeight="1" x14ac:dyDescent="0.25">
      <c r="B89" s="101" t="s">
        <v>113</v>
      </c>
      <c r="C89" s="101" t="s">
        <v>75</v>
      </c>
      <c r="E89" s="1"/>
    </row>
    <row r="90" spans="2:5" ht="9.9499999999999993" customHeight="1" x14ac:dyDescent="0.25">
      <c r="B90" s="101" t="s">
        <v>5</v>
      </c>
      <c r="C90" s="101" t="s">
        <v>4</v>
      </c>
      <c r="E90" s="1"/>
    </row>
    <row r="91" spans="2:5" ht="9.9499999999999993" customHeight="1" x14ac:dyDescent="0.25">
      <c r="B91" s="101" t="s">
        <v>71</v>
      </c>
      <c r="C91" s="101" t="s">
        <v>70</v>
      </c>
    </row>
    <row r="92" spans="2:5" ht="9.9499999999999993" customHeight="1" x14ac:dyDescent="0.25">
      <c r="B92" s="101" t="s">
        <v>212</v>
      </c>
      <c r="C92" s="101" t="s">
        <v>25</v>
      </c>
    </row>
    <row r="93" spans="2:5" ht="9.9499999999999993" customHeight="1" x14ac:dyDescent="0.25">
      <c r="B93" s="101" t="s">
        <v>8</v>
      </c>
      <c r="C93" s="101" t="s">
        <v>7</v>
      </c>
    </row>
    <row r="94" spans="2:5" ht="9.9499999999999993" customHeight="1" x14ac:dyDescent="0.25">
      <c r="B94" s="101" t="s">
        <v>115</v>
      </c>
      <c r="C94" s="101" t="s">
        <v>72</v>
      </c>
    </row>
    <row r="95" spans="2:5" ht="9.9499999999999993" customHeight="1" x14ac:dyDescent="0.25">
      <c r="B95" s="101" t="s">
        <v>107</v>
      </c>
      <c r="C95" s="101" t="s">
        <v>69</v>
      </c>
    </row>
    <row r="97" spans="2:2" ht="20.100000000000001" customHeight="1" x14ac:dyDescent="0.25">
      <c r="B97" s="32" t="s">
        <v>254</v>
      </c>
    </row>
  </sheetData>
  <sheetProtection selectLockedCells="1" selectUnlockedCells="1"/>
  <mergeCells count="7">
    <mergeCell ref="L56:N56"/>
    <mergeCell ref="L6:M6"/>
    <mergeCell ref="A6:K6"/>
    <mergeCell ref="C56:E56"/>
    <mergeCell ref="F56:H56"/>
    <mergeCell ref="I56:K56"/>
    <mergeCell ref="B56:B57"/>
  </mergeCells>
  <phoneticPr fontId="0" type="noConversion"/>
  <pageMargins left="0.74791666666666667" right="0.74791666666666667" top="0.98402777777777772" bottom="0.98402777777777772" header="0.51180555555555551" footer="0.51180555555555551"/>
  <pageSetup paperSize="9" scale="27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D122"/>
  <sheetViews>
    <sheetView topLeftCell="A37" workbookViewId="0">
      <selection activeCell="B122" sqref="B122"/>
    </sheetView>
  </sheetViews>
  <sheetFormatPr baseColWidth="10" defaultColWidth="11.42578125" defaultRowHeight="20.100000000000001" customHeight="1" x14ac:dyDescent="0.25"/>
  <cols>
    <col min="1" max="1" width="3.7109375" style="1" customWidth="1"/>
    <col min="2" max="2" width="40.5703125" style="1" customWidth="1"/>
    <col min="3" max="3" width="8" style="55" customWidth="1"/>
    <col min="4" max="4" width="12.42578125" style="2" customWidth="1"/>
    <col min="5" max="5" width="13.7109375" style="2" bestFit="1" customWidth="1"/>
    <col min="6" max="6" width="12.140625" style="1" bestFit="1" customWidth="1"/>
    <col min="7" max="7" width="11.42578125" style="1"/>
    <col min="8" max="8" width="4.7109375" style="1" customWidth="1"/>
    <col min="9" max="9" width="3.7109375" style="1" customWidth="1"/>
    <col min="10" max="10" width="6" style="1" customWidth="1"/>
    <col min="11" max="11" width="9.42578125" style="1" customWidth="1"/>
    <col min="12" max="12" width="10.28515625" style="1" customWidth="1"/>
    <col min="13" max="13" width="10.140625" style="1" customWidth="1"/>
    <col min="14" max="14" width="8.5703125" style="1" customWidth="1"/>
    <col min="15" max="15" width="7.85546875" style="1" customWidth="1"/>
    <col min="16" max="16" width="8.42578125" style="1" customWidth="1"/>
    <col min="17" max="17" width="11.5703125" style="1" customWidth="1"/>
    <col min="18" max="16384" width="11.42578125" style="1"/>
  </cols>
  <sheetData>
    <row r="1" spans="1:56" s="18" customFormat="1" ht="20.100000000000001" customHeight="1" x14ac:dyDescent="0.25">
      <c r="A1" s="74"/>
      <c r="B1" s="74"/>
      <c r="C1" s="75"/>
      <c r="D1" s="74"/>
      <c r="E1" s="75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</row>
    <row r="2" spans="1:56" s="18" customFormat="1" ht="15.75" x14ac:dyDescent="0.25">
      <c r="A2" s="74"/>
      <c r="B2" s="74"/>
      <c r="C2" s="75"/>
      <c r="D2" s="74"/>
      <c r="E2" s="75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</row>
    <row r="3" spans="1:56" s="18" customFormat="1" ht="15.75" x14ac:dyDescent="0.25">
      <c r="A3" s="74"/>
      <c r="B3" s="74"/>
      <c r="C3" s="75"/>
      <c r="D3" s="74"/>
      <c r="E3" s="75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</row>
    <row r="4" spans="1:56" s="18" customFormat="1" ht="10.5" customHeight="1" x14ac:dyDescent="0.25">
      <c r="A4" s="74"/>
      <c r="B4" s="74"/>
      <c r="C4" s="75"/>
      <c r="D4" s="74"/>
      <c r="E4" s="75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</row>
    <row r="5" spans="1:56" s="18" customFormat="1" ht="5.25" customHeight="1" x14ac:dyDescent="0.25">
      <c r="A5" s="80"/>
      <c r="B5" s="80"/>
      <c r="C5" s="81"/>
      <c r="D5" s="80"/>
      <c r="E5" s="81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</row>
    <row r="6" spans="1:56" ht="15.75" x14ac:dyDescent="0.25"/>
    <row r="7" spans="1:56" ht="20.25" customHeight="1" x14ac:dyDescent="0.25">
      <c r="B7" s="9" t="s">
        <v>251</v>
      </c>
      <c r="C7" s="56"/>
      <c r="E7" s="1"/>
      <c r="M7" s="2"/>
    </row>
    <row r="8" spans="1:56" ht="5.25" customHeight="1" x14ac:dyDescent="0.25"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</row>
    <row r="9" spans="1:56" s="18" customFormat="1" ht="9.75" customHeight="1" x14ac:dyDescent="0.25">
      <c r="B9" s="19"/>
      <c r="C9" s="57"/>
      <c r="D9" s="19"/>
    </row>
    <row r="10" spans="1:56" s="18" customFormat="1" ht="9.75" customHeight="1" x14ac:dyDescent="0.25">
      <c r="B10" s="19"/>
      <c r="C10" s="57"/>
      <c r="D10" s="19"/>
    </row>
    <row r="11" spans="1:56" s="44" customFormat="1" ht="20.100000000000001" customHeight="1" x14ac:dyDescent="0.25">
      <c r="A11" s="43"/>
      <c r="B11" s="28" t="s">
        <v>148</v>
      </c>
      <c r="C11" s="29" t="s">
        <v>2</v>
      </c>
      <c r="D11" s="29" t="s">
        <v>149</v>
      </c>
      <c r="E11" s="30" t="s">
        <v>150</v>
      </c>
      <c r="F11" s="29" t="s">
        <v>147</v>
      </c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</row>
    <row r="12" spans="1:56" s="49" customFormat="1" ht="20.100000000000001" customHeight="1" x14ac:dyDescent="0.25">
      <c r="A12" s="45"/>
      <c r="B12" s="46" t="s">
        <v>52</v>
      </c>
      <c r="C12" s="58" t="s">
        <v>51</v>
      </c>
      <c r="D12" s="47">
        <v>76.930000000000007</v>
      </c>
      <c r="E12" s="48">
        <v>907.18599999999992</v>
      </c>
      <c r="F12" s="48">
        <f>E12/D12</f>
        <v>11.792356687898087</v>
      </c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</row>
    <row r="13" spans="1:56" s="49" customFormat="1" ht="20.100000000000001" customHeight="1" x14ac:dyDescent="0.25">
      <c r="A13" s="45"/>
      <c r="B13" s="46" t="s">
        <v>154</v>
      </c>
      <c r="C13" s="58" t="s">
        <v>155</v>
      </c>
      <c r="D13" s="47">
        <v>859.39999999999986</v>
      </c>
      <c r="E13" s="48">
        <v>1380.8114</v>
      </c>
      <c r="F13" s="48">
        <f t="shared" ref="F13:F89" si="0">E13/D13</f>
        <v>1.6067156155457298</v>
      </c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</row>
    <row r="14" spans="1:56" s="49" customFormat="1" ht="20.100000000000001" customHeight="1" x14ac:dyDescent="0.25">
      <c r="A14" s="45"/>
      <c r="B14" s="46" t="s">
        <v>231</v>
      </c>
      <c r="C14" s="58" t="s">
        <v>232</v>
      </c>
      <c r="D14" s="47">
        <v>200</v>
      </c>
      <c r="E14" s="48">
        <v>49</v>
      </c>
      <c r="F14" s="48">
        <f t="shared" si="0"/>
        <v>0.245</v>
      </c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</row>
    <row r="15" spans="1:56" s="49" customFormat="1" ht="20.100000000000001" customHeight="1" x14ac:dyDescent="0.25">
      <c r="A15" s="45"/>
      <c r="B15" s="46" t="s">
        <v>104</v>
      </c>
      <c r="C15" s="58" t="s">
        <v>33</v>
      </c>
      <c r="D15" s="47">
        <v>7946.3599999999988</v>
      </c>
      <c r="E15" s="48">
        <v>16801.952899999997</v>
      </c>
      <c r="F15" s="48">
        <f t="shared" si="0"/>
        <v>2.1144213073658884</v>
      </c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</row>
    <row r="16" spans="1:56" s="49" customFormat="1" ht="20.100000000000001" customHeight="1" x14ac:dyDescent="0.25">
      <c r="A16" s="45"/>
      <c r="B16" s="46" t="s">
        <v>233</v>
      </c>
      <c r="C16" s="58" t="s">
        <v>234</v>
      </c>
      <c r="D16" s="47">
        <v>237.35000000000002</v>
      </c>
      <c r="E16" s="48">
        <v>1333.4884999999999</v>
      </c>
      <c r="F16" s="48">
        <f t="shared" si="0"/>
        <v>5.6182367811249199</v>
      </c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</row>
    <row r="17" spans="1:56" s="49" customFormat="1" ht="20.100000000000001" customHeight="1" x14ac:dyDescent="0.25">
      <c r="A17" s="45"/>
      <c r="B17" s="46" t="s">
        <v>235</v>
      </c>
      <c r="C17" s="58" t="s">
        <v>236</v>
      </c>
      <c r="D17" s="47">
        <v>21.3</v>
      </c>
      <c r="E17" s="48">
        <v>54.047499999999999</v>
      </c>
      <c r="F17" s="48">
        <f t="shared" si="0"/>
        <v>2.5374413145539907</v>
      </c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</row>
    <row r="18" spans="1:56" s="49" customFormat="1" ht="20.100000000000001" customHeight="1" x14ac:dyDescent="0.25">
      <c r="A18" s="45"/>
      <c r="B18" s="46" t="s">
        <v>237</v>
      </c>
      <c r="C18" s="58" t="s">
        <v>238</v>
      </c>
      <c r="D18" s="47">
        <v>1103</v>
      </c>
      <c r="E18" s="48">
        <v>12248.5</v>
      </c>
      <c r="F18" s="48">
        <f t="shared" si="0"/>
        <v>11.104714415231188</v>
      </c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</row>
    <row r="19" spans="1:56" s="49" customFormat="1" ht="20.100000000000001" customHeight="1" x14ac:dyDescent="0.25">
      <c r="A19" s="45"/>
      <c r="B19" s="46" t="s">
        <v>62</v>
      </c>
      <c r="C19" s="58" t="s">
        <v>61</v>
      </c>
      <c r="D19" s="47">
        <v>316.52</v>
      </c>
      <c r="E19" s="48">
        <v>997.35509999999999</v>
      </c>
      <c r="F19" s="48">
        <f t="shared" si="0"/>
        <v>3.1510018324276508</v>
      </c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</row>
    <row r="20" spans="1:56" s="49" customFormat="1" ht="20.100000000000001" customHeight="1" x14ac:dyDescent="0.25">
      <c r="A20" s="45"/>
      <c r="B20" s="46" t="s">
        <v>79</v>
      </c>
      <c r="C20" s="58" t="s">
        <v>78</v>
      </c>
      <c r="D20" s="47">
        <v>29.669999999999998</v>
      </c>
      <c r="E20" s="48">
        <v>140.29389999999998</v>
      </c>
      <c r="F20" s="48">
        <f t="shared" si="0"/>
        <v>4.7284765756656553</v>
      </c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</row>
    <row r="21" spans="1:56" s="49" customFormat="1" ht="20.100000000000001" customHeight="1" x14ac:dyDescent="0.25">
      <c r="A21" s="45"/>
      <c r="B21" s="46" t="s">
        <v>239</v>
      </c>
      <c r="C21" s="58" t="s">
        <v>240</v>
      </c>
      <c r="D21" s="47">
        <v>399.78</v>
      </c>
      <c r="E21" s="48">
        <v>3329.277</v>
      </c>
      <c r="F21" s="48">
        <f t="shared" si="0"/>
        <v>8.3277727750262649</v>
      </c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</row>
    <row r="22" spans="1:56" s="49" customFormat="1" ht="20.100000000000001" customHeight="1" x14ac:dyDescent="0.25">
      <c r="A22" s="45"/>
      <c r="B22" s="46" t="s">
        <v>108</v>
      </c>
      <c r="C22" s="58" t="s">
        <v>36</v>
      </c>
      <c r="D22" s="47">
        <v>7465.5800000000008</v>
      </c>
      <c r="E22" s="48">
        <v>158100.53500000003</v>
      </c>
      <c r="F22" s="48">
        <f t="shared" si="0"/>
        <v>21.177260842426175</v>
      </c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</row>
    <row r="23" spans="1:56" s="49" customFormat="1" ht="20.100000000000001" customHeight="1" x14ac:dyDescent="0.25">
      <c r="A23" s="45"/>
      <c r="B23" s="46" t="s">
        <v>156</v>
      </c>
      <c r="C23" s="58" t="s">
        <v>157</v>
      </c>
      <c r="D23" s="47">
        <v>1590.75</v>
      </c>
      <c r="E23" s="48">
        <v>4972.6857</v>
      </c>
      <c r="F23" s="48">
        <f t="shared" si="0"/>
        <v>3.1260007543611503</v>
      </c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</row>
    <row r="24" spans="1:56" s="49" customFormat="1" ht="20.100000000000001" customHeight="1" x14ac:dyDescent="0.25">
      <c r="A24" s="45"/>
      <c r="B24" s="46" t="s">
        <v>5</v>
      </c>
      <c r="C24" s="58" t="s">
        <v>4</v>
      </c>
      <c r="D24" s="47">
        <v>93759.99</v>
      </c>
      <c r="E24" s="48">
        <v>8103.2077000000008</v>
      </c>
      <c r="F24" s="48">
        <f t="shared" si="0"/>
        <v>8.6425006018025385E-2</v>
      </c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</row>
    <row r="25" spans="1:56" s="49" customFormat="1" ht="20.100000000000001" customHeight="1" x14ac:dyDescent="0.25">
      <c r="A25" s="45"/>
      <c r="B25" s="46" t="s">
        <v>100</v>
      </c>
      <c r="C25" s="58" t="s">
        <v>6</v>
      </c>
      <c r="D25" s="47">
        <v>5352.88</v>
      </c>
      <c r="E25" s="48">
        <v>19699.501100000005</v>
      </c>
      <c r="F25" s="48">
        <f t="shared" si="0"/>
        <v>3.6801686381910308</v>
      </c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</row>
    <row r="26" spans="1:56" s="49" customFormat="1" ht="20.100000000000001" customHeight="1" x14ac:dyDescent="0.25">
      <c r="A26" s="45"/>
      <c r="B26" s="46" t="s">
        <v>50</v>
      </c>
      <c r="C26" s="58" t="s">
        <v>49</v>
      </c>
      <c r="D26" s="47">
        <v>357835.42</v>
      </c>
      <c r="E26" s="48">
        <v>1129737.4639000001</v>
      </c>
      <c r="F26" s="48">
        <f t="shared" si="0"/>
        <v>3.157142643676806</v>
      </c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</row>
    <row r="27" spans="1:56" s="49" customFormat="1" ht="20.100000000000001" customHeight="1" x14ac:dyDescent="0.25">
      <c r="A27" s="45"/>
      <c r="B27" s="46" t="s">
        <v>103</v>
      </c>
      <c r="C27" s="58" t="s">
        <v>26</v>
      </c>
      <c r="D27" s="47">
        <v>20091.039999999997</v>
      </c>
      <c r="E27" s="48">
        <v>75646.060200000007</v>
      </c>
      <c r="F27" s="48">
        <f t="shared" si="0"/>
        <v>3.7651639835468953</v>
      </c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</row>
    <row r="28" spans="1:56" s="49" customFormat="1" ht="20.100000000000001" customHeight="1" x14ac:dyDescent="0.25">
      <c r="A28" s="45"/>
      <c r="B28" s="46" t="s">
        <v>14</v>
      </c>
      <c r="C28" s="58" t="s">
        <v>13</v>
      </c>
      <c r="D28" s="47">
        <v>2265.690000000001</v>
      </c>
      <c r="E28" s="48">
        <v>16960.898000000001</v>
      </c>
      <c r="F28" s="48">
        <f t="shared" si="0"/>
        <v>7.485974692036419</v>
      </c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</row>
    <row r="29" spans="1:56" s="49" customFormat="1" ht="20.100000000000001" customHeight="1" x14ac:dyDescent="0.25">
      <c r="A29" s="45"/>
      <c r="B29" s="46" t="s">
        <v>83</v>
      </c>
      <c r="C29" s="58" t="s">
        <v>82</v>
      </c>
      <c r="D29" s="47">
        <v>161.80000000000001</v>
      </c>
      <c r="E29" s="48">
        <v>174.46120000000002</v>
      </c>
      <c r="F29" s="48">
        <f t="shared" si="0"/>
        <v>1.0782521631644006</v>
      </c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</row>
    <row r="30" spans="1:56" s="49" customFormat="1" ht="20.100000000000001" customHeight="1" x14ac:dyDescent="0.25">
      <c r="A30" s="45"/>
      <c r="B30" s="46" t="s">
        <v>107</v>
      </c>
      <c r="C30" s="58" t="s">
        <v>69</v>
      </c>
      <c r="D30" s="47">
        <v>29057.329999999998</v>
      </c>
      <c r="E30" s="48">
        <v>112961.6868</v>
      </c>
      <c r="F30" s="48">
        <f t="shared" si="0"/>
        <v>3.8875453044033983</v>
      </c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</row>
    <row r="31" spans="1:56" s="49" customFormat="1" ht="20.100000000000001" customHeight="1" x14ac:dyDescent="0.25">
      <c r="A31" s="45"/>
      <c r="B31" s="46" t="s">
        <v>158</v>
      </c>
      <c r="C31" s="58" t="s">
        <v>159</v>
      </c>
      <c r="D31" s="47">
        <v>1166.58</v>
      </c>
      <c r="E31" s="48">
        <v>639.19690000000003</v>
      </c>
      <c r="F31" s="48">
        <f t="shared" si="0"/>
        <v>0.54792376005074672</v>
      </c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</row>
    <row r="32" spans="1:56" s="49" customFormat="1" ht="20.100000000000001" customHeight="1" x14ac:dyDescent="0.25">
      <c r="A32" s="45"/>
      <c r="B32" s="46" t="s">
        <v>120</v>
      </c>
      <c r="C32" s="58" t="s">
        <v>215</v>
      </c>
      <c r="D32" s="47">
        <v>250529.9</v>
      </c>
      <c r="E32" s="48">
        <v>239826.78260000004</v>
      </c>
      <c r="F32" s="48">
        <f t="shared" si="0"/>
        <v>0.95727808377363355</v>
      </c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</row>
    <row r="33" spans="1:56" s="49" customFormat="1" ht="20.100000000000001" customHeight="1" x14ac:dyDescent="0.25">
      <c r="A33" s="45"/>
      <c r="B33" s="46" t="s">
        <v>160</v>
      </c>
      <c r="C33" s="58" t="s">
        <v>161</v>
      </c>
      <c r="D33" s="47">
        <v>5309.92</v>
      </c>
      <c r="E33" s="48">
        <v>4287.4809000000005</v>
      </c>
      <c r="F33" s="48">
        <f t="shared" si="0"/>
        <v>0.80744736267213069</v>
      </c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</row>
    <row r="34" spans="1:56" s="49" customFormat="1" ht="20.100000000000001" customHeight="1" x14ac:dyDescent="0.25">
      <c r="A34" s="45"/>
      <c r="B34" s="46" t="s">
        <v>32</v>
      </c>
      <c r="C34" s="58" t="s">
        <v>31</v>
      </c>
      <c r="D34" s="47">
        <v>497.53999999999996</v>
      </c>
      <c r="E34" s="48">
        <v>8881.0689999999995</v>
      </c>
      <c r="F34" s="48">
        <f t="shared" si="0"/>
        <v>17.849959802226955</v>
      </c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</row>
    <row r="35" spans="1:56" s="49" customFormat="1" ht="20.100000000000001" customHeight="1" x14ac:dyDescent="0.25">
      <c r="A35" s="45"/>
      <c r="B35" s="46" t="s">
        <v>162</v>
      </c>
      <c r="C35" s="58" t="s">
        <v>163</v>
      </c>
      <c r="D35" s="47">
        <v>12510.34</v>
      </c>
      <c r="E35" s="48">
        <v>57843.256599999993</v>
      </c>
      <c r="F35" s="48">
        <f t="shared" si="0"/>
        <v>4.6236358564195692</v>
      </c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</row>
    <row r="36" spans="1:56" s="49" customFormat="1" ht="20.100000000000001" customHeight="1" x14ac:dyDescent="0.25">
      <c r="A36" s="45"/>
      <c r="B36" s="46" t="s">
        <v>91</v>
      </c>
      <c r="C36" s="58" t="s">
        <v>90</v>
      </c>
      <c r="D36" s="47">
        <v>3996.8699999999994</v>
      </c>
      <c r="E36" s="48">
        <v>38445.323400000001</v>
      </c>
      <c r="F36" s="48">
        <f t="shared" si="0"/>
        <v>9.618857606076757</v>
      </c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</row>
    <row r="37" spans="1:56" s="49" customFormat="1" ht="20.100000000000001" customHeight="1" x14ac:dyDescent="0.25">
      <c r="A37" s="45"/>
      <c r="B37" s="46" t="s">
        <v>64</v>
      </c>
      <c r="C37" s="58" t="s">
        <v>63</v>
      </c>
      <c r="D37" s="47">
        <v>172.85</v>
      </c>
      <c r="E37" s="48">
        <v>3502.9</v>
      </c>
      <c r="F37" s="48">
        <f t="shared" si="0"/>
        <v>20.265548163147237</v>
      </c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</row>
    <row r="38" spans="1:56" s="49" customFormat="1" ht="20.100000000000001" customHeight="1" x14ac:dyDescent="0.25">
      <c r="A38" s="45"/>
      <c r="B38" s="46" t="s">
        <v>8</v>
      </c>
      <c r="C38" s="58" t="s">
        <v>7</v>
      </c>
      <c r="D38" s="47">
        <v>17979.57</v>
      </c>
      <c r="E38" s="48">
        <v>14988.948399999999</v>
      </c>
      <c r="F38" s="48">
        <f t="shared" si="0"/>
        <v>0.83366556597293484</v>
      </c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</row>
    <row r="39" spans="1:56" s="49" customFormat="1" ht="20.100000000000001" customHeight="1" x14ac:dyDescent="0.25">
      <c r="A39" s="45"/>
      <c r="B39" s="46" t="s">
        <v>119</v>
      </c>
      <c r="C39" s="58" t="s">
        <v>67</v>
      </c>
      <c r="D39" s="47">
        <v>4845.6500000000015</v>
      </c>
      <c r="E39" s="48">
        <v>17589.048299999999</v>
      </c>
      <c r="F39" s="48">
        <f t="shared" si="0"/>
        <v>3.6298635477180552</v>
      </c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</row>
    <row r="40" spans="1:56" s="49" customFormat="1" ht="20.100000000000001" customHeight="1" x14ac:dyDescent="0.25">
      <c r="A40" s="45"/>
      <c r="B40" s="46" t="s">
        <v>164</v>
      </c>
      <c r="C40" s="58" t="s">
        <v>165</v>
      </c>
      <c r="D40" s="47">
        <v>56.61</v>
      </c>
      <c r="E40" s="48">
        <v>424.68920000000003</v>
      </c>
      <c r="F40" s="48">
        <f t="shared" si="0"/>
        <v>7.5020173114290767</v>
      </c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</row>
    <row r="41" spans="1:56" s="49" customFormat="1" ht="20.100000000000001" customHeight="1" x14ac:dyDescent="0.25">
      <c r="A41" s="45"/>
      <c r="B41" s="46" t="s">
        <v>54</v>
      </c>
      <c r="C41" s="58" t="s">
        <v>53</v>
      </c>
      <c r="D41" s="47">
        <v>10625.919999999998</v>
      </c>
      <c r="E41" s="48">
        <v>100831.91890000002</v>
      </c>
      <c r="F41" s="48">
        <f t="shared" si="0"/>
        <v>9.4892412986357915</v>
      </c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</row>
    <row r="42" spans="1:56" s="49" customFormat="1" ht="20.100000000000001" customHeight="1" x14ac:dyDescent="0.25">
      <c r="A42" s="45"/>
      <c r="B42" s="46" t="s">
        <v>35</v>
      </c>
      <c r="C42" s="58" t="s">
        <v>34</v>
      </c>
      <c r="D42" s="47">
        <v>2270.1899999999996</v>
      </c>
      <c r="E42" s="48">
        <v>31524.024000000001</v>
      </c>
      <c r="F42" s="48">
        <f t="shared" si="0"/>
        <v>13.886072971865794</v>
      </c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  <c r="BD42" s="45"/>
    </row>
    <row r="43" spans="1:56" s="49" customFormat="1" ht="20.100000000000001" customHeight="1" x14ac:dyDescent="0.25">
      <c r="A43" s="45"/>
      <c r="B43" s="46" t="s">
        <v>48</v>
      </c>
      <c r="C43" s="58" t="s">
        <v>47</v>
      </c>
      <c r="D43" s="47">
        <v>386.83</v>
      </c>
      <c r="E43" s="48">
        <v>773.84770000000003</v>
      </c>
      <c r="F43" s="48">
        <f t="shared" si="0"/>
        <v>2.000485226068299</v>
      </c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45"/>
    </row>
    <row r="44" spans="1:56" s="49" customFormat="1" ht="20.100000000000001" customHeight="1" x14ac:dyDescent="0.25">
      <c r="A44" s="45"/>
      <c r="B44" s="46" t="s">
        <v>109</v>
      </c>
      <c r="C44" s="58" t="s">
        <v>68</v>
      </c>
      <c r="D44" s="47">
        <v>62.870000000000005</v>
      </c>
      <c r="E44" s="48">
        <v>1118.1019999999999</v>
      </c>
      <c r="F44" s="48">
        <f t="shared" si="0"/>
        <v>17.784348655956734</v>
      </c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45"/>
    </row>
    <row r="45" spans="1:56" s="49" customFormat="1" ht="20.100000000000001" customHeight="1" x14ac:dyDescent="0.25">
      <c r="A45" s="45"/>
      <c r="B45" s="46" t="s">
        <v>166</v>
      </c>
      <c r="C45" s="58" t="s">
        <v>167</v>
      </c>
      <c r="D45" s="47">
        <v>44.67</v>
      </c>
      <c r="E45" s="48">
        <v>189.82800000000003</v>
      </c>
      <c r="F45" s="48">
        <f t="shared" si="0"/>
        <v>4.2495634654130292</v>
      </c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45"/>
      <c r="BB45" s="45"/>
      <c r="BC45" s="45"/>
      <c r="BD45" s="45"/>
    </row>
    <row r="46" spans="1:56" s="49" customFormat="1" ht="20.100000000000001" customHeight="1" x14ac:dyDescent="0.25">
      <c r="A46" s="45"/>
      <c r="B46" s="46" t="s">
        <v>168</v>
      </c>
      <c r="C46" s="58" t="s">
        <v>169</v>
      </c>
      <c r="D46" s="47">
        <v>1010.3600000000001</v>
      </c>
      <c r="E46" s="48">
        <v>2237.0756999999994</v>
      </c>
      <c r="F46" s="48">
        <f t="shared" si="0"/>
        <v>2.2141372382121216</v>
      </c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  <c r="BC46" s="45"/>
      <c r="BD46" s="45"/>
    </row>
    <row r="47" spans="1:56" s="49" customFormat="1" ht="20.100000000000001" customHeight="1" x14ac:dyDescent="0.25">
      <c r="A47" s="45"/>
      <c r="B47" s="46" t="s">
        <v>121</v>
      </c>
      <c r="C47" s="58" t="s">
        <v>20</v>
      </c>
      <c r="D47" s="47">
        <v>3187.5499999999997</v>
      </c>
      <c r="E47" s="48">
        <v>52901.232400000001</v>
      </c>
      <c r="F47" s="48">
        <f t="shared" si="0"/>
        <v>16.59620473404339</v>
      </c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45"/>
    </row>
    <row r="48" spans="1:56" s="49" customFormat="1" ht="20.100000000000001" customHeight="1" x14ac:dyDescent="0.25">
      <c r="A48" s="45"/>
      <c r="B48" s="46" t="s">
        <v>43</v>
      </c>
      <c r="C48" s="58" t="s">
        <v>42</v>
      </c>
      <c r="D48" s="47">
        <v>388.12999999999994</v>
      </c>
      <c r="E48" s="48">
        <v>2296.2722999999996</v>
      </c>
      <c r="F48" s="48">
        <f t="shared" si="0"/>
        <v>5.9162453301728801</v>
      </c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</row>
    <row r="49" spans="1:56" s="49" customFormat="1" ht="20.100000000000001" customHeight="1" x14ac:dyDescent="0.25">
      <c r="A49" s="45"/>
      <c r="B49" s="46" t="s">
        <v>57</v>
      </c>
      <c r="C49" s="58" t="s">
        <v>56</v>
      </c>
      <c r="D49" s="47">
        <v>4453.37</v>
      </c>
      <c r="E49" s="48">
        <v>69431.448399999994</v>
      </c>
      <c r="F49" s="48">
        <f t="shared" si="0"/>
        <v>15.59076573471326</v>
      </c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</row>
    <row r="50" spans="1:56" s="49" customFormat="1" ht="20.100000000000001" customHeight="1" x14ac:dyDescent="0.25">
      <c r="A50" s="45"/>
      <c r="B50" s="46" t="s">
        <v>71</v>
      </c>
      <c r="C50" s="58" t="s">
        <v>70</v>
      </c>
      <c r="D50" s="47">
        <v>271431.72000000003</v>
      </c>
      <c r="E50" s="48">
        <v>345611.71360000002</v>
      </c>
      <c r="F50" s="48">
        <f t="shared" si="0"/>
        <v>1.2732915430812581</v>
      </c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  <c r="AR50" s="45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5"/>
      <c r="BD50" s="45"/>
    </row>
    <row r="51" spans="1:56" s="49" customFormat="1" ht="20.100000000000001" customHeight="1" x14ac:dyDescent="0.25">
      <c r="A51" s="45"/>
      <c r="B51" s="46" t="s">
        <v>115</v>
      </c>
      <c r="C51" s="58" t="s">
        <v>72</v>
      </c>
      <c r="D51" s="47">
        <v>3929.39</v>
      </c>
      <c r="E51" s="48">
        <v>3450.7725999999998</v>
      </c>
      <c r="F51" s="48">
        <f t="shared" si="0"/>
        <v>0.87819549599301672</v>
      </c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  <c r="BD51" s="45"/>
    </row>
    <row r="52" spans="1:56" s="49" customFormat="1" ht="20.100000000000001" customHeight="1" x14ac:dyDescent="0.25">
      <c r="A52" s="45"/>
      <c r="B52" s="46" t="s">
        <v>102</v>
      </c>
      <c r="C52" s="58" t="s">
        <v>19</v>
      </c>
      <c r="D52" s="47">
        <v>54.3</v>
      </c>
      <c r="E52" s="48">
        <v>291.17110000000002</v>
      </c>
      <c r="F52" s="48">
        <f t="shared" si="0"/>
        <v>5.3622670349907926</v>
      </c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</row>
    <row r="53" spans="1:56" ht="20.100000000000001" customHeight="1" x14ac:dyDescent="0.25">
      <c r="B53" s="46" t="s">
        <v>96</v>
      </c>
      <c r="C53" s="58" t="s">
        <v>95</v>
      </c>
      <c r="D53" s="47">
        <v>1349.8999999999999</v>
      </c>
      <c r="E53" s="48">
        <v>10986.049000000001</v>
      </c>
      <c r="F53" s="48">
        <f t="shared" si="0"/>
        <v>8.1384169197718368</v>
      </c>
    </row>
    <row r="54" spans="1:56" ht="20.100000000000001" customHeight="1" x14ac:dyDescent="0.25">
      <c r="B54" s="46" t="s">
        <v>111</v>
      </c>
      <c r="C54" s="58" t="s">
        <v>94</v>
      </c>
      <c r="D54" s="47">
        <v>77.469999999999985</v>
      </c>
      <c r="E54" s="48">
        <v>1163.4370000000001</v>
      </c>
      <c r="F54" s="48">
        <f t="shared" si="0"/>
        <v>15.017903704659872</v>
      </c>
    </row>
    <row r="55" spans="1:56" ht="20.100000000000001" customHeight="1" x14ac:dyDescent="0.25">
      <c r="B55" s="46" t="s">
        <v>93</v>
      </c>
      <c r="C55" s="58" t="s">
        <v>92</v>
      </c>
      <c r="D55" s="47">
        <v>2873.65</v>
      </c>
      <c r="E55" s="48">
        <v>45515.530500000001</v>
      </c>
      <c r="F55" s="48">
        <f t="shared" si="0"/>
        <v>15.838926278426392</v>
      </c>
    </row>
    <row r="56" spans="1:56" ht="20.100000000000001" customHeight="1" x14ac:dyDescent="0.25">
      <c r="B56" s="46" t="s">
        <v>171</v>
      </c>
      <c r="C56" s="58" t="s">
        <v>172</v>
      </c>
      <c r="D56" s="47">
        <v>6.63</v>
      </c>
      <c r="E56" s="48">
        <v>3.8454000000000002</v>
      </c>
      <c r="F56" s="48">
        <f t="shared" si="0"/>
        <v>0.58000000000000007</v>
      </c>
    </row>
    <row r="57" spans="1:56" ht="20.100000000000001" customHeight="1" x14ac:dyDescent="0.25">
      <c r="B57" s="46" t="s">
        <v>106</v>
      </c>
      <c r="C57" s="58" t="s">
        <v>60</v>
      </c>
      <c r="D57" s="47">
        <v>180.99</v>
      </c>
      <c r="E57" s="48">
        <v>2631.0765000000001</v>
      </c>
      <c r="F57" s="48">
        <f t="shared" si="0"/>
        <v>14.537137410906681</v>
      </c>
    </row>
    <row r="58" spans="1:56" ht="20.100000000000001" customHeight="1" x14ac:dyDescent="0.25">
      <c r="B58" s="46" t="s">
        <v>241</v>
      </c>
      <c r="C58" s="58" t="s">
        <v>242</v>
      </c>
      <c r="D58" s="47">
        <v>2468.0600000000004</v>
      </c>
      <c r="E58" s="48">
        <v>3206.7726000000002</v>
      </c>
      <c r="F58" s="48">
        <f t="shared" si="0"/>
        <v>1.2993090119365007</v>
      </c>
    </row>
    <row r="59" spans="1:56" ht="20.100000000000001" customHeight="1" x14ac:dyDescent="0.25">
      <c r="B59" s="46" t="s">
        <v>123</v>
      </c>
      <c r="C59" s="58" t="s">
        <v>18</v>
      </c>
      <c r="D59" s="47">
        <v>582.68000000000006</v>
      </c>
      <c r="E59" s="48">
        <v>2561.3720000000003</v>
      </c>
      <c r="F59" s="48">
        <f t="shared" si="0"/>
        <v>4.3958467769616254</v>
      </c>
    </row>
    <row r="60" spans="1:56" ht="20.100000000000001" customHeight="1" x14ac:dyDescent="0.25">
      <c r="B60" s="46" t="s">
        <v>16</v>
      </c>
      <c r="C60" s="58" t="s">
        <v>15</v>
      </c>
      <c r="D60" s="47">
        <v>399.34999999999997</v>
      </c>
      <c r="E60" s="48">
        <v>6294.4135000000006</v>
      </c>
      <c r="F60" s="48">
        <f t="shared" si="0"/>
        <v>15.761646425441345</v>
      </c>
    </row>
    <row r="61" spans="1:56" ht="20.100000000000001" customHeight="1" x14ac:dyDescent="0.25">
      <c r="B61" s="46" t="s">
        <v>173</v>
      </c>
      <c r="C61" s="58" t="s">
        <v>174</v>
      </c>
      <c r="D61" s="47">
        <v>7061.17</v>
      </c>
      <c r="E61" s="48">
        <v>13598.090100000001</v>
      </c>
      <c r="F61" s="48">
        <f t="shared" si="0"/>
        <v>1.9257559441282395</v>
      </c>
    </row>
    <row r="62" spans="1:56" ht="20.100000000000001" customHeight="1" x14ac:dyDescent="0.25">
      <c r="B62" s="46" t="s">
        <v>175</v>
      </c>
      <c r="C62" s="58" t="s">
        <v>176</v>
      </c>
      <c r="D62" s="47">
        <v>1629.2399999999998</v>
      </c>
      <c r="E62" s="48">
        <v>12406.610499999999</v>
      </c>
      <c r="F62" s="48">
        <f t="shared" si="0"/>
        <v>7.6149680218997817</v>
      </c>
    </row>
    <row r="63" spans="1:56" ht="20.100000000000001" customHeight="1" x14ac:dyDescent="0.25">
      <c r="B63" s="46" t="s">
        <v>85</v>
      </c>
      <c r="C63" s="58" t="s">
        <v>84</v>
      </c>
      <c r="D63" s="47">
        <v>6252.6400000000012</v>
      </c>
      <c r="E63" s="48">
        <v>15028.059300000001</v>
      </c>
      <c r="F63" s="48">
        <f t="shared" si="0"/>
        <v>2.4034742604723762</v>
      </c>
    </row>
    <row r="64" spans="1:56" ht="20.100000000000001" customHeight="1" x14ac:dyDescent="0.25">
      <c r="B64" s="46" t="s">
        <v>177</v>
      </c>
      <c r="C64" s="58" t="s">
        <v>178</v>
      </c>
      <c r="D64" s="47">
        <v>1502.1000000000001</v>
      </c>
      <c r="E64" s="48">
        <v>7445.9999999999991</v>
      </c>
      <c r="F64" s="48">
        <f t="shared" si="0"/>
        <v>4.9570601158378258</v>
      </c>
    </row>
    <row r="65" spans="2:6" ht="20.100000000000001" customHeight="1" x14ac:dyDescent="0.25">
      <c r="B65" s="46" t="s">
        <v>216</v>
      </c>
      <c r="C65" s="58" t="s">
        <v>217</v>
      </c>
      <c r="D65" s="47">
        <v>467.19</v>
      </c>
      <c r="E65" s="48">
        <v>477.00120000000004</v>
      </c>
      <c r="F65" s="48">
        <f t="shared" si="0"/>
        <v>1.0210004494959226</v>
      </c>
    </row>
    <row r="66" spans="2:6" ht="20.100000000000001" customHeight="1" x14ac:dyDescent="0.25">
      <c r="B66" s="46" t="s">
        <v>122</v>
      </c>
      <c r="C66" s="58" t="s">
        <v>55</v>
      </c>
      <c r="D66" s="47">
        <v>787.2</v>
      </c>
      <c r="E66" s="48">
        <v>1552.1264999999999</v>
      </c>
      <c r="F66" s="48">
        <f t="shared" si="0"/>
        <v>1.9717054115853656</v>
      </c>
    </row>
    <row r="67" spans="2:6" ht="20.100000000000001" customHeight="1" x14ac:dyDescent="0.25">
      <c r="B67" s="46" t="s">
        <v>218</v>
      </c>
      <c r="C67" s="58" t="s">
        <v>219</v>
      </c>
      <c r="D67" s="47">
        <v>13.9</v>
      </c>
      <c r="E67" s="48">
        <v>268.3</v>
      </c>
      <c r="F67" s="48">
        <f t="shared" si="0"/>
        <v>19.302158273381295</v>
      </c>
    </row>
    <row r="68" spans="2:6" ht="20.100000000000001" customHeight="1" x14ac:dyDescent="0.25">
      <c r="B68" s="46" t="s">
        <v>179</v>
      </c>
      <c r="C68" s="58" t="s">
        <v>180</v>
      </c>
      <c r="D68" s="47">
        <v>0.7</v>
      </c>
      <c r="E68" s="48">
        <v>12.6</v>
      </c>
      <c r="F68" s="48">
        <f t="shared" si="0"/>
        <v>18</v>
      </c>
    </row>
    <row r="69" spans="2:6" ht="20.100000000000001" customHeight="1" x14ac:dyDescent="0.25">
      <c r="B69" s="46" t="s">
        <v>30</v>
      </c>
      <c r="C69" s="58" t="s">
        <v>29</v>
      </c>
      <c r="D69" s="47">
        <v>11654.640000000003</v>
      </c>
      <c r="E69" s="48">
        <v>188557.82819999996</v>
      </c>
      <c r="F69" s="48">
        <f t="shared" si="0"/>
        <v>16.178777568419093</v>
      </c>
    </row>
    <row r="70" spans="2:6" ht="20.100000000000001" customHeight="1" x14ac:dyDescent="0.25">
      <c r="B70" s="46" t="s">
        <v>181</v>
      </c>
      <c r="C70" s="58" t="s">
        <v>182</v>
      </c>
      <c r="D70" s="47">
        <v>8</v>
      </c>
      <c r="E70" s="48">
        <v>7.7204999999999995</v>
      </c>
      <c r="F70" s="48">
        <f t="shared" si="0"/>
        <v>0.96506249999999993</v>
      </c>
    </row>
    <row r="71" spans="2:6" ht="20.100000000000001" customHeight="1" x14ac:dyDescent="0.25">
      <c r="B71" s="46" t="s">
        <v>46</v>
      </c>
      <c r="C71" s="58" t="s">
        <v>45</v>
      </c>
      <c r="D71" s="47">
        <v>1780.08</v>
      </c>
      <c r="E71" s="48">
        <v>7722.4654999999984</v>
      </c>
      <c r="F71" s="48">
        <f t="shared" si="0"/>
        <v>4.338268785672553</v>
      </c>
    </row>
    <row r="72" spans="2:6" ht="20.100000000000001" customHeight="1" x14ac:dyDescent="0.25">
      <c r="B72" s="46" t="s">
        <v>99</v>
      </c>
      <c r="C72" s="58" t="s">
        <v>3</v>
      </c>
      <c r="D72" s="47">
        <v>1212.5300000000002</v>
      </c>
      <c r="E72" s="48">
        <v>14658.879500000001</v>
      </c>
      <c r="F72" s="48">
        <f t="shared" si="0"/>
        <v>12.089498404163194</v>
      </c>
    </row>
    <row r="73" spans="2:6" ht="20.100000000000001" customHeight="1" x14ac:dyDescent="0.25">
      <c r="B73" s="46" t="s">
        <v>243</v>
      </c>
      <c r="C73" s="58" t="s">
        <v>244</v>
      </c>
      <c r="D73" s="47">
        <v>7.95</v>
      </c>
      <c r="E73" s="48">
        <v>18.9483</v>
      </c>
      <c r="F73" s="48">
        <f t="shared" si="0"/>
        <v>2.3834339622641507</v>
      </c>
    </row>
    <row r="74" spans="2:6" ht="20.100000000000001" customHeight="1" x14ac:dyDescent="0.25">
      <c r="B74" s="46" t="s">
        <v>245</v>
      </c>
      <c r="C74" s="58" t="s">
        <v>44</v>
      </c>
      <c r="D74" s="47">
        <v>1170.49</v>
      </c>
      <c r="E74" s="48">
        <v>739.13679999999999</v>
      </c>
      <c r="F74" s="48">
        <f t="shared" si="0"/>
        <v>0.63147639022973279</v>
      </c>
    </row>
    <row r="75" spans="2:6" ht="20.100000000000001" customHeight="1" x14ac:dyDescent="0.25">
      <c r="B75" s="46" t="s">
        <v>114</v>
      </c>
      <c r="C75" s="58" t="s">
        <v>9</v>
      </c>
      <c r="D75" s="47">
        <v>507.95000000000005</v>
      </c>
      <c r="E75" s="48">
        <v>3370.4994999999999</v>
      </c>
      <c r="F75" s="48">
        <f t="shared" si="0"/>
        <v>6.6354946352987492</v>
      </c>
    </row>
    <row r="76" spans="2:6" ht="20.100000000000001" customHeight="1" x14ac:dyDescent="0.25">
      <c r="B76" s="46" t="s">
        <v>24</v>
      </c>
      <c r="C76" s="58" t="s">
        <v>23</v>
      </c>
      <c r="D76" s="47">
        <v>3462.3999999999996</v>
      </c>
      <c r="E76" s="48">
        <v>16019.706799999996</v>
      </c>
      <c r="F76" s="48">
        <f t="shared" si="0"/>
        <v>4.6267637476894636</v>
      </c>
    </row>
    <row r="77" spans="2:6" ht="20.100000000000001" customHeight="1" x14ac:dyDescent="0.25">
      <c r="B77" s="46" t="s">
        <v>98</v>
      </c>
      <c r="C77" s="58" t="s">
        <v>97</v>
      </c>
      <c r="D77" s="47">
        <v>3269.9100000000003</v>
      </c>
      <c r="E77" s="48">
        <v>27978.576100000006</v>
      </c>
      <c r="F77" s="48">
        <f t="shared" si="0"/>
        <v>8.5563749766813171</v>
      </c>
    </row>
    <row r="78" spans="2:6" ht="20.100000000000001" customHeight="1" x14ac:dyDescent="0.25">
      <c r="B78" s="46" t="s">
        <v>183</v>
      </c>
      <c r="C78" s="58" t="s">
        <v>184</v>
      </c>
      <c r="D78" s="47">
        <v>2513.6000000000004</v>
      </c>
      <c r="E78" s="48">
        <v>3981.7737000000006</v>
      </c>
      <c r="F78" s="48">
        <f t="shared" si="0"/>
        <v>1.5840920194143857</v>
      </c>
    </row>
    <row r="79" spans="2:6" ht="20.100000000000001" customHeight="1" x14ac:dyDescent="0.25">
      <c r="B79" s="46" t="s">
        <v>185</v>
      </c>
      <c r="C79" s="58" t="s">
        <v>186</v>
      </c>
      <c r="D79" s="47">
        <v>7990.1900000000005</v>
      </c>
      <c r="E79" s="48">
        <v>13202.4167</v>
      </c>
      <c r="F79" s="48">
        <f t="shared" si="0"/>
        <v>1.6523282550227214</v>
      </c>
    </row>
    <row r="80" spans="2:6" ht="20.100000000000001" customHeight="1" x14ac:dyDescent="0.25">
      <c r="B80" s="46" t="s">
        <v>187</v>
      </c>
      <c r="C80" s="58" t="s">
        <v>188</v>
      </c>
      <c r="D80" s="47">
        <v>3179.7100000000005</v>
      </c>
      <c r="E80" s="48">
        <v>5336.3580999999995</v>
      </c>
      <c r="F80" s="48">
        <f t="shared" si="0"/>
        <v>1.678253079683367</v>
      </c>
    </row>
    <row r="81" spans="2:6" ht="20.100000000000001" customHeight="1" x14ac:dyDescent="0.25">
      <c r="B81" s="46" t="s">
        <v>189</v>
      </c>
      <c r="C81" s="58" t="s">
        <v>190</v>
      </c>
      <c r="D81" s="47">
        <v>266.55</v>
      </c>
      <c r="E81" s="48">
        <v>193.5806</v>
      </c>
      <c r="F81" s="48">
        <f t="shared" si="0"/>
        <v>0.72624498217970357</v>
      </c>
    </row>
    <row r="82" spans="2:6" ht="20.100000000000001" customHeight="1" x14ac:dyDescent="0.25">
      <c r="B82" s="46" t="s">
        <v>246</v>
      </c>
      <c r="C82" s="58" t="s">
        <v>247</v>
      </c>
      <c r="D82" s="47">
        <v>235.81</v>
      </c>
      <c r="E82" s="48">
        <v>366.14700000000005</v>
      </c>
      <c r="F82" s="48">
        <f t="shared" si="0"/>
        <v>1.552720410499979</v>
      </c>
    </row>
    <row r="83" spans="2:6" ht="20.100000000000001" customHeight="1" x14ac:dyDescent="0.25">
      <c r="B83" s="46" t="s">
        <v>248</v>
      </c>
      <c r="C83" s="58" t="s">
        <v>170</v>
      </c>
      <c r="D83" s="47">
        <v>393.41999999999996</v>
      </c>
      <c r="E83" s="48">
        <v>6978.7784999999994</v>
      </c>
      <c r="F83" s="48">
        <f t="shared" si="0"/>
        <v>17.738748665548268</v>
      </c>
    </row>
    <row r="84" spans="2:6" ht="20.100000000000001" customHeight="1" x14ac:dyDescent="0.25">
      <c r="B84" s="46" t="s">
        <v>110</v>
      </c>
      <c r="C84" s="58" t="s">
        <v>87</v>
      </c>
      <c r="D84" s="47">
        <v>264.75999999999993</v>
      </c>
      <c r="E84" s="48">
        <v>439.52230000000003</v>
      </c>
      <c r="F84" s="48">
        <f t="shared" si="0"/>
        <v>1.6600781840157128</v>
      </c>
    </row>
    <row r="85" spans="2:6" ht="20.100000000000001" customHeight="1" x14ac:dyDescent="0.25">
      <c r="B85" s="46" t="s">
        <v>17</v>
      </c>
      <c r="C85" s="58" t="s">
        <v>191</v>
      </c>
      <c r="D85" s="47">
        <v>3.43</v>
      </c>
      <c r="E85" s="48">
        <v>35.283499999999997</v>
      </c>
      <c r="F85" s="48">
        <f t="shared" si="0"/>
        <v>10.28673469387755</v>
      </c>
    </row>
    <row r="86" spans="2:6" ht="20.100000000000001" customHeight="1" x14ac:dyDescent="0.25">
      <c r="B86" s="46" t="s">
        <v>220</v>
      </c>
      <c r="C86" s="58" t="s">
        <v>221</v>
      </c>
      <c r="D86" s="47">
        <v>199.4</v>
      </c>
      <c r="E86" s="48">
        <v>1548.9999999999998</v>
      </c>
      <c r="F86" s="48">
        <f t="shared" si="0"/>
        <v>7.7683049147442311</v>
      </c>
    </row>
    <row r="87" spans="2:6" ht="20.100000000000001" customHeight="1" x14ac:dyDescent="0.25">
      <c r="B87" s="46" t="s">
        <v>113</v>
      </c>
      <c r="C87" s="58" t="s">
        <v>75</v>
      </c>
      <c r="D87" s="47">
        <v>15523.349999999999</v>
      </c>
      <c r="E87" s="48">
        <v>76233.5625</v>
      </c>
      <c r="F87" s="48">
        <f t="shared" si="0"/>
        <v>4.9108963271458803</v>
      </c>
    </row>
    <row r="88" spans="2:6" ht="20.100000000000001" customHeight="1" x14ac:dyDescent="0.25">
      <c r="B88" s="46" t="s">
        <v>59</v>
      </c>
      <c r="C88" s="58" t="s">
        <v>58</v>
      </c>
      <c r="D88" s="47">
        <v>1092.5999999999999</v>
      </c>
      <c r="E88" s="48">
        <v>876.42179999999996</v>
      </c>
      <c r="F88" s="48">
        <f t="shared" si="0"/>
        <v>0.80214332784184517</v>
      </c>
    </row>
    <row r="89" spans="2:6" ht="20.100000000000001" customHeight="1" x14ac:dyDescent="0.25">
      <c r="B89" s="46" t="s">
        <v>81</v>
      </c>
      <c r="C89" s="58" t="s">
        <v>80</v>
      </c>
      <c r="D89" s="47">
        <v>9671.42</v>
      </c>
      <c r="E89" s="48">
        <v>70979.719000000012</v>
      </c>
      <c r="F89" s="48">
        <f t="shared" si="0"/>
        <v>7.3391207289105438</v>
      </c>
    </row>
    <row r="90" spans="2:6" ht="20.100000000000001" customHeight="1" x14ac:dyDescent="0.25">
      <c r="B90" s="46" t="s">
        <v>74</v>
      </c>
      <c r="C90" s="58" t="s">
        <v>73</v>
      </c>
      <c r="D90" s="47">
        <v>11585.84</v>
      </c>
      <c r="E90" s="48">
        <v>171831.15100000001</v>
      </c>
      <c r="F90" s="48">
        <f t="shared" ref="F90:F102" si="1">E90/D90</f>
        <v>14.831134471043965</v>
      </c>
    </row>
    <row r="91" spans="2:6" ht="20.100000000000001" customHeight="1" x14ac:dyDescent="0.25">
      <c r="B91" s="46" t="s">
        <v>66</v>
      </c>
      <c r="C91" s="58" t="s">
        <v>65</v>
      </c>
      <c r="D91" s="47">
        <v>2081.5200000000004</v>
      </c>
      <c r="E91" s="48">
        <v>21101.312699999999</v>
      </c>
      <c r="F91" s="48">
        <f t="shared" si="1"/>
        <v>10.137453735731578</v>
      </c>
    </row>
    <row r="92" spans="2:6" ht="20.100000000000001" customHeight="1" x14ac:dyDescent="0.25">
      <c r="B92" s="46" t="s">
        <v>28</v>
      </c>
      <c r="C92" s="58" t="s">
        <v>27</v>
      </c>
      <c r="D92" s="47">
        <v>801972.40999999992</v>
      </c>
      <c r="E92" s="48">
        <v>1459315.0851</v>
      </c>
      <c r="F92" s="48">
        <f t="shared" si="1"/>
        <v>1.8196574681415789</v>
      </c>
    </row>
    <row r="93" spans="2:6" ht="20.100000000000001" customHeight="1" x14ac:dyDescent="0.25">
      <c r="B93" s="46" t="s">
        <v>77</v>
      </c>
      <c r="C93" s="58" t="s">
        <v>76</v>
      </c>
      <c r="D93" s="47">
        <v>4027.56</v>
      </c>
      <c r="E93" s="48">
        <v>20908.896300000004</v>
      </c>
      <c r="F93" s="48">
        <f t="shared" si="1"/>
        <v>5.1914549503918019</v>
      </c>
    </row>
    <row r="94" spans="2:6" ht="20.100000000000001" customHeight="1" x14ac:dyDescent="0.25">
      <c r="B94" s="46" t="s">
        <v>38</v>
      </c>
      <c r="C94" s="58" t="s">
        <v>37</v>
      </c>
      <c r="D94" s="47">
        <v>1184.48</v>
      </c>
      <c r="E94" s="48">
        <v>9756.3787999999968</v>
      </c>
      <c r="F94" s="48">
        <f t="shared" si="1"/>
        <v>8.2368455355936749</v>
      </c>
    </row>
    <row r="95" spans="2:6" ht="20.100000000000001" customHeight="1" x14ac:dyDescent="0.25">
      <c r="B95" s="46" t="s">
        <v>192</v>
      </c>
      <c r="C95" s="58" t="s">
        <v>193</v>
      </c>
      <c r="D95" s="47">
        <v>716.91000000000008</v>
      </c>
      <c r="E95" s="48">
        <v>3417.5462000000002</v>
      </c>
      <c r="F95" s="48">
        <f t="shared" si="1"/>
        <v>4.767050536329525</v>
      </c>
    </row>
    <row r="96" spans="2:6" ht="20.100000000000001" customHeight="1" x14ac:dyDescent="0.25">
      <c r="B96" s="46" t="s">
        <v>117</v>
      </c>
      <c r="C96" s="58" t="s">
        <v>12</v>
      </c>
      <c r="D96" s="47">
        <v>1325.6799999999998</v>
      </c>
      <c r="E96" s="48">
        <v>21054.346799999999</v>
      </c>
      <c r="F96" s="48">
        <f t="shared" si="1"/>
        <v>15.8819223341983</v>
      </c>
    </row>
    <row r="97" spans="2:6" ht="20.100000000000001" customHeight="1" x14ac:dyDescent="0.25">
      <c r="B97" s="46" t="s">
        <v>89</v>
      </c>
      <c r="C97" s="58" t="s">
        <v>88</v>
      </c>
      <c r="D97" s="47">
        <v>14953.69</v>
      </c>
      <c r="E97" s="48">
        <v>196683.36040000003</v>
      </c>
      <c r="F97" s="48">
        <f t="shared" si="1"/>
        <v>13.152831200860792</v>
      </c>
    </row>
    <row r="98" spans="2:6" ht="20.100000000000001" customHeight="1" x14ac:dyDescent="0.25">
      <c r="B98" s="46" t="s">
        <v>116</v>
      </c>
      <c r="C98" s="58" t="s">
        <v>86</v>
      </c>
      <c r="D98" s="47">
        <v>221.19</v>
      </c>
      <c r="E98" s="48">
        <v>781.94490000000008</v>
      </c>
      <c r="F98" s="48">
        <f t="shared" si="1"/>
        <v>3.5351729282517295</v>
      </c>
    </row>
    <row r="99" spans="2:6" ht="20.100000000000001" customHeight="1" x14ac:dyDescent="0.25">
      <c r="B99" s="46" t="s">
        <v>194</v>
      </c>
      <c r="C99" s="58" t="s">
        <v>195</v>
      </c>
      <c r="D99" s="47">
        <v>240.16000000000003</v>
      </c>
      <c r="E99" s="48">
        <v>96.23960000000001</v>
      </c>
      <c r="F99" s="48">
        <f t="shared" si="1"/>
        <v>0.40073117921385742</v>
      </c>
    </row>
    <row r="100" spans="2:6" ht="20.100000000000001" customHeight="1" x14ac:dyDescent="0.25">
      <c r="B100" s="46" t="s">
        <v>196</v>
      </c>
      <c r="C100" s="58" t="s">
        <v>197</v>
      </c>
      <c r="D100" s="47">
        <v>1328.25</v>
      </c>
      <c r="E100" s="48">
        <v>7549.1854999999996</v>
      </c>
      <c r="F100" s="48">
        <f t="shared" si="1"/>
        <v>5.6835576886881229</v>
      </c>
    </row>
    <row r="101" spans="2:6" ht="20.100000000000001" customHeight="1" x14ac:dyDescent="0.25">
      <c r="B101" s="46" t="s">
        <v>198</v>
      </c>
      <c r="C101" s="58" t="s">
        <v>199</v>
      </c>
      <c r="D101" s="47">
        <v>143.11000000000004</v>
      </c>
      <c r="E101" s="48">
        <v>727.43650000000014</v>
      </c>
      <c r="F101" s="48">
        <f t="shared" si="1"/>
        <v>5.0830584864789321</v>
      </c>
    </row>
    <row r="102" spans="2:6" ht="20.100000000000001" customHeight="1" x14ac:dyDescent="0.25">
      <c r="B102" s="46" t="s">
        <v>112</v>
      </c>
      <c r="C102" s="58" t="s">
        <v>10</v>
      </c>
      <c r="D102" s="47">
        <v>4110.74</v>
      </c>
      <c r="E102" s="48">
        <v>5216.9985999999999</v>
      </c>
      <c r="F102" s="48">
        <f t="shared" si="1"/>
        <v>1.2691142227433503</v>
      </c>
    </row>
    <row r="103" spans="2:6" ht="20.100000000000001" customHeight="1" x14ac:dyDescent="0.25">
      <c r="B103" s="50" t="s">
        <v>125</v>
      </c>
      <c r="C103" s="59"/>
      <c r="D103" s="53">
        <v>2057634.5200000007</v>
      </c>
      <c r="E103" s="54">
        <v>5041522.0052999994</v>
      </c>
      <c r="F103" s="54">
        <f t="shared" ref="F103:F117" si="2">+E103/D103</f>
        <v>2.450154270010982</v>
      </c>
    </row>
    <row r="104" spans="2:6" ht="20.100000000000001" customHeight="1" x14ac:dyDescent="0.25">
      <c r="B104" s="46" t="s">
        <v>200</v>
      </c>
      <c r="C104" s="58" t="s">
        <v>201</v>
      </c>
      <c r="D104" s="47">
        <v>19273.25</v>
      </c>
      <c r="E104" s="48">
        <v>242106.18799999999</v>
      </c>
      <c r="F104" s="48">
        <f t="shared" si="2"/>
        <v>12.561772819840971</v>
      </c>
    </row>
    <row r="105" spans="2:6" ht="20.100000000000001" customHeight="1" x14ac:dyDescent="0.25">
      <c r="B105" s="46" t="s">
        <v>101</v>
      </c>
      <c r="C105" s="58" t="s">
        <v>11</v>
      </c>
      <c r="D105" s="47">
        <v>26758.600000000002</v>
      </c>
      <c r="E105" s="48">
        <v>195890.98599999998</v>
      </c>
      <c r="F105" s="48">
        <f t="shared" si="2"/>
        <v>7.3206739515520232</v>
      </c>
    </row>
    <row r="106" spans="2:6" ht="20.100000000000001" customHeight="1" x14ac:dyDescent="0.25">
      <c r="B106" s="46" t="s">
        <v>202</v>
      </c>
      <c r="C106" s="58" t="s">
        <v>203</v>
      </c>
      <c r="D106" s="47">
        <v>402.71000000000004</v>
      </c>
      <c r="E106" s="48">
        <v>3995.6264999999994</v>
      </c>
      <c r="F106" s="48">
        <f t="shared" si="2"/>
        <v>9.9218457450770998</v>
      </c>
    </row>
    <row r="107" spans="2:6" ht="20.100000000000001" customHeight="1" x14ac:dyDescent="0.25">
      <c r="B107" s="46" t="s">
        <v>222</v>
      </c>
      <c r="C107" s="58" t="s">
        <v>223</v>
      </c>
      <c r="D107" s="47">
        <v>95.899999999999991</v>
      </c>
      <c r="E107" s="48">
        <v>264.45349999999996</v>
      </c>
      <c r="F107" s="48">
        <f t="shared" si="2"/>
        <v>2.7575964546402503</v>
      </c>
    </row>
    <row r="108" spans="2:6" ht="20.100000000000001" customHeight="1" x14ac:dyDescent="0.25">
      <c r="B108" s="46" t="s">
        <v>204</v>
      </c>
      <c r="C108" s="58" t="s">
        <v>205</v>
      </c>
      <c r="D108" s="47">
        <v>7.93</v>
      </c>
      <c r="E108" s="48">
        <v>14.2805</v>
      </c>
      <c r="F108" s="48">
        <f t="shared" si="2"/>
        <v>1.8008196721311476</v>
      </c>
    </row>
    <row r="109" spans="2:6" ht="20.100000000000001" customHeight="1" x14ac:dyDescent="0.25">
      <c r="B109" s="46" t="s">
        <v>118</v>
      </c>
      <c r="C109" s="58" t="s">
        <v>25</v>
      </c>
      <c r="D109" s="47">
        <v>2389.4700000000007</v>
      </c>
      <c r="E109" s="48">
        <v>22723.682499999999</v>
      </c>
      <c r="F109" s="48">
        <f t="shared" si="2"/>
        <v>9.5099258412953471</v>
      </c>
    </row>
    <row r="110" spans="2:6" ht="20.100000000000001" customHeight="1" x14ac:dyDescent="0.25">
      <c r="B110" s="46" t="s">
        <v>206</v>
      </c>
      <c r="C110" s="58" t="s">
        <v>207</v>
      </c>
      <c r="D110" s="47">
        <v>118.4</v>
      </c>
      <c r="E110" s="48">
        <v>2065.1350000000002</v>
      </c>
      <c r="F110" s="48">
        <f t="shared" si="2"/>
        <v>17.442018581081083</v>
      </c>
    </row>
    <row r="111" spans="2:6" ht="20.100000000000001" customHeight="1" x14ac:dyDescent="0.25">
      <c r="B111" s="50" t="s">
        <v>124</v>
      </c>
      <c r="C111" s="59"/>
      <c r="D111" s="53">
        <v>49046.260000000009</v>
      </c>
      <c r="E111" s="54">
        <v>467060.35200000001</v>
      </c>
      <c r="F111" s="54">
        <f t="shared" si="2"/>
        <v>9.5228535672240842</v>
      </c>
    </row>
    <row r="112" spans="2:6" ht="20.100000000000001" customHeight="1" x14ac:dyDescent="0.25">
      <c r="B112" s="46" t="s">
        <v>22</v>
      </c>
      <c r="C112" s="58" t="s">
        <v>21</v>
      </c>
      <c r="D112" s="47">
        <v>169.41</v>
      </c>
      <c r="E112" s="48">
        <v>4424.8130000000001</v>
      </c>
      <c r="F112" s="48">
        <f t="shared" si="2"/>
        <v>26.118959919721387</v>
      </c>
    </row>
    <row r="113" spans="2:6" ht="20.100000000000001" customHeight="1" x14ac:dyDescent="0.25">
      <c r="B113" s="46" t="s">
        <v>249</v>
      </c>
      <c r="C113" s="58" t="s">
        <v>250</v>
      </c>
      <c r="D113" s="47">
        <v>7.13</v>
      </c>
      <c r="E113" s="48">
        <v>7.4865000000000004</v>
      </c>
      <c r="F113" s="48">
        <f t="shared" si="2"/>
        <v>1.05</v>
      </c>
    </row>
    <row r="114" spans="2:6" ht="20.100000000000001" customHeight="1" x14ac:dyDescent="0.25">
      <c r="B114" s="46" t="s">
        <v>208</v>
      </c>
      <c r="C114" s="58" t="s">
        <v>209</v>
      </c>
      <c r="D114" s="47">
        <v>406.95</v>
      </c>
      <c r="E114" s="48">
        <v>887.69690000000003</v>
      </c>
      <c r="F114" s="48">
        <f t="shared" si="2"/>
        <v>2.1813414424376458</v>
      </c>
    </row>
    <row r="115" spans="2:6" ht="20.100000000000001" customHeight="1" x14ac:dyDescent="0.25">
      <c r="B115" s="46" t="s">
        <v>105</v>
      </c>
      <c r="C115" s="58" t="s">
        <v>39</v>
      </c>
      <c r="D115" s="47">
        <v>5345.48</v>
      </c>
      <c r="E115" s="48">
        <v>16874.6986</v>
      </c>
      <c r="F115" s="48">
        <f t="shared" si="2"/>
        <v>3.1568163382895458</v>
      </c>
    </row>
    <row r="116" spans="2:6" ht="20.100000000000001" customHeight="1" x14ac:dyDescent="0.25">
      <c r="B116" s="46" t="s">
        <v>210</v>
      </c>
      <c r="C116" s="58" t="s">
        <v>211</v>
      </c>
      <c r="D116" s="47">
        <v>202</v>
      </c>
      <c r="E116" s="48">
        <v>357.96500000000003</v>
      </c>
      <c r="F116" s="48">
        <f t="shared" si="2"/>
        <v>1.7721039603960398</v>
      </c>
    </row>
    <row r="117" spans="2:6" ht="20.100000000000001" customHeight="1" x14ac:dyDescent="0.25">
      <c r="B117" s="46" t="s">
        <v>41</v>
      </c>
      <c r="C117" s="58" t="s">
        <v>40</v>
      </c>
      <c r="D117" s="47">
        <v>83.189999999999984</v>
      </c>
      <c r="E117" s="48">
        <v>2954.1310000000003</v>
      </c>
      <c r="F117" s="48">
        <f t="shared" si="2"/>
        <v>35.51065031854791</v>
      </c>
    </row>
    <row r="118" spans="2:6" ht="20.100000000000001" customHeight="1" x14ac:dyDescent="0.25">
      <c r="B118" s="46" t="s">
        <v>224</v>
      </c>
      <c r="C118" s="58" t="s">
        <v>225</v>
      </c>
      <c r="D118" s="47">
        <v>21.2</v>
      </c>
      <c r="E118" s="48">
        <v>466.96500000000003</v>
      </c>
      <c r="F118" s="48">
        <f>+E118/D118</f>
        <v>22.026650943396227</v>
      </c>
    </row>
    <row r="119" spans="2:6" ht="20.100000000000001" customHeight="1" x14ac:dyDescent="0.25">
      <c r="B119" s="50" t="s">
        <v>151</v>
      </c>
      <c r="C119" s="60"/>
      <c r="D119" s="53">
        <v>6235.3599999999988</v>
      </c>
      <c r="E119" s="54">
        <v>25973.756000000001</v>
      </c>
      <c r="F119" s="54">
        <f>+E119/D119</f>
        <v>4.1655583639116278</v>
      </c>
    </row>
    <row r="120" spans="2:6" ht="20.100000000000001" customHeight="1" x14ac:dyDescent="0.25">
      <c r="B120" s="62" t="s">
        <v>1</v>
      </c>
      <c r="C120" s="61"/>
      <c r="D120" s="51">
        <v>2112916.1399999987</v>
      </c>
      <c r="E120" s="52">
        <v>5534556.1132999957</v>
      </c>
      <c r="F120" s="52">
        <f>+E120/D120</f>
        <v>2.6193922269437531</v>
      </c>
    </row>
    <row r="122" spans="2:6" ht="20.100000000000001" customHeight="1" x14ac:dyDescent="0.25">
      <c r="B122" s="32" t="s">
        <v>254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scale="85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"/>
  <sheetViews>
    <sheetView topLeftCell="A31" zoomScaleNormal="100" workbookViewId="0">
      <selection activeCell="D56" sqref="D56"/>
    </sheetView>
  </sheetViews>
  <sheetFormatPr baseColWidth="10" defaultColWidth="11.42578125" defaultRowHeight="12.75" x14ac:dyDescent="0.2"/>
  <cols>
    <col min="1" max="1" width="4" style="68" customWidth="1"/>
    <col min="2" max="2" width="32.85546875" style="68" customWidth="1"/>
    <col min="3" max="3" width="6.5703125" style="68" customWidth="1"/>
    <col min="4" max="5" width="16.140625" style="68" bestFit="1" customWidth="1"/>
    <col min="6" max="6" width="11.42578125" style="68"/>
    <col min="7" max="7" width="13.42578125" style="68" customWidth="1"/>
    <col min="8" max="8" width="11.42578125" style="68"/>
    <col min="9" max="9" width="13.7109375" style="68" bestFit="1" customWidth="1"/>
    <col min="10" max="10" width="11.42578125" style="68"/>
    <col min="11" max="11" width="13.7109375" style="68" bestFit="1" customWidth="1"/>
    <col min="12" max="12" width="11.42578125" style="68"/>
    <col min="13" max="13" width="13.7109375" style="68" bestFit="1" customWidth="1"/>
    <col min="14" max="16384" width="11.42578125" style="68"/>
  </cols>
  <sheetData>
    <row r="1" spans="1:17" s="18" customFormat="1" ht="20.100000000000001" customHeight="1" x14ac:dyDescent="0.25">
      <c r="A1" s="74"/>
      <c r="B1" s="74"/>
      <c r="C1" s="75"/>
      <c r="D1" s="74"/>
      <c r="E1" s="75"/>
      <c r="F1" s="74"/>
      <c r="G1" s="74"/>
      <c r="H1" s="74"/>
      <c r="I1" s="74"/>
      <c r="J1" s="74"/>
      <c r="K1" s="74"/>
      <c r="L1" s="74"/>
      <c r="M1" s="74"/>
      <c r="N1" s="74"/>
    </row>
    <row r="2" spans="1:17" s="18" customFormat="1" ht="15.75" x14ac:dyDescent="0.25">
      <c r="A2" s="74"/>
      <c r="B2" s="74"/>
      <c r="C2" s="75"/>
      <c r="D2" s="74"/>
      <c r="E2" s="75"/>
      <c r="F2" s="74"/>
      <c r="G2" s="74"/>
      <c r="H2" s="74"/>
      <c r="I2" s="74"/>
      <c r="J2" s="74"/>
      <c r="K2" s="74"/>
      <c r="L2" s="74"/>
      <c r="M2" s="74"/>
      <c r="N2" s="74"/>
    </row>
    <row r="3" spans="1:17" s="18" customFormat="1" ht="15.75" x14ac:dyDescent="0.25">
      <c r="A3" s="74"/>
      <c r="B3" s="74"/>
      <c r="C3" s="75"/>
      <c r="D3" s="74"/>
      <c r="E3" s="75"/>
      <c r="F3" s="74"/>
      <c r="G3" s="74"/>
      <c r="H3" s="74"/>
      <c r="I3" s="74"/>
      <c r="J3" s="74"/>
      <c r="K3" s="74"/>
      <c r="L3" s="74"/>
      <c r="M3" s="74"/>
      <c r="N3" s="74"/>
    </row>
    <row r="4" spans="1:17" s="18" customFormat="1" ht="10.5" customHeight="1" x14ac:dyDescent="0.25">
      <c r="A4" s="74"/>
      <c r="B4" s="74"/>
      <c r="C4" s="75"/>
      <c r="D4" s="74"/>
      <c r="E4" s="75"/>
      <c r="F4" s="74"/>
      <c r="G4" s="74"/>
      <c r="H4" s="74"/>
      <c r="I4" s="74"/>
      <c r="J4" s="74"/>
      <c r="K4" s="74"/>
      <c r="L4" s="74"/>
      <c r="M4" s="74"/>
      <c r="N4" s="74"/>
    </row>
    <row r="5" spans="1:17" s="18" customFormat="1" ht="5.25" customHeight="1" x14ac:dyDescent="0.25">
      <c r="A5" s="80"/>
      <c r="B5" s="80"/>
      <c r="C5" s="81"/>
      <c r="D5" s="80"/>
      <c r="E5" s="81"/>
      <c r="F5" s="80"/>
      <c r="G5" s="80"/>
      <c r="H5" s="80"/>
      <c r="I5" s="80"/>
      <c r="J5" s="80"/>
      <c r="K5" s="80"/>
      <c r="L5" s="80"/>
      <c r="M5" s="80"/>
      <c r="N5" s="80"/>
    </row>
    <row r="6" spans="1:17" s="1" customFormat="1" ht="15.75" x14ac:dyDescent="0.25">
      <c r="C6" s="55"/>
      <c r="D6" s="2"/>
      <c r="E6" s="2"/>
      <c r="N6" s="18"/>
    </row>
    <row r="7" spans="1:17" s="1" customFormat="1" ht="20.25" customHeight="1" x14ac:dyDescent="0.25">
      <c r="B7" s="9" t="s">
        <v>252</v>
      </c>
      <c r="C7" s="56"/>
      <c r="D7" s="2"/>
      <c r="M7" s="2"/>
      <c r="N7" s="18"/>
    </row>
    <row r="8" spans="1:17" s="1" customFormat="1" ht="5.25" customHeight="1" x14ac:dyDescent="0.25"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82"/>
      <c r="P8" s="82"/>
      <c r="Q8" s="82"/>
    </row>
    <row r="9" spans="1:17" s="18" customFormat="1" ht="9.75" customHeight="1" x14ac:dyDescent="0.25">
      <c r="B9" s="19"/>
      <c r="C9" s="57"/>
      <c r="D9" s="19"/>
    </row>
    <row r="10" spans="1:17" x14ac:dyDescent="0.2">
      <c r="H10" s="69"/>
    </row>
    <row r="32" spans="2:14" s="1" customFormat="1" ht="20.25" customHeight="1" x14ac:dyDescent="0.25">
      <c r="B32" s="9" t="s">
        <v>253</v>
      </c>
      <c r="C32" s="56"/>
      <c r="D32" s="2"/>
      <c r="M32" s="2"/>
      <c r="N32" s="68"/>
    </row>
    <row r="33" spans="2:14" s="1" customFormat="1" ht="5.25" customHeight="1" x14ac:dyDescent="0.25">
      <c r="B33" s="77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68"/>
    </row>
    <row r="36" spans="2:14" ht="15.75" x14ac:dyDescent="0.25">
      <c r="B36" s="149" t="s">
        <v>148</v>
      </c>
      <c r="C36" s="150" t="s">
        <v>2</v>
      </c>
      <c r="D36" s="147">
        <v>2018</v>
      </c>
      <c r="E36" s="148"/>
      <c r="F36" s="156">
        <v>2017</v>
      </c>
      <c r="G36" s="157"/>
      <c r="H36" s="147">
        <v>2016</v>
      </c>
      <c r="I36" s="148"/>
      <c r="J36" s="156">
        <v>2015</v>
      </c>
      <c r="K36" s="157"/>
      <c r="L36" s="147">
        <v>2014</v>
      </c>
      <c r="M36" s="148"/>
    </row>
    <row r="37" spans="2:14" ht="15.75" x14ac:dyDescent="0.25">
      <c r="B37" s="149"/>
      <c r="C37" s="151"/>
      <c r="D37" s="34" t="s">
        <v>149</v>
      </c>
      <c r="E37" s="35" t="s">
        <v>150</v>
      </c>
      <c r="F37" s="29" t="s">
        <v>149</v>
      </c>
      <c r="G37" s="30" t="s">
        <v>150</v>
      </c>
      <c r="H37" s="34" t="s">
        <v>149</v>
      </c>
      <c r="I37" s="35" t="s">
        <v>150</v>
      </c>
      <c r="J37" s="29" t="s">
        <v>149</v>
      </c>
      <c r="K37" s="30" t="s">
        <v>150</v>
      </c>
      <c r="L37" s="34" t="s">
        <v>149</v>
      </c>
      <c r="M37" s="35" t="s">
        <v>150</v>
      </c>
    </row>
    <row r="38" spans="2:14" ht="15.75" x14ac:dyDescent="0.25">
      <c r="B38" s="63" t="s">
        <v>28</v>
      </c>
      <c r="C38" s="63" t="s">
        <v>27</v>
      </c>
      <c r="D38" s="64">
        <v>801972.40999999992</v>
      </c>
      <c r="E38" s="102">
        <v>1459315.0851</v>
      </c>
      <c r="F38" s="64">
        <v>776007.54</v>
      </c>
      <c r="G38" s="102">
        <v>1626948.0029999998</v>
      </c>
      <c r="H38" s="64">
        <v>974285.68000000017</v>
      </c>
      <c r="I38" s="102">
        <v>1362676.1079000002</v>
      </c>
      <c r="J38" s="64">
        <v>774131.85000000009</v>
      </c>
      <c r="K38" s="102">
        <v>2228108.3288000003</v>
      </c>
      <c r="L38" s="64">
        <v>163629.99000000002</v>
      </c>
      <c r="M38" s="7">
        <v>228442.21799999999</v>
      </c>
    </row>
    <row r="39" spans="2:14" s="70" customFormat="1" ht="15.75" x14ac:dyDescent="0.25">
      <c r="B39" s="65" t="s">
        <v>120</v>
      </c>
      <c r="C39" s="65" t="s">
        <v>215</v>
      </c>
      <c r="D39" s="64">
        <v>250529.9</v>
      </c>
      <c r="E39" s="102">
        <v>239826.78260000004</v>
      </c>
      <c r="F39" s="64">
        <v>482755.39</v>
      </c>
      <c r="G39" s="102">
        <v>341402.98419999995</v>
      </c>
      <c r="H39" s="64">
        <v>564670.04</v>
      </c>
      <c r="I39" s="102">
        <v>476587.13430000003</v>
      </c>
      <c r="J39" s="64">
        <v>976537.62999999989</v>
      </c>
      <c r="K39" s="102">
        <v>450092.8786</v>
      </c>
      <c r="L39" s="64">
        <v>1192187.48</v>
      </c>
      <c r="M39" s="7">
        <v>453677.23100000003</v>
      </c>
    </row>
    <row r="40" spans="2:14" s="70" customFormat="1" ht="15.75" x14ac:dyDescent="0.25">
      <c r="B40" s="65" t="s">
        <v>50</v>
      </c>
      <c r="C40" s="65" t="s">
        <v>49</v>
      </c>
      <c r="D40" s="64">
        <v>357835.42</v>
      </c>
      <c r="E40" s="102">
        <v>1129737.4639000001</v>
      </c>
      <c r="F40" s="64">
        <v>1108964.19</v>
      </c>
      <c r="G40" s="102">
        <v>3199691.9214999992</v>
      </c>
      <c r="H40" s="64">
        <v>431549.56</v>
      </c>
      <c r="I40" s="102">
        <v>1325512.7660000001</v>
      </c>
      <c r="J40" s="64">
        <v>421486.92</v>
      </c>
      <c r="K40" s="102">
        <v>1342128.7006000001</v>
      </c>
      <c r="L40" s="64">
        <v>327</v>
      </c>
      <c r="M40" s="7">
        <v>946.56000000000006</v>
      </c>
    </row>
    <row r="41" spans="2:14" s="70" customFormat="1" ht="15.75" x14ac:dyDescent="0.25">
      <c r="B41" s="65" t="s">
        <v>113</v>
      </c>
      <c r="C41" s="65" t="s">
        <v>75</v>
      </c>
      <c r="D41" s="64">
        <v>15523.349999999999</v>
      </c>
      <c r="E41" s="102">
        <v>76233.5625</v>
      </c>
      <c r="F41" s="64">
        <v>161174.54</v>
      </c>
      <c r="G41" s="102">
        <v>477095.89600000001</v>
      </c>
      <c r="H41" s="64">
        <v>295656.73</v>
      </c>
      <c r="I41" s="102">
        <v>916265.67200000002</v>
      </c>
      <c r="J41" s="64">
        <v>454307.92</v>
      </c>
      <c r="K41" s="102">
        <v>1274009.4929999998</v>
      </c>
      <c r="L41" s="64">
        <v>551215.05000000005</v>
      </c>
      <c r="M41" s="7">
        <v>1181894.871</v>
      </c>
    </row>
    <row r="42" spans="2:14" s="70" customFormat="1" ht="15.75" x14ac:dyDescent="0.25">
      <c r="B42" s="65" t="s">
        <v>5</v>
      </c>
      <c r="C42" s="65" t="s">
        <v>4</v>
      </c>
      <c r="D42" s="64">
        <v>93759.99</v>
      </c>
      <c r="E42" s="102">
        <v>8103.2077000000008</v>
      </c>
      <c r="F42" s="64">
        <v>30502.300000000003</v>
      </c>
      <c r="G42" s="102">
        <v>3713.3436999999999</v>
      </c>
      <c r="H42" s="64">
        <v>239445.26</v>
      </c>
      <c r="I42" s="102">
        <v>16718.392900000003</v>
      </c>
      <c r="J42" s="64">
        <v>11283.150000000001</v>
      </c>
      <c r="K42" s="102">
        <v>2696.7676000000001</v>
      </c>
      <c r="L42" s="64">
        <v>13902.109999999999</v>
      </c>
      <c r="M42" s="7">
        <v>2118.2316000000001</v>
      </c>
    </row>
    <row r="43" spans="2:14" s="70" customFormat="1" ht="15.75" x14ac:dyDescent="0.25">
      <c r="B43" s="65" t="s">
        <v>71</v>
      </c>
      <c r="C43" s="65" t="s">
        <v>70</v>
      </c>
      <c r="D43" s="64">
        <v>271431.72000000003</v>
      </c>
      <c r="E43" s="102">
        <v>345611.71360000002</v>
      </c>
      <c r="F43" s="64">
        <v>171217.52</v>
      </c>
      <c r="G43" s="102">
        <v>164181.04249999998</v>
      </c>
      <c r="H43" s="64">
        <v>175010.31</v>
      </c>
      <c r="I43" s="102">
        <v>201847.90890000001</v>
      </c>
      <c r="J43" s="64">
        <v>99431.57</v>
      </c>
      <c r="K43" s="102">
        <v>85071.852100000004</v>
      </c>
      <c r="L43" s="64">
        <v>186394.74999999997</v>
      </c>
      <c r="M43" s="7">
        <v>133012.52100000001</v>
      </c>
    </row>
    <row r="44" spans="2:14" s="70" customFormat="1" ht="15.75" x14ac:dyDescent="0.25">
      <c r="B44" s="65" t="s">
        <v>212</v>
      </c>
      <c r="C44" s="65" t="s">
        <v>25</v>
      </c>
      <c r="D44" s="64">
        <v>2389.4700000000007</v>
      </c>
      <c r="E44" s="102">
        <v>22723.682499999999</v>
      </c>
      <c r="F44" s="64">
        <v>15560.1</v>
      </c>
      <c r="G44" s="102">
        <v>117872.6735</v>
      </c>
      <c r="H44" s="64">
        <v>68220.850000000006</v>
      </c>
      <c r="I44" s="102">
        <v>414565.277</v>
      </c>
      <c r="J44" s="64">
        <v>243791.78000000003</v>
      </c>
      <c r="K44" s="102">
        <v>1386433.4602000001</v>
      </c>
      <c r="L44" s="64">
        <v>15727.199999999999</v>
      </c>
      <c r="M44" s="7">
        <v>71293.303000000014</v>
      </c>
    </row>
    <row r="45" spans="2:14" s="70" customFormat="1" ht="15.75" x14ac:dyDescent="0.25">
      <c r="B45" s="65" t="s">
        <v>8</v>
      </c>
      <c r="C45" s="65" t="s">
        <v>7</v>
      </c>
      <c r="D45" s="64">
        <v>17979.57</v>
      </c>
      <c r="E45" s="102">
        <v>14988.948399999999</v>
      </c>
      <c r="F45" s="64">
        <v>30173.03</v>
      </c>
      <c r="G45" s="102">
        <v>13501.206600000001</v>
      </c>
      <c r="H45" s="64">
        <v>64833.240000000013</v>
      </c>
      <c r="I45" s="102">
        <v>14483.6314</v>
      </c>
      <c r="J45" s="64">
        <v>7198.7400000000007</v>
      </c>
      <c r="K45" s="102">
        <v>4490.8724999999995</v>
      </c>
      <c r="L45" s="64">
        <v>2794.89</v>
      </c>
      <c r="M45" s="7">
        <v>2332.7565000000004</v>
      </c>
    </row>
    <row r="46" spans="2:14" ht="15.75" x14ac:dyDescent="0.25">
      <c r="B46" s="65" t="s">
        <v>115</v>
      </c>
      <c r="C46" s="65" t="s">
        <v>72</v>
      </c>
      <c r="D46" s="64">
        <v>3929.39</v>
      </c>
      <c r="E46" s="102">
        <v>3450.7725999999998</v>
      </c>
      <c r="F46" s="64">
        <v>16774</v>
      </c>
      <c r="G46" s="102">
        <v>15676.853800000003</v>
      </c>
      <c r="H46" s="64">
        <v>43869.599999999999</v>
      </c>
      <c r="I46" s="102">
        <v>25023.142200000002</v>
      </c>
      <c r="J46" s="64">
        <v>46743.680000000008</v>
      </c>
      <c r="K46" s="102">
        <v>21885.588499999998</v>
      </c>
      <c r="L46" s="64">
        <v>25759</v>
      </c>
      <c r="M46" s="7">
        <v>8703.2900000000009</v>
      </c>
    </row>
    <row r="47" spans="2:14" ht="15.75" x14ac:dyDescent="0.25">
      <c r="B47" s="66" t="s">
        <v>107</v>
      </c>
      <c r="C47" s="66" t="s">
        <v>69</v>
      </c>
      <c r="D47" s="67">
        <v>29057.329999999998</v>
      </c>
      <c r="E47" s="103">
        <v>112961.6868</v>
      </c>
      <c r="F47" s="67">
        <v>28301.699999999997</v>
      </c>
      <c r="G47" s="103">
        <v>133121.05369999999</v>
      </c>
      <c r="H47" s="64">
        <v>42319.75</v>
      </c>
      <c r="I47" s="102">
        <v>154334.54380000001</v>
      </c>
      <c r="J47" s="64">
        <v>36001.869999999995</v>
      </c>
      <c r="K47" s="102">
        <v>144267.7169</v>
      </c>
      <c r="L47" s="64">
        <v>37242.660000000003</v>
      </c>
      <c r="M47" s="7">
        <v>124000.265</v>
      </c>
    </row>
    <row r="48" spans="2:14" ht="15.75" x14ac:dyDescent="0.25">
      <c r="B48" s="152" t="s">
        <v>152</v>
      </c>
      <c r="C48" s="153"/>
      <c r="D48" s="71">
        <v>0.87292084862393116</v>
      </c>
      <c r="E48" s="71">
        <v>0.61666244515949387</v>
      </c>
      <c r="F48" s="71">
        <v>0.90867256097701765</v>
      </c>
      <c r="G48" s="71">
        <v>0.73469876765152586</v>
      </c>
      <c r="H48" s="71">
        <v>0.90288715210117998</v>
      </c>
      <c r="I48" s="71">
        <v>0.66675077452744314</v>
      </c>
      <c r="J48" s="71">
        <v>0.89513252159135503</v>
      </c>
      <c r="K48" s="71">
        <v>0.75687235249640217</v>
      </c>
      <c r="L48" s="71">
        <v>0.85668715865400868</v>
      </c>
      <c r="M48" s="114">
        <v>0.54230142950191629</v>
      </c>
    </row>
    <row r="49" spans="2:13" ht="15.75" x14ac:dyDescent="0.25">
      <c r="B49" s="154" t="s">
        <v>153</v>
      </c>
      <c r="C49" s="155"/>
      <c r="D49" s="51">
        <v>2112916.1399999987</v>
      </c>
      <c r="E49" s="52">
        <v>5534556.1132999957</v>
      </c>
      <c r="F49" s="51">
        <v>3105002.2100000004</v>
      </c>
      <c r="G49" s="52">
        <v>8293473.7973999958</v>
      </c>
      <c r="H49" s="51">
        <v>3211764.6300000008</v>
      </c>
      <c r="I49" s="52">
        <v>7361093.1758999983</v>
      </c>
      <c r="J49" s="51">
        <v>3430682.09</v>
      </c>
      <c r="K49" s="52">
        <v>9168237.7298000008</v>
      </c>
      <c r="L49" s="51">
        <v>2555402.0599999996</v>
      </c>
      <c r="M49" s="52">
        <v>4068625.1723999996</v>
      </c>
    </row>
    <row r="50" spans="2:13" x14ac:dyDescent="0.2">
      <c r="L50" s="98"/>
      <c r="M50" s="98"/>
    </row>
    <row r="51" spans="2:13" ht="15.75" x14ac:dyDescent="0.25">
      <c r="B51" s="32" t="s">
        <v>254</v>
      </c>
      <c r="L51" s="99"/>
      <c r="M51" s="99"/>
    </row>
    <row r="53" spans="2:13" x14ac:dyDescent="0.2">
      <c r="D53" s="98"/>
      <c r="E53" s="98"/>
      <c r="J53" s="98"/>
      <c r="K53" s="98"/>
      <c r="L53" s="98"/>
      <c r="M53" s="98"/>
    </row>
    <row r="54" spans="2:13" x14ac:dyDescent="0.2">
      <c r="J54" s="99"/>
      <c r="K54" s="99"/>
      <c r="L54" s="99"/>
      <c r="M54" s="99"/>
    </row>
    <row r="55" spans="2:13" x14ac:dyDescent="0.2">
      <c r="J55" s="99"/>
      <c r="K55" s="99"/>
      <c r="L55" s="99"/>
      <c r="M55" s="99"/>
    </row>
  </sheetData>
  <mergeCells count="9">
    <mergeCell ref="L36:M36"/>
    <mergeCell ref="B36:B37"/>
    <mergeCell ref="C36:C37"/>
    <mergeCell ref="B48:C48"/>
    <mergeCell ref="B49:C49"/>
    <mergeCell ref="D36:E36"/>
    <mergeCell ref="F36:G36"/>
    <mergeCell ref="H36:I36"/>
    <mergeCell ref="J36:K3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workbookViewId="0">
      <selection activeCell="P44" sqref="P44"/>
    </sheetView>
  </sheetViews>
  <sheetFormatPr baseColWidth="10" defaultColWidth="11.42578125" defaultRowHeight="12.75" x14ac:dyDescent="0.2"/>
  <cols>
    <col min="1" max="1" width="6.5703125" style="116" customWidth="1"/>
    <col min="2" max="2" width="39.85546875" style="116" customWidth="1"/>
    <col min="3" max="3" width="17" style="116" bestFit="1" customWidth="1"/>
    <col min="4" max="4" width="14.28515625" style="116" customWidth="1"/>
    <col min="5" max="5" width="17.28515625" style="116" customWidth="1"/>
    <col min="6" max="6" width="13.42578125" style="116" customWidth="1"/>
    <col min="7" max="7" width="20.7109375" style="116" customWidth="1"/>
    <col min="8" max="8" width="11.42578125" style="116"/>
    <col min="9" max="9" width="19.85546875" style="116" customWidth="1"/>
    <col min="10" max="256" width="11.42578125" style="116"/>
    <col min="257" max="257" width="6.5703125" style="116" customWidth="1"/>
    <col min="258" max="258" width="39.85546875" style="116" customWidth="1"/>
    <col min="259" max="259" width="17" style="116" bestFit="1" customWidth="1"/>
    <col min="260" max="260" width="14.28515625" style="116" customWidth="1"/>
    <col min="261" max="261" width="17.28515625" style="116" customWidth="1"/>
    <col min="262" max="262" width="13.42578125" style="116" customWidth="1"/>
    <col min="263" max="263" width="20.7109375" style="116" customWidth="1"/>
    <col min="264" max="264" width="11.42578125" style="116"/>
    <col min="265" max="265" width="19.85546875" style="116" customWidth="1"/>
    <col min="266" max="512" width="11.42578125" style="116"/>
    <col min="513" max="513" width="6.5703125" style="116" customWidth="1"/>
    <col min="514" max="514" width="39.85546875" style="116" customWidth="1"/>
    <col min="515" max="515" width="17" style="116" bestFit="1" customWidth="1"/>
    <col min="516" max="516" width="14.28515625" style="116" customWidth="1"/>
    <col min="517" max="517" width="17.28515625" style="116" customWidth="1"/>
    <col min="518" max="518" width="13.42578125" style="116" customWidth="1"/>
    <col min="519" max="519" width="20.7109375" style="116" customWidth="1"/>
    <col min="520" max="520" width="11.42578125" style="116"/>
    <col min="521" max="521" width="19.85546875" style="116" customWidth="1"/>
    <col min="522" max="768" width="11.42578125" style="116"/>
    <col min="769" max="769" width="6.5703125" style="116" customWidth="1"/>
    <col min="770" max="770" width="39.85546875" style="116" customWidth="1"/>
    <col min="771" max="771" width="17" style="116" bestFit="1" customWidth="1"/>
    <col min="772" max="772" width="14.28515625" style="116" customWidth="1"/>
    <col min="773" max="773" width="17.28515625" style="116" customWidth="1"/>
    <col min="774" max="774" width="13.42578125" style="116" customWidth="1"/>
    <col min="775" max="775" width="20.7109375" style="116" customWidth="1"/>
    <col min="776" max="776" width="11.42578125" style="116"/>
    <col min="777" max="777" width="19.85546875" style="116" customWidth="1"/>
    <col min="778" max="1024" width="11.42578125" style="116"/>
    <col min="1025" max="1025" width="6.5703125" style="116" customWidth="1"/>
    <col min="1026" max="1026" width="39.85546875" style="116" customWidth="1"/>
    <col min="1027" max="1027" width="17" style="116" bestFit="1" customWidth="1"/>
    <col min="1028" max="1028" width="14.28515625" style="116" customWidth="1"/>
    <col min="1029" max="1029" width="17.28515625" style="116" customWidth="1"/>
    <col min="1030" max="1030" width="13.42578125" style="116" customWidth="1"/>
    <col min="1031" max="1031" width="20.7109375" style="116" customWidth="1"/>
    <col min="1032" max="1032" width="11.42578125" style="116"/>
    <col min="1033" max="1033" width="19.85546875" style="116" customWidth="1"/>
    <col min="1034" max="1280" width="11.42578125" style="116"/>
    <col min="1281" max="1281" width="6.5703125" style="116" customWidth="1"/>
    <col min="1282" max="1282" width="39.85546875" style="116" customWidth="1"/>
    <col min="1283" max="1283" width="17" style="116" bestFit="1" customWidth="1"/>
    <col min="1284" max="1284" width="14.28515625" style="116" customWidth="1"/>
    <col min="1285" max="1285" width="17.28515625" style="116" customWidth="1"/>
    <col min="1286" max="1286" width="13.42578125" style="116" customWidth="1"/>
    <col min="1287" max="1287" width="20.7109375" style="116" customWidth="1"/>
    <col min="1288" max="1288" width="11.42578125" style="116"/>
    <col min="1289" max="1289" width="19.85546875" style="116" customWidth="1"/>
    <col min="1290" max="1536" width="11.42578125" style="116"/>
    <col min="1537" max="1537" width="6.5703125" style="116" customWidth="1"/>
    <col min="1538" max="1538" width="39.85546875" style="116" customWidth="1"/>
    <col min="1539" max="1539" width="17" style="116" bestFit="1" customWidth="1"/>
    <col min="1540" max="1540" width="14.28515625" style="116" customWidth="1"/>
    <col min="1541" max="1541" width="17.28515625" style="116" customWidth="1"/>
    <col min="1542" max="1542" width="13.42578125" style="116" customWidth="1"/>
    <col min="1543" max="1543" width="20.7109375" style="116" customWidth="1"/>
    <col min="1544" max="1544" width="11.42578125" style="116"/>
    <col min="1545" max="1545" width="19.85546875" style="116" customWidth="1"/>
    <col min="1546" max="1792" width="11.42578125" style="116"/>
    <col min="1793" max="1793" width="6.5703125" style="116" customWidth="1"/>
    <col min="1794" max="1794" width="39.85546875" style="116" customWidth="1"/>
    <col min="1795" max="1795" width="17" style="116" bestFit="1" customWidth="1"/>
    <col min="1796" max="1796" width="14.28515625" style="116" customWidth="1"/>
    <col min="1797" max="1797" width="17.28515625" style="116" customWidth="1"/>
    <col min="1798" max="1798" width="13.42578125" style="116" customWidth="1"/>
    <col min="1799" max="1799" width="20.7109375" style="116" customWidth="1"/>
    <col min="1800" max="1800" width="11.42578125" style="116"/>
    <col min="1801" max="1801" width="19.85546875" style="116" customWidth="1"/>
    <col min="1802" max="2048" width="11.42578125" style="116"/>
    <col min="2049" max="2049" width="6.5703125" style="116" customWidth="1"/>
    <col min="2050" max="2050" width="39.85546875" style="116" customWidth="1"/>
    <col min="2051" max="2051" width="17" style="116" bestFit="1" customWidth="1"/>
    <col min="2052" max="2052" width="14.28515625" style="116" customWidth="1"/>
    <col min="2053" max="2053" width="17.28515625" style="116" customWidth="1"/>
    <col min="2054" max="2054" width="13.42578125" style="116" customWidth="1"/>
    <col min="2055" max="2055" width="20.7109375" style="116" customWidth="1"/>
    <col min="2056" max="2056" width="11.42578125" style="116"/>
    <col min="2057" max="2057" width="19.85546875" style="116" customWidth="1"/>
    <col min="2058" max="2304" width="11.42578125" style="116"/>
    <col min="2305" max="2305" width="6.5703125" style="116" customWidth="1"/>
    <col min="2306" max="2306" width="39.85546875" style="116" customWidth="1"/>
    <col min="2307" max="2307" width="17" style="116" bestFit="1" customWidth="1"/>
    <col min="2308" max="2308" width="14.28515625" style="116" customWidth="1"/>
    <col min="2309" max="2309" width="17.28515625" style="116" customWidth="1"/>
    <col min="2310" max="2310" width="13.42578125" style="116" customWidth="1"/>
    <col min="2311" max="2311" width="20.7109375" style="116" customWidth="1"/>
    <col min="2312" max="2312" width="11.42578125" style="116"/>
    <col min="2313" max="2313" width="19.85546875" style="116" customWidth="1"/>
    <col min="2314" max="2560" width="11.42578125" style="116"/>
    <col min="2561" max="2561" width="6.5703125" style="116" customWidth="1"/>
    <col min="2562" max="2562" width="39.85546875" style="116" customWidth="1"/>
    <col min="2563" max="2563" width="17" style="116" bestFit="1" customWidth="1"/>
    <col min="2564" max="2564" width="14.28515625" style="116" customWidth="1"/>
    <col min="2565" max="2565" width="17.28515625" style="116" customWidth="1"/>
    <col min="2566" max="2566" width="13.42578125" style="116" customWidth="1"/>
    <col min="2567" max="2567" width="20.7109375" style="116" customWidth="1"/>
    <col min="2568" max="2568" width="11.42578125" style="116"/>
    <col min="2569" max="2569" width="19.85546875" style="116" customWidth="1"/>
    <col min="2570" max="2816" width="11.42578125" style="116"/>
    <col min="2817" max="2817" width="6.5703125" style="116" customWidth="1"/>
    <col min="2818" max="2818" width="39.85546875" style="116" customWidth="1"/>
    <col min="2819" max="2819" width="17" style="116" bestFit="1" customWidth="1"/>
    <col min="2820" max="2820" width="14.28515625" style="116" customWidth="1"/>
    <col min="2821" max="2821" width="17.28515625" style="116" customWidth="1"/>
    <col min="2822" max="2822" width="13.42578125" style="116" customWidth="1"/>
    <col min="2823" max="2823" width="20.7109375" style="116" customWidth="1"/>
    <col min="2824" max="2824" width="11.42578125" style="116"/>
    <col min="2825" max="2825" width="19.85546875" style="116" customWidth="1"/>
    <col min="2826" max="3072" width="11.42578125" style="116"/>
    <col min="3073" max="3073" width="6.5703125" style="116" customWidth="1"/>
    <col min="3074" max="3074" width="39.85546875" style="116" customWidth="1"/>
    <col min="3075" max="3075" width="17" style="116" bestFit="1" customWidth="1"/>
    <col min="3076" max="3076" width="14.28515625" style="116" customWidth="1"/>
    <col min="3077" max="3077" width="17.28515625" style="116" customWidth="1"/>
    <col min="3078" max="3078" width="13.42578125" style="116" customWidth="1"/>
    <col min="3079" max="3079" width="20.7109375" style="116" customWidth="1"/>
    <col min="3080" max="3080" width="11.42578125" style="116"/>
    <col min="3081" max="3081" width="19.85546875" style="116" customWidth="1"/>
    <col min="3082" max="3328" width="11.42578125" style="116"/>
    <col min="3329" max="3329" width="6.5703125" style="116" customWidth="1"/>
    <col min="3330" max="3330" width="39.85546875" style="116" customWidth="1"/>
    <col min="3331" max="3331" width="17" style="116" bestFit="1" customWidth="1"/>
    <col min="3332" max="3332" width="14.28515625" style="116" customWidth="1"/>
    <col min="3333" max="3333" width="17.28515625" style="116" customWidth="1"/>
    <col min="3334" max="3334" width="13.42578125" style="116" customWidth="1"/>
    <col min="3335" max="3335" width="20.7109375" style="116" customWidth="1"/>
    <col min="3336" max="3336" width="11.42578125" style="116"/>
    <col min="3337" max="3337" width="19.85546875" style="116" customWidth="1"/>
    <col min="3338" max="3584" width="11.42578125" style="116"/>
    <col min="3585" max="3585" width="6.5703125" style="116" customWidth="1"/>
    <col min="3586" max="3586" width="39.85546875" style="116" customWidth="1"/>
    <col min="3587" max="3587" width="17" style="116" bestFit="1" customWidth="1"/>
    <col min="3588" max="3588" width="14.28515625" style="116" customWidth="1"/>
    <col min="3589" max="3589" width="17.28515625" style="116" customWidth="1"/>
    <col min="3590" max="3590" width="13.42578125" style="116" customWidth="1"/>
    <col min="3591" max="3591" width="20.7109375" style="116" customWidth="1"/>
    <col min="3592" max="3592" width="11.42578125" style="116"/>
    <col min="3593" max="3593" width="19.85546875" style="116" customWidth="1"/>
    <col min="3594" max="3840" width="11.42578125" style="116"/>
    <col min="3841" max="3841" width="6.5703125" style="116" customWidth="1"/>
    <col min="3842" max="3842" width="39.85546875" style="116" customWidth="1"/>
    <col min="3843" max="3843" width="17" style="116" bestFit="1" customWidth="1"/>
    <col min="3844" max="3844" width="14.28515625" style="116" customWidth="1"/>
    <col min="3845" max="3845" width="17.28515625" style="116" customWidth="1"/>
    <col min="3846" max="3846" width="13.42578125" style="116" customWidth="1"/>
    <col min="3847" max="3847" width="20.7109375" style="116" customWidth="1"/>
    <col min="3848" max="3848" width="11.42578125" style="116"/>
    <col min="3849" max="3849" width="19.85546875" style="116" customWidth="1"/>
    <col min="3850" max="4096" width="11.42578125" style="116"/>
    <col min="4097" max="4097" width="6.5703125" style="116" customWidth="1"/>
    <col min="4098" max="4098" width="39.85546875" style="116" customWidth="1"/>
    <col min="4099" max="4099" width="17" style="116" bestFit="1" customWidth="1"/>
    <col min="4100" max="4100" width="14.28515625" style="116" customWidth="1"/>
    <col min="4101" max="4101" width="17.28515625" style="116" customWidth="1"/>
    <col min="4102" max="4102" width="13.42578125" style="116" customWidth="1"/>
    <col min="4103" max="4103" width="20.7109375" style="116" customWidth="1"/>
    <col min="4104" max="4104" width="11.42578125" style="116"/>
    <col min="4105" max="4105" width="19.85546875" style="116" customWidth="1"/>
    <col min="4106" max="4352" width="11.42578125" style="116"/>
    <col min="4353" max="4353" width="6.5703125" style="116" customWidth="1"/>
    <col min="4354" max="4354" width="39.85546875" style="116" customWidth="1"/>
    <col min="4355" max="4355" width="17" style="116" bestFit="1" customWidth="1"/>
    <col min="4356" max="4356" width="14.28515625" style="116" customWidth="1"/>
    <col min="4357" max="4357" width="17.28515625" style="116" customWidth="1"/>
    <col min="4358" max="4358" width="13.42578125" style="116" customWidth="1"/>
    <col min="4359" max="4359" width="20.7109375" style="116" customWidth="1"/>
    <col min="4360" max="4360" width="11.42578125" style="116"/>
    <col min="4361" max="4361" width="19.85546875" style="116" customWidth="1"/>
    <col min="4362" max="4608" width="11.42578125" style="116"/>
    <col min="4609" max="4609" width="6.5703125" style="116" customWidth="1"/>
    <col min="4610" max="4610" width="39.85546875" style="116" customWidth="1"/>
    <col min="4611" max="4611" width="17" style="116" bestFit="1" customWidth="1"/>
    <col min="4612" max="4612" width="14.28515625" style="116" customWidth="1"/>
    <col min="4613" max="4613" width="17.28515625" style="116" customWidth="1"/>
    <col min="4614" max="4614" width="13.42578125" style="116" customWidth="1"/>
    <col min="4615" max="4615" width="20.7109375" style="116" customWidth="1"/>
    <col min="4616" max="4616" width="11.42578125" style="116"/>
    <col min="4617" max="4617" width="19.85546875" style="116" customWidth="1"/>
    <col min="4618" max="4864" width="11.42578125" style="116"/>
    <col min="4865" max="4865" width="6.5703125" style="116" customWidth="1"/>
    <col min="4866" max="4866" width="39.85546875" style="116" customWidth="1"/>
    <col min="4867" max="4867" width="17" style="116" bestFit="1" customWidth="1"/>
    <col min="4868" max="4868" width="14.28515625" style="116" customWidth="1"/>
    <col min="4869" max="4869" width="17.28515625" style="116" customWidth="1"/>
    <col min="4870" max="4870" width="13.42578125" style="116" customWidth="1"/>
    <col min="4871" max="4871" width="20.7109375" style="116" customWidth="1"/>
    <col min="4872" max="4872" width="11.42578125" style="116"/>
    <col min="4873" max="4873" width="19.85546875" style="116" customWidth="1"/>
    <col min="4874" max="5120" width="11.42578125" style="116"/>
    <col min="5121" max="5121" width="6.5703125" style="116" customWidth="1"/>
    <col min="5122" max="5122" width="39.85546875" style="116" customWidth="1"/>
    <col min="5123" max="5123" width="17" style="116" bestFit="1" customWidth="1"/>
    <col min="5124" max="5124" width="14.28515625" style="116" customWidth="1"/>
    <col min="5125" max="5125" width="17.28515625" style="116" customWidth="1"/>
    <col min="5126" max="5126" width="13.42578125" style="116" customWidth="1"/>
    <col min="5127" max="5127" width="20.7109375" style="116" customWidth="1"/>
    <col min="5128" max="5128" width="11.42578125" style="116"/>
    <col min="5129" max="5129" width="19.85546875" style="116" customWidth="1"/>
    <col min="5130" max="5376" width="11.42578125" style="116"/>
    <col min="5377" max="5377" width="6.5703125" style="116" customWidth="1"/>
    <col min="5378" max="5378" width="39.85546875" style="116" customWidth="1"/>
    <col min="5379" max="5379" width="17" style="116" bestFit="1" customWidth="1"/>
    <col min="5380" max="5380" width="14.28515625" style="116" customWidth="1"/>
    <col min="5381" max="5381" width="17.28515625" style="116" customWidth="1"/>
    <col min="5382" max="5382" width="13.42578125" style="116" customWidth="1"/>
    <col min="5383" max="5383" width="20.7109375" style="116" customWidth="1"/>
    <col min="5384" max="5384" width="11.42578125" style="116"/>
    <col min="5385" max="5385" width="19.85546875" style="116" customWidth="1"/>
    <col min="5386" max="5632" width="11.42578125" style="116"/>
    <col min="5633" max="5633" width="6.5703125" style="116" customWidth="1"/>
    <col min="5634" max="5634" width="39.85546875" style="116" customWidth="1"/>
    <col min="5635" max="5635" width="17" style="116" bestFit="1" customWidth="1"/>
    <col min="5636" max="5636" width="14.28515625" style="116" customWidth="1"/>
    <col min="5637" max="5637" width="17.28515625" style="116" customWidth="1"/>
    <col min="5638" max="5638" width="13.42578125" style="116" customWidth="1"/>
    <col min="5639" max="5639" width="20.7109375" style="116" customWidth="1"/>
    <col min="5640" max="5640" width="11.42578125" style="116"/>
    <col min="5641" max="5641" width="19.85546875" style="116" customWidth="1"/>
    <col min="5642" max="5888" width="11.42578125" style="116"/>
    <col min="5889" max="5889" width="6.5703125" style="116" customWidth="1"/>
    <col min="5890" max="5890" width="39.85546875" style="116" customWidth="1"/>
    <col min="5891" max="5891" width="17" style="116" bestFit="1" customWidth="1"/>
    <col min="5892" max="5892" width="14.28515625" style="116" customWidth="1"/>
    <col min="5893" max="5893" width="17.28515625" style="116" customWidth="1"/>
    <col min="5894" max="5894" width="13.42578125" style="116" customWidth="1"/>
    <col min="5895" max="5895" width="20.7109375" style="116" customWidth="1"/>
    <col min="5896" max="5896" width="11.42578125" style="116"/>
    <col min="5897" max="5897" width="19.85546875" style="116" customWidth="1"/>
    <col min="5898" max="6144" width="11.42578125" style="116"/>
    <col min="6145" max="6145" width="6.5703125" style="116" customWidth="1"/>
    <col min="6146" max="6146" width="39.85546875" style="116" customWidth="1"/>
    <col min="6147" max="6147" width="17" style="116" bestFit="1" customWidth="1"/>
    <col min="6148" max="6148" width="14.28515625" style="116" customWidth="1"/>
    <col min="6149" max="6149" width="17.28515625" style="116" customWidth="1"/>
    <col min="6150" max="6150" width="13.42578125" style="116" customWidth="1"/>
    <col min="6151" max="6151" width="20.7109375" style="116" customWidth="1"/>
    <col min="6152" max="6152" width="11.42578125" style="116"/>
    <col min="6153" max="6153" width="19.85546875" style="116" customWidth="1"/>
    <col min="6154" max="6400" width="11.42578125" style="116"/>
    <col min="6401" max="6401" width="6.5703125" style="116" customWidth="1"/>
    <col min="6402" max="6402" width="39.85546875" style="116" customWidth="1"/>
    <col min="6403" max="6403" width="17" style="116" bestFit="1" customWidth="1"/>
    <col min="6404" max="6404" width="14.28515625" style="116" customWidth="1"/>
    <col min="6405" max="6405" width="17.28515625" style="116" customWidth="1"/>
    <col min="6406" max="6406" width="13.42578125" style="116" customWidth="1"/>
    <col min="6407" max="6407" width="20.7109375" style="116" customWidth="1"/>
    <col min="6408" max="6408" width="11.42578125" style="116"/>
    <col min="6409" max="6409" width="19.85546875" style="116" customWidth="1"/>
    <col min="6410" max="6656" width="11.42578125" style="116"/>
    <col min="6657" max="6657" width="6.5703125" style="116" customWidth="1"/>
    <col min="6658" max="6658" width="39.85546875" style="116" customWidth="1"/>
    <col min="6659" max="6659" width="17" style="116" bestFit="1" customWidth="1"/>
    <col min="6660" max="6660" width="14.28515625" style="116" customWidth="1"/>
    <col min="6661" max="6661" width="17.28515625" style="116" customWidth="1"/>
    <col min="6662" max="6662" width="13.42578125" style="116" customWidth="1"/>
    <col min="6663" max="6663" width="20.7109375" style="116" customWidth="1"/>
    <col min="6664" max="6664" width="11.42578125" style="116"/>
    <col min="6665" max="6665" width="19.85546875" style="116" customWidth="1"/>
    <col min="6666" max="6912" width="11.42578125" style="116"/>
    <col min="6913" max="6913" width="6.5703125" style="116" customWidth="1"/>
    <col min="6914" max="6914" width="39.85546875" style="116" customWidth="1"/>
    <col min="6915" max="6915" width="17" style="116" bestFit="1" customWidth="1"/>
    <col min="6916" max="6916" width="14.28515625" style="116" customWidth="1"/>
    <col min="6917" max="6917" width="17.28515625" style="116" customWidth="1"/>
    <col min="6918" max="6918" width="13.42578125" style="116" customWidth="1"/>
    <col min="6919" max="6919" width="20.7109375" style="116" customWidth="1"/>
    <col min="6920" max="6920" width="11.42578125" style="116"/>
    <col min="6921" max="6921" width="19.85546875" style="116" customWidth="1"/>
    <col min="6922" max="7168" width="11.42578125" style="116"/>
    <col min="7169" max="7169" width="6.5703125" style="116" customWidth="1"/>
    <col min="7170" max="7170" width="39.85546875" style="116" customWidth="1"/>
    <col min="7171" max="7171" width="17" style="116" bestFit="1" customWidth="1"/>
    <col min="7172" max="7172" width="14.28515625" style="116" customWidth="1"/>
    <col min="7173" max="7173" width="17.28515625" style="116" customWidth="1"/>
    <col min="7174" max="7174" width="13.42578125" style="116" customWidth="1"/>
    <col min="7175" max="7175" width="20.7109375" style="116" customWidth="1"/>
    <col min="7176" max="7176" width="11.42578125" style="116"/>
    <col min="7177" max="7177" width="19.85546875" style="116" customWidth="1"/>
    <col min="7178" max="7424" width="11.42578125" style="116"/>
    <col min="7425" max="7425" width="6.5703125" style="116" customWidth="1"/>
    <col min="7426" max="7426" width="39.85546875" style="116" customWidth="1"/>
    <col min="7427" max="7427" width="17" style="116" bestFit="1" customWidth="1"/>
    <col min="7428" max="7428" width="14.28515625" style="116" customWidth="1"/>
    <col min="7429" max="7429" width="17.28515625" style="116" customWidth="1"/>
    <col min="7430" max="7430" width="13.42578125" style="116" customWidth="1"/>
    <col min="7431" max="7431" width="20.7109375" style="116" customWidth="1"/>
    <col min="7432" max="7432" width="11.42578125" style="116"/>
    <col min="7433" max="7433" width="19.85546875" style="116" customWidth="1"/>
    <col min="7434" max="7680" width="11.42578125" style="116"/>
    <col min="7681" max="7681" width="6.5703125" style="116" customWidth="1"/>
    <col min="7682" max="7682" width="39.85546875" style="116" customWidth="1"/>
    <col min="7683" max="7683" width="17" style="116" bestFit="1" customWidth="1"/>
    <col min="7684" max="7684" width="14.28515625" style="116" customWidth="1"/>
    <col min="7685" max="7685" width="17.28515625" style="116" customWidth="1"/>
    <col min="7686" max="7686" width="13.42578125" style="116" customWidth="1"/>
    <col min="7687" max="7687" width="20.7109375" style="116" customWidth="1"/>
    <col min="7688" max="7688" width="11.42578125" style="116"/>
    <col min="7689" max="7689" width="19.85546875" style="116" customWidth="1"/>
    <col min="7690" max="7936" width="11.42578125" style="116"/>
    <col min="7937" max="7937" width="6.5703125" style="116" customWidth="1"/>
    <col min="7938" max="7938" width="39.85546875" style="116" customWidth="1"/>
    <col min="7939" max="7939" width="17" style="116" bestFit="1" customWidth="1"/>
    <col min="7940" max="7940" width="14.28515625" style="116" customWidth="1"/>
    <col min="7941" max="7941" width="17.28515625" style="116" customWidth="1"/>
    <col min="7942" max="7942" width="13.42578125" style="116" customWidth="1"/>
    <col min="7943" max="7943" width="20.7109375" style="116" customWidth="1"/>
    <col min="7944" max="7944" width="11.42578125" style="116"/>
    <col min="7945" max="7945" width="19.85546875" style="116" customWidth="1"/>
    <col min="7946" max="8192" width="11.42578125" style="116"/>
    <col min="8193" max="8193" width="6.5703125" style="116" customWidth="1"/>
    <col min="8194" max="8194" width="39.85546875" style="116" customWidth="1"/>
    <col min="8195" max="8195" width="17" style="116" bestFit="1" customWidth="1"/>
    <col min="8196" max="8196" width="14.28515625" style="116" customWidth="1"/>
    <col min="8197" max="8197" width="17.28515625" style="116" customWidth="1"/>
    <col min="8198" max="8198" width="13.42578125" style="116" customWidth="1"/>
    <col min="8199" max="8199" width="20.7109375" style="116" customWidth="1"/>
    <col min="8200" max="8200" width="11.42578125" style="116"/>
    <col min="8201" max="8201" width="19.85546875" style="116" customWidth="1"/>
    <col min="8202" max="8448" width="11.42578125" style="116"/>
    <col min="8449" max="8449" width="6.5703125" style="116" customWidth="1"/>
    <col min="8450" max="8450" width="39.85546875" style="116" customWidth="1"/>
    <col min="8451" max="8451" width="17" style="116" bestFit="1" customWidth="1"/>
    <col min="8452" max="8452" width="14.28515625" style="116" customWidth="1"/>
    <col min="8453" max="8453" width="17.28515625" style="116" customWidth="1"/>
    <col min="8454" max="8454" width="13.42578125" style="116" customWidth="1"/>
    <col min="8455" max="8455" width="20.7109375" style="116" customWidth="1"/>
    <col min="8456" max="8456" width="11.42578125" style="116"/>
    <col min="8457" max="8457" width="19.85546875" style="116" customWidth="1"/>
    <col min="8458" max="8704" width="11.42578125" style="116"/>
    <col min="8705" max="8705" width="6.5703125" style="116" customWidth="1"/>
    <col min="8706" max="8706" width="39.85546875" style="116" customWidth="1"/>
    <col min="8707" max="8707" width="17" style="116" bestFit="1" customWidth="1"/>
    <col min="8708" max="8708" width="14.28515625" style="116" customWidth="1"/>
    <col min="8709" max="8709" width="17.28515625" style="116" customWidth="1"/>
    <col min="8710" max="8710" width="13.42578125" style="116" customWidth="1"/>
    <col min="8711" max="8711" width="20.7109375" style="116" customWidth="1"/>
    <col min="8712" max="8712" width="11.42578125" style="116"/>
    <col min="8713" max="8713" width="19.85546875" style="116" customWidth="1"/>
    <col min="8714" max="8960" width="11.42578125" style="116"/>
    <col min="8961" max="8961" width="6.5703125" style="116" customWidth="1"/>
    <col min="8962" max="8962" width="39.85546875" style="116" customWidth="1"/>
    <col min="8963" max="8963" width="17" style="116" bestFit="1" customWidth="1"/>
    <col min="8964" max="8964" width="14.28515625" style="116" customWidth="1"/>
    <col min="8965" max="8965" width="17.28515625" style="116" customWidth="1"/>
    <col min="8966" max="8966" width="13.42578125" style="116" customWidth="1"/>
    <col min="8967" max="8967" width="20.7109375" style="116" customWidth="1"/>
    <col min="8968" max="8968" width="11.42578125" style="116"/>
    <col min="8969" max="8969" width="19.85546875" style="116" customWidth="1"/>
    <col min="8970" max="9216" width="11.42578125" style="116"/>
    <col min="9217" max="9217" width="6.5703125" style="116" customWidth="1"/>
    <col min="9218" max="9218" width="39.85546875" style="116" customWidth="1"/>
    <col min="9219" max="9219" width="17" style="116" bestFit="1" customWidth="1"/>
    <col min="9220" max="9220" width="14.28515625" style="116" customWidth="1"/>
    <col min="9221" max="9221" width="17.28515625" style="116" customWidth="1"/>
    <col min="9222" max="9222" width="13.42578125" style="116" customWidth="1"/>
    <col min="9223" max="9223" width="20.7109375" style="116" customWidth="1"/>
    <col min="9224" max="9224" width="11.42578125" style="116"/>
    <col min="9225" max="9225" width="19.85546875" style="116" customWidth="1"/>
    <col min="9226" max="9472" width="11.42578125" style="116"/>
    <col min="9473" max="9473" width="6.5703125" style="116" customWidth="1"/>
    <col min="9474" max="9474" width="39.85546875" style="116" customWidth="1"/>
    <col min="9475" max="9475" width="17" style="116" bestFit="1" customWidth="1"/>
    <col min="9476" max="9476" width="14.28515625" style="116" customWidth="1"/>
    <col min="9477" max="9477" width="17.28515625" style="116" customWidth="1"/>
    <col min="9478" max="9478" width="13.42578125" style="116" customWidth="1"/>
    <col min="9479" max="9479" width="20.7109375" style="116" customWidth="1"/>
    <col min="9480" max="9480" width="11.42578125" style="116"/>
    <col min="9481" max="9481" width="19.85546875" style="116" customWidth="1"/>
    <col min="9482" max="9728" width="11.42578125" style="116"/>
    <col min="9729" max="9729" width="6.5703125" style="116" customWidth="1"/>
    <col min="9730" max="9730" width="39.85546875" style="116" customWidth="1"/>
    <col min="9731" max="9731" width="17" style="116" bestFit="1" customWidth="1"/>
    <col min="9732" max="9732" width="14.28515625" style="116" customWidth="1"/>
    <col min="9733" max="9733" width="17.28515625" style="116" customWidth="1"/>
    <col min="9734" max="9734" width="13.42578125" style="116" customWidth="1"/>
    <col min="9735" max="9735" width="20.7109375" style="116" customWidth="1"/>
    <col min="9736" max="9736" width="11.42578125" style="116"/>
    <col min="9737" max="9737" width="19.85546875" style="116" customWidth="1"/>
    <col min="9738" max="9984" width="11.42578125" style="116"/>
    <col min="9985" max="9985" width="6.5703125" style="116" customWidth="1"/>
    <col min="9986" max="9986" width="39.85546875" style="116" customWidth="1"/>
    <col min="9987" max="9987" width="17" style="116" bestFit="1" customWidth="1"/>
    <col min="9988" max="9988" width="14.28515625" style="116" customWidth="1"/>
    <col min="9989" max="9989" width="17.28515625" style="116" customWidth="1"/>
    <col min="9990" max="9990" width="13.42578125" style="116" customWidth="1"/>
    <col min="9991" max="9991" width="20.7109375" style="116" customWidth="1"/>
    <col min="9992" max="9992" width="11.42578125" style="116"/>
    <col min="9993" max="9993" width="19.85546875" style="116" customWidth="1"/>
    <col min="9994" max="10240" width="11.42578125" style="116"/>
    <col min="10241" max="10241" width="6.5703125" style="116" customWidth="1"/>
    <col min="10242" max="10242" width="39.85546875" style="116" customWidth="1"/>
    <col min="10243" max="10243" width="17" style="116" bestFit="1" customWidth="1"/>
    <col min="10244" max="10244" width="14.28515625" style="116" customWidth="1"/>
    <col min="10245" max="10245" width="17.28515625" style="116" customWidth="1"/>
    <col min="10246" max="10246" width="13.42578125" style="116" customWidth="1"/>
    <col min="10247" max="10247" width="20.7109375" style="116" customWidth="1"/>
    <col min="10248" max="10248" width="11.42578125" style="116"/>
    <col min="10249" max="10249" width="19.85546875" style="116" customWidth="1"/>
    <col min="10250" max="10496" width="11.42578125" style="116"/>
    <col min="10497" max="10497" width="6.5703125" style="116" customWidth="1"/>
    <col min="10498" max="10498" width="39.85546875" style="116" customWidth="1"/>
    <col min="10499" max="10499" width="17" style="116" bestFit="1" customWidth="1"/>
    <col min="10500" max="10500" width="14.28515625" style="116" customWidth="1"/>
    <col min="10501" max="10501" width="17.28515625" style="116" customWidth="1"/>
    <col min="10502" max="10502" width="13.42578125" style="116" customWidth="1"/>
    <col min="10503" max="10503" width="20.7109375" style="116" customWidth="1"/>
    <col min="10504" max="10504" width="11.42578125" style="116"/>
    <col min="10505" max="10505" width="19.85546875" style="116" customWidth="1"/>
    <col min="10506" max="10752" width="11.42578125" style="116"/>
    <col min="10753" max="10753" width="6.5703125" style="116" customWidth="1"/>
    <col min="10754" max="10754" width="39.85546875" style="116" customWidth="1"/>
    <col min="10755" max="10755" width="17" style="116" bestFit="1" customWidth="1"/>
    <col min="10756" max="10756" width="14.28515625" style="116" customWidth="1"/>
    <col min="10757" max="10757" width="17.28515625" style="116" customWidth="1"/>
    <col min="10758" max="10758" width="13.42578125" style="116" customWidth="1"/>
    <col min="10759" max="10759" width="20.7109375" style="116" customWidth="1"/>
    <col min="10760" max="10760" width="11.42578125" style="116"/>
    <col min="10761" max="10761" width="19.85546875" style="116" customWidth="1"/>
    <col min="10762" max="11008" width="11.42578125" style="116"/>
    <col min="11009" max="11009" width="6.5703125" style="116" customWidth="1"/>
    <col min="11010" max="11010" width="39.85546875" style="116" customWidth="1"/>
    <col min="11011" max="11011" width="17" style="116" bestFit="1" customWidth="1"/>
    <col min="11012" max="11012" width="14.28515625" style="116" customWidth="1"/>
    <col min="11013" max="11013" width="17.28515625" style="116" customWidth="1"/>
    <col min="11014" max="11014" width="13.42578125" style="116" customWidth="1"/>
    <col min="11015" max="11015" width="20.7109375" style="116" customWidth="1"/>
    <col min="11016" max="11016" width="11.42578125" style="116"/>
    <col min="11017" max="11017" width="19.85546875" style="116" customWidth="1"/>
    <col min="11018" max="11264" width="11.42578125" style="116"/>
    <col min="11265" max="11265" width="6.5703125" style="116" customWidth="1"/>
    <col min="11266" max="11266" width="39.85546875" style="116" customWidth="1"/>
    <col min="11267" max="11267" width="17" style="116" bestFit="1" customWidth="1"/>
    <col min="11268" max="11268" width="14.28515625" style="116" customWidth="1"/>
    <col min="11269" max="11269" width="17.28515625" style="116" customWidth="1"/>
    <col min="11270" max="11270" width="13.42578125" style="116" customWidth="1"/>
    <col min="11271" max="11271" width="20.7109375" style="116" customWidth="1"/>
    <col min="11272" max="11272" width="11.42578125" style="116"/>
    <col min="11273" max="11273" width="19.85546875" style="116" customWidth="1"/>
    <col min="11274" max="11520" width="11.42578125" style="116"/>
    <col min="11521" max="11521" width="6.5703125" style="116" customWidth="1"/>
    <col min="11522" max="11522" width="39.85546875" style="116" customWidth="1"/>
    <col min="11523" max="11523" width="17" style="116" bestFit="1" customWidth="1"/>
    <col min="11524" max="11524" width="14.28515625" style="116" customWidth="1"/>
    <col min="11525" max="11525" width="17.28515625" style="116" customWidth="1"/>
    <col min="11526" max="11526" width="13.42578125" style="116" customWidth="1"/>
    <col min="11527" max="11527" width="20.7109375" style="116" customWidth="1"/>
    <col min="11528" max="11528" width="11.42578125" style="116"/>
    <col min="11529" max="11529" width="19.85546875" style="116" customWidth="1"/>
    <col min="11530" max="11776" width="11.42578125" style="116"/>
    <col min="11777" max="11777" width="6.5703125" style="116" customWidth="1"/>
    <col min="11778" max="11778" width="39.85546875" style="116" customWidth="1"/>
    <col min="11779" max="11779" width="17" style="116" bestFit="1" customWidth="1"/>
    <col min="11780" max="11780" width="14.28515625" style="116" customWidth="1"/>
    <col min="11781" max="11781" width="17.28515625" style="116" customWidth="1"/>
    <col min="11782" max="11782" width="13.42578125" style="116" customWidth="1"/>
    <col min="11783" max="11783" width="20.7109375" style="116" customWidth="1"/>
    <col min="11784" max="11784" width="11.42578125" style="116"/>
    <col min="11785" max="11785" width="19.85546875" style="116" customWidth="1"/>
    <col min="11786" max="12032" width="11.42578125" style="116"/>
    <col min="12033" max="12033" width="6.5703125" style="116" customWidth="1"/>
    <col min="12034" max="12034" width="39.85546875" style="116" customWidth="1"/>
    <col min="12035" max="12035" width="17" style="116" bestFit="1" customWidth="1"/>
    <col min="12036" max="12036" width="14.28515625" style="116" customWidth="1"/>
    <col min="12037" max="12037" width="17.28515625" style="116" customWidth="1"/>
    <col min="12038" max="12038" width="13.42578125" style="116" customWidth="1"/>
    <col min="12039" max="12039" width="20.7109375" style="116" customWidth="1"/>
    <col min="12040" max="12040" width="11.42578125" style="116"/>
    <col min="12041" max="12041" width="19.85546875" style="116" customWidth="1"/>
    <col min="12042" max="12288" width="11.42578125" style="116"/>
    <col min="12289" max="12289" width="6.5703125" style="116" customWidth="1"/>
    <col min="12290" max="12290" width="39.85546875" style="116" customWidth="1"/>
    <col min="12291" max="12291" width="17" style="116" bestFit="1" customWidth="1"/>
    <col min="12292" max="12292" width="14.28515625" style="116" customWidth="1"/>
    <col min="12293" max="12293" width="17.28515625" style="116" customWidth="1"/>
    <col min="12294" max="12294" width="13.42578125" style="116" customWidth="1"/>
    <col min="12295" max="12295" width="20.7109375" style="116" customWidth="1"/>
    <col min="12296" max="12296" width="11.42578125" style="116"/>
    <col min="12297" max="12297" width="19.85546875" style="116" customWidth="1"/>
    <col min="12298" max="12544" width="11.42578125" style="116"/>
    <col min="12545" max="12545" width="6.5703125" style="116" customWidth="1"/>
    <col min="12546" max="12546" width="39.85546875" style="116" customWidth="1"/>
    <col min="12547" max="12547" width="17" style="116" bestFit="1" customWidth="1"/>
    <col min="12548" max="12548" width="14.28515625" style="116" customWidth="1"/>
    <col min="12549" max="12549" width="17.28515625" style="116" customWidth="1"/>
    <col min="12550" max="12550" width="13.42578125" style="116" customWidth="1"/>
    <col min="12551" max="12551" width="20.7109375" style="116" customWidth="1"/>
    <col min="12552" max="12552" width="11.42578125" style="116"/>
    <col min="12553" max="12553" width="19.85546875" style="116" customWidth="1"/>
    <col min="12554" max="12800" width="11.42578125" style="116"/>
    <col min="12801" max="12801" width="6.5703125" style="116" customWidth="1"/>
    <col min="12802" max="12802" width="39.85546875" style="116" customWidth="1"/>
    <col min="12803" max="12803" width="17" style="116" bestFit="1" customWidth="1"/>
    <col min="12804" max="12804" width="14.28515625" style="116" customWidth="1"/>
    <col min="12805" max="12805" width="17.28515625" style="116" customWidth="1"/>
    <col min="12806" max="12806" width="13.42578125" style="116" customWidth="1"/>
    <col min="12807" max="12807" width="20.7109375" style="116" customWidth="1"/>
    <col min="12808" max="12808" width="11.42578125" style="116"/>
    <col min="12809" max="12809" width="19.85546875" style="116" customWidth="1"/>
    <col min="12810" max="13056" width="11.42578125" style="116"/>
    <col min="13057" max="13057" width="6.5703125" style="116" customWidth="1"/>
    <col min="13058" max="13058" width="39.85546875" style="116" customWidth="1"/>
    <col min="13059" max="13059" width="17" style="116" bestFit="1" customWidth="1"/>
    <col min="13060" max="13060" width="14.28515625" style="116" customWidth="1"/>
    <col min="13061" max="13061" width="17.28515625" style="116" customWidth="1"/>
    <col min="13062" max="13062" width="13.42578125" style="116" customWidth="1"/>
    <col min="13063" max="13063" width="20.7109375" style="116" customWidth="1"/>
    <col min="13064" max="13064" width="11.42578125" style="116"/>
    <col min="13065" max="13065" width="19.85546875" style="116" customWidth="1"/>
    <col min="13066" max="13312" width="11.42578125" style="116"/>
    <col min="13313" max="13313" width="6.5703125" style="116" customWidth="1"/>
    <col min="13314" max="13314" width="39.85546875" style="116" customWidth="1"/>
    <col min="13315" max="13315" width="17" style="116" bestFit="1" customWidth="1"/>
    <col min="13316" max="13316" width="14.28515625" style="116" customWidth="1"/>
    <col min="13317" max="13317" width="17.28515625" style="116" customWidth="1"/>
    <col min="13318" max="13318" width="13.42578125" style="116" customWidth="1"/>
    <col min="13319" max="13319" width="20.7109375" style="116" customWidth="1"/>
    <col min="13320" max="13320" width="11.42578125" style="116"/>
    <col min="13321" max="13321" width="19.85546875" style="116" customWidth="1"/>
    <col min="13322" max="13568" width="11.42578125" style="116"/>
    <col min="13569" max="13569" width="6.5703125" style="116" customWidth="1"/>
    <col min="13570" max="13570" width="39.85546875" style="116" customWidth="1"/>
    <col min="13571" max="13571" width="17" style="116" bestFit="1" customWidth="1"/>
    <col min="13572" max="13572" width="14.28515625" style="116" customWidth="1"/>
    <col min="13573" max="13573" width="17.28515625" style="116" customWidth="1"/>
    <col min="13574" max="13574" width="13.42578125" style="116" customWidth="1"/>
    <col min="13575" max="13575" width="20.7109375" style="116" customWidth="1"/>
    <col min="13576" max="13576" width="11.42578125" style="116"/>
    <col min="13577" max="13577" width="19.85546875" style="116" customWidth="1"/>
    <col min="13578" max="13824" width="11.42578125" style="116"/>
    <col min="13825" max="13825" width="6.5703125" style="116" customWidth="1"/>
    <col min="13826" max="13826" width="39.85546875" style="116" customWidth="1"/>
    <col min="13827" max="13827" width="17" style="116" bestFit="1" customWidth="1"/>
    <col min="13828" max="13828" width="14.28515625" style="116" customWidth="1"/>
    <col min="13829" max="13829" width="17.28515625" style="116" customWidth="1"/>
    <col min="13830" max="13830" width="13.42578125" style="116" customWidth="1"/>
    <col min="13831" max="13831" width="20.7109375" style="116" customWidth="1"/>
    <col min="13832" max="13832" width="11.42578125" style="116"/>
    <col min="13833" max="13833" width="19.85546875" style="116" customWidth="1"/>
    <col min="13834" max="14080" width="11.42578125" style="116"/>
    <col min="14081" max="14081" width="6.5703125" style="116" customWidth="1"/>
    <col min="14082" max="14082" width="39.85546875" style="116" customWidth="1"/>
    <col min="14083" max="14083" width="17" style="116" bestFit="1" customWidth="1"/>
    <col min="14084" max="14084" width="14.28515625" style="116" customWidth="1"/>
    <col min="14085" max="14085" width="17.28515625" style="116" customWidth="1"/>
    <col min="14086" max="14086" width="13.42578125" style="116" customWidth="1"/>
    <col min="14087" max="14087" width="20.7109375" style="116" customWidth="1"/>
    <col min="14088" max="14088" width="11.42578125" style="116"/>
    <col min="14089" max="14089" width="19.85546875" style="116" customWidth="1"/>
    <col min="14090" max="14336" width="11.42578125" style="116"/>
    <col min="14337" max="14337" width="6.5703125" style="116" customWidth="1"/>
    <col min="14338" max="14338" width="39.85546875" style="116" customWidth="1"/>
    <col min="14339" max="14339" width="17" style="116" bestFit="1" customWidth="1"/>
    <col min="14340" max="14340" width="14.28515625" style="116" customWidth="1"/>
    <col min="14341" max="14341" width="17.28515625" style="116" customWidth="1"/>
    <col min="14342" max="14342" width="13.42578125" style="116" customWidth="1"/>
    <col min="14343" max="14343" width="20.7109375" style="116" customWidth="1"/>
    <col min="14344" max="14344" width="11.42578125" style="116"/>
    <col min="14345" max="14345" width="19.85546875" style="116" customWidth="1"/>
    <col min="14346" max="14592" width="11.42578125" style="116"/>
    <col min="14593" max="14593" width="6.5703125" style="116" customWidth="1"/>
    <col min="14594" max="14594" width="39.85546875" style="116" customWidth="1"/>
    <col min="14595" max="14595" width="17" style="116" bestFit="1" customWidth="1"/>
    <col min="14596" max="14596" width="14.28515625" style="116" customWidth="1"/>
    <col min="14597" max="14597" width="17.28515625" style="116" customWidth="1"/>
    <col min="14598" max="14598" width="13.42578125" style="116" customWidth="1"/>
    <col min="14599" max="14599" width="20.7109375" style="116" customWidth="1"/>
    <col min="14600" max="14600" width="11.42578125" style="116"/>
    <col min="14601" max="14601" width="19.85546875" style="116" customWidth="1"/>
    <col min="14602" max="14848" width="11.42578125" style="116"/>
    <col min="14849" max="14849" width="6.5703125" style="116" customWidth="1"/>
    <col min="14850" max="14850" width="39.85546875" style="116" customWidth="1"/>
    <col min="14851" max="14851" width="17" style="116" bestFit="1" customWidth="1"/>
    <col min="14852" max="14852" width="14.28515625" style="116" customWidth="1"/>
    <col min="14853" max="14853" width="17.28515625" style="116" customWidth="1"/>
    <col min="14854" max="14854" width="13.42578125" style="116" customWidth="1"/>
    <col min="14855" max="14855" width="20.7109375" style="116" customWidth="1"/>
    <col min="14856" max="14856" width="11.42578125" style="116"/>
    <col min="14857" max="14857" width="19.85546875" style="116" customWidth="1"/>
    <col min="14858" max="15104" width="11.42578125" style="116"/>
    <col min="15105" max="15105" width="6.5703125" style="116" customWidth="1"/>
    <col min="15106" max="15106" width="39.85546875" style="116" customWidth="1"/>
    <col min="15107" max="15107" width="17" style="116" bestFit="1" customWidth="1"/>
    <col min="15108" max="15108" width="14.28515625" style="116" customWidth="1"/>
    <col min="15109" max="15109" width="17.28515625" style="116" customWidth="1"/>
    <col min="15110" max="15110" width="13.42578125" style="116" customWidth="1"/>
    <col min="15111" max="15111" width="20.7109375" style="116" customWidth="1"/>
    <col min="15112" max="15112" width="11.42578125" style="116"/>
    <col min="15113" max="15113" width="19.85546875" style="116" customWidth="1"/>
    <col min="15114" max="15360" width="11.42578125" style="116"/>
    <col min="15361" max="15361" width="6.5703125" style="116" customWidth="1"/>
    <col min="15362" max="15362" width="39.85546875" style="116" customWidth="1"/>
    <col min="15363" max="15363" width="17" style="116" bestFit="1" customWidth="1"/>
    <col min="15364" max="15364" width="14.28515625" style="116" customWidth="1"/>
    <col min="15365" max="15365" width="17.28515625" style="116" customWidth="1"/>
    <col min="15366" max="15366" width="13.42578125" style="116" customWidth="1"/>
    <col min="15367" max="15367" width="20.7109375" style="116" customWidth="1"/>
    <col min="15368" max="15368" width="11.42578125" style="116"/>
    <col min="15369" max="15369" width="19.85546875" style="116" customWidth="1"/>
    <col min="15370" max="15616" width="11.42578125" style="116"/>
    <col min="15617" max="15617" width="6.5703125" style="116" customWidth="1"/>
    <col min="15618" max="15618" width="39.85546875" style="116" customWidth="1"/>
    <col min="15619" max="15619" width="17" style="116" bestFit="1" customWidth="1"/>
    <col min="15620" max="15620" width="14.28515625" style="116" customWidth="1"/>
    <col min="15621" max="15621" width="17.28515625" style="116" customWidth="1"/>
    <col min="15622" max="15622" width="13.42578125" style="116" customWidth="1"/>
    <col min="15623" max="15623" width="20.7109375" style="116" customWidth="1"/>
    <col min="15624" max="15624" width="11.42578125" style="116"/>
    <col min="15625" max="15625" width="19.85546875" style="116" customWidth="1"/>
    <col min="15626" max="15872" width="11.42578125" style="116"/>
    <col min="15873" max="15873" width="6.5703125" style="116" customWidth="1"/>
    <col min="15874" max="15874" width="39.85546875" style="116" customWidth="1"/>
    <col min="15875" max="15875" width="17" style="116" bestFit="1" customWidth="1"/>
    <col min="15876" max="15876" width="14.28515625" style="116" customWidth="1"/>
    <col min="15877" max="15877" width="17.28515625" style="116" customWidth="1"/>
    <col min="15878" max="15878" width="13.42578125" style="116" customWidth="1"/>
    <col min="15879" max="15879" width="20.7109375" style="116" customWidth="1"/>
    <col min="15880" max="15880" width="11.42578125" style="116"/>
    <col min="15881" max="15881" width="19.85546875" style="116" customWidth="1"/>
    <col min="15882" max="16128" width="11.42578125" style="116"/>
    <col min="16129" max="16129" width="6.5703125" style="116" customWidth="1"/>
    <col min="16130" max="16130" width="39.85546875" style="116" customWidth="1"/>
    <col min="16131" max="16131" width="17" style="116" bestFit="1" customWidth="1"/>
    <col min="16132" max="16132" width="14.28515625" style="116" customWidth="1"/>
    <col min="16133" max="16133" width="17.28515625" style="116" customWidth="1"/>
    <col min="16134" max="16134" width="13.42578125" style="116" customWidth="1"/>
    <col min="16135" max="16135" width="20.7109375" style="116" customWidth="1"/>
    <col min="16136" max="16136" width="11.42578125" style="116"/>
    <col min="16137" max="16137" width="19.85546875" style="116" customWidth="1"/>
    <col min="16138" max="16384" width="11.42578125" style="116"/>
  </cols>
  <sheetData>
    <row r="1" spans="1:9" s="18" customFormat="1" ht="20.100000000000001" customHeight="1" x14ac:dyDescent="0.25">
      <c r="A1" s="74"/>
      <c r="B1" s="74"/>
      <c r="C1" s="75"/>
      <c r="D1" s="74"/>
      <c r="E1" s="75"/>
      <c r="F1" s="74"/>
      <c r="G1" s="74"/>
      <c r="H1" s="74"/>
      <c r="I1" s="74"/>
    </row>
    <row r="2" spans="1:9" s="18" customFormat="1" ht="15.75" x14ac:dyDescent="0.25">
      <c r="A2" s="74"/>
      <c r="B2" s="74"/>
      <c r="C2" s="75"/>
      <c r="D2" s="74"/>
      <c r="E2" s="75"/>
      <c r="F2" s="74"/>
      <c r="G2" s="74"/>
      <c r="H2" s="74"/>
      <c r="I2" s="74"/>
    </row>
    <row r="3" spans="1:9" s="18" customFormat="1" ht="15.75" x14ac:dyDescent="0.25">
      <c r="A3" s="74"/>
      <c r="B3" s="74"/>
      <c r="C3" s="75"/>
      <c r="D3" s="74"/>
      <c r="E3" s="75"/>
      <c r="F3" s="74"/>
      <c r="G3" s="74"/>
      <c r="H3" s="74"/>
      <c r="I3" s="74"/>
    </row>
    <row r="4" spans="1:9" s="18" customFormat="1" ht="10.5" customHeight="1" x14ac:dyDescent="0.25">
      <c r="A4" s="74"/>
      <c r="B4" s="74"/>
      <c r="C4" s="75"/>
      <c r="D4" s="74"/>
      <c r="E4" s="75"/>
      <c r="F4" s="74"/>
      <c r="G4" s="74"/>
      <c r="H4" s="74"/>
      <c r="I4" s="74"/>
    </row>
    <row r="5" spans="1:9" s="18" customFormat="1" ht="5.25" customHeight="1" x14ac:dyDescent="0.25">
      <c r="A5" s="80"/>
      <c r="B5" s="80"/>
      <c r="C5" s="81"/>
      <c r="D5" s="80"/>
      <c r="E5" s="81"/>
      <c r="F5" s="80"/>
      <c r="G5" s="80"/>
      <c r="H5" s="80"/>
      <c r="I5" s="80"/>
    </row>
    <row r="6" spans="1:9" s="18" customFormat="1" ht="15.75" x14ac:dyDescent="0.25">
      <c r="C6" s="55"/>
      <c r="D6" s="19"/>
      <c r="E6" s="19"/>
    </row>
    <row r="7" spans="1:9" s="18" customFormat="1" ht="20.25" customHeight="1" x14ac:dyDescent="0.25">
      <c r="B7" s="9" t="s">
        <v>255</v>
      </c>
      <c r="C7" s="56"/>
      <c r="D7" s="19"/>
    </row>
    <row r="8" spans="1:9" s="18" customFormat="1" ht="5.25" customHeight="1" x14ac:dyDescent="0.25">
      <c r="B8" s="77"/>
      <c r="C8" s="115"/>
      <c r="D8" s="78"/>
      <c r="E8" s="79"/>
      <c r="F8" s="79"/>
      <c r="G8" s="79"/>
      <c r="H8" s="79"/>
      <c r="I8" s="79"/>
    </row>
    <row r="9" spans="1:9" s="18" customFormat="1" ht="9.75" customHeight="1" x14ac:dyDescent="0.25">
      <c r="B9" s="19"/>
      <c r="C9" s="57"/>
      <c r="D9" s="19"/>
    </row>
    <row r="10" spans="1:9" ht="15.75" x14ac:dyDescent="0.25">
      <c r="B10" s="28" t="s">
        <v>256</v>
      </c>
      <c r="C10" s="28" t="s">
        <v>257</v>
      </c>
      <c r="D10" s="29" t="s">
        <v>149</v>
      </c>
      <c r="E10" s="30" t="s">
        <v>150</v>
      </c>
    </row>
    <row r="11" spans="1:9" s="69" customFormat="1" ht="15.75" x14ac:dyDescent="0.25">
      <c r="B11" s="47" t="s">
        <v>285</v>
      </c>
      <c r="C11" s="117">
        <v>34</v>
      </c>
      <c r="D11" s="117">
        <v>1832873.7</v>
      </c>
      <c r="E11" s="118">
        <v>3302643.4792999998</v>
      </c>
    </row>
    <row r="12" spans="1:9" s="69" customFormat="1" ht="15.75" x14ac:dyDescent="0.25">
      <c r="B12" s="47" t="s">
        <v>286</v>
      </c>
      <c r="C12" s="117">
        <v>32</v>
      </c>
      <c r="D12" s="117">
        <v>172740.45</v>
      </c>
      <c r="E12" s="118">
        <v>1407020.1191000005</v>
      </c>
    </row>
    <row r="13" spans="1:9" s="69" customFormat="1" ht="15.75" x14ac:dyDescent="0.25">
      <c r="B13" s="47" t="s">
        <v>288</v>
      </c>
      <c r="C13" s="117">
        <v>7</v>
      </c>
      <c r="D13" s="117">
        <v>100454.45000000001</v>
      </c>
      <c r="E13" s="118">
        <v>757262.3459999999</v>
      </c>
    </row>
    <row r="14" spans="1:9" s="69" customFormat="1" ht="15.75" x14ac:dyDescent="0.25">
      <c r="B14" s="47" t="s">
        <v>287</v>
      </c>
      <c r="C14" s="117">
        <v>1</v>
      </c>
      <c r="D14" s="117">
        <v>6847.54</v>
      </c>
      <c r="E14" s="118">
        <v>67630.168900000004</v>
      </c>
    </row>
    <row r="15" spans="1:9" ht="15.75" x14ac:dyDescent="0.25">
      <c r="B15" s="31" t="s">
        <v>289</v>
      </c>
      <c r="C15" s="119">
        <v>74</v>
      </c>
      <c r="D15" s="119">
        <v>2112916.14</v>
      </c>
      <c r="E15" s="120">
        <v>5534556.1133000003</v>
      </c>
    </row>
    <row r="16" spans="1:9" x14ac:dyDescent="0.2">
      <c r="D16" s="121"/>
      <c r="E16" s="122"/>
    </row>
    <row r="18" spans="2:9" s="18" customFormat="1" ht="20.25" customHeight="1" x14ac:dyDescent="0.25">
      <c r="B18" s="9" t="s">
        <v>258</v>
      </c>
      <c r="C18" s="56"/>
      <c r="D18" s="19"/>
    </row>
    <row r="19" spans="2:9" s="18" customFormat="1" ht="5.25" customHeight="1" x14ac:dyDescent="0.25">
      <c r="B19" s="78"/>
      <c r="C19" s="115"/>
      <c r="D19" s="78"/>
      <c r="E19" s="79"/>
      <c r="F19" s="79"/>
      <c r="G19" s="79"/>
      <c r="H19" s="79"/>
      <c r="I19" s="79"/>
    </row>
    <row r="20" spans="2:9" s="18" customFormat="1" ht="9.75" customHeight="1" x14ac:dyDescent="0.25">
      <c r="B20" s="19"/>
      <c r="C20" s="57"/>
      <c r="D20" s="19"/>
    </row>
    <row r="21" spans="2:9" ht="15.75" x14ac:dyDescent="0.2">
      <c r="B21" s="28" t="s">
        <v>256</v>
      </c>
      <c r="C21" s="28" t="s">
        <v>259</v>
      </c>
      <c r="D21" s="28" t="s">
        <v>260</v>
      </c>
      <c r="E21" s="28" t="s">
        <v>261</v>
      </c>
    </row>
    <row r="22" spans="2:9" ht="15.75" x14ac:dyDescent="0.25">
      <c r="B22" s="47" t="s">
        <v>285</v>
      </c>
      <c r="C22" s="47">
        <v>2</v>
      </c>
      <c r="D22" s="47">
        <v>9</v>
      </c>
      <c r="E22" s="47">
        <v>23</v>
      </c>
    </row>
    <row r="23" spans="2:9" ht="15.75" x14ac:dyDescent="0.25">
      <c r="B23" s="47" t="s">
        <v>286</v>
      </c>
      <c r="C23" s="47">
        <v>17</v>
      </c>
      <c r="D23" s="47">
        <v>4</v>
      </c>
      <c r="E23" s="47">
        <v>11</v>
      </c>
    </row>
    <row r="24" spans="2:9" ht="15.75" x14ac:dyDescent="0.25">
      <c r="B24" s="47" t="s">
        <v>288</v>
      </c>
      <c r="C24" s="47">
        <v>2</v>
      </c>
      <c r="D24" s="47">
        <v>1</v>
      </c>
      <c r="E24" s="47">
        <v>4</v>
      </c>
    </row>
    <row r="25" spans="2:9" ht="15.75" x14ac:dyDescent="0.25">
      <c r="B25" s="47" t="s">
        <v>287</v>
      </c>
      <c r="C25" s="47">
        <v>1</v>
      </c>
      <c r="D25" s="47">
        <v>0</v>
      </c>
      <c r="E25" s="47">
        <v>0</v>
      </c>
    </row>
    <row r="26" spans="2:9" ht="15.75" x14ac:dyDescent="0.25">
      <c r="B26" s="31" t="s">
        <v>289</v>
      </c>
      <c r="C26" s="123">
        <v>22</v>
      </c>
      <c r="D26" s="123">
        <v>14</v>
      </c>
      <c r="E26" s="123">
        <v>38</v>
      </c>
    </row>
    <row r="28" spans="2:9" ht="15" x14ac:dyDescent="0.2">
      <c r="B28" s="124" t="s">
        <v>262</v>
      </c>
      <c r="C28" s="125"/>
      <c r="D28" s="125"/>
      <c r="E28" s="126"/>
      <c r="F28" s="126"/>
    </row>
    <row r="31" spans="2:9" s="18" customFormat="1" ht="20.25" customHeight="1" x14ac:dyDescent="0.25">
      <c r="B31" s="9" t="s">
        <v>263</v>
      </c>
      <c r="C31" s="56"/>
      <c r="D31" s="19"/>
    </row>
    <row r="32" spans="2:9" s="18" customFormat="1" ht="5.25" customHeight="1" x14ac:dyDescent="0.25">
      <c r="B32" s="78"/>
      <c r="C32" s="115"/>
      <c r="D32" s="78"/>
      <c r="E32" s="79"/>
      <c r="F32" s="79"/>
      <c r="G32" s="79"/>
      <c r="H32" s="79"/>
      <c r="I32" s="79"/>
    </row>
    <row r="33" spans="2:9" s="18" customFormat="1" ht="9.75" customHeight="1" x14ac:dyDescent="0.25">
      <c r="B33" s="19"/>
      <c r="C33" s="57"/>
      <c r="D33" s="19"/>
    </row>
    <row r="34" spans="2:9" x14ac:dyDescent="0.2">
      <c r="F34" s="127"/>
    </row>
    <row r="35" spans="2:9" ht="31.5" x14ac:dyDescent="0.2">
      <c r="B35" s="28" t="s">
        <v>264</v>
      </c>
      <c r="C35" s="28" t="s">
        <v>265</v>
      </c>
      <c r="D35" s="28" t="s">
        <v>266</v>
      </c>
      <c r="E35" s="28" t="s">
        <v>150</v>
      </c>
      <c r="F35" s="28" t="s">
        <v>266</v>
      </c>
      <c r="G35" s="128" t="s">
        <v>267</v>
      </c>
    </row>
    <row r="36" spans="2:9" ht="15.75" x14ac:dyDescent="0.25">
      <c r="B36" s="129" t="s">
        <v>268</v>
      </c>
      <c r="C36" s="47">
        <v>0</v>
      </c>
      <c r="D36" s="130">
        <v>0</v>
      </c>
      <c r="E36" s="48">
        <v>0</v>
      </c>
      <c r="F36" s="130">
        <v>0</v>
      </c>
      <c r="G36" s="48">
        <v>0</v>
      </c>
    </row>
    <row r="37" spans="2:9" ht="15.75" x14ac:dyDescent="0.25">
      <c r="B37" s="129" t="s">
        <v>269</v>
      </c>
      <c r="C37" s="47">
        <v>2</v>
      </c>
      <c r="D37" s="130">
        <f>+C37/$C$44</f>
        <v>3.7037037037037035E-2</v>
      </c>
      <c r="E37" s="48">
        <v>1604312.5605000001</v>
      </c>
      <c r="F37" s="130">
        <f>+E37/$E$44</f>
        <v>0.28987194775109476</v>
      </c>
      <c r="G37" s="48">
        <f>+E37/C37</f>
        <v>802156.28025000007</v>
      </c>
    </row>
    <row r="38" spans="2:9" ht="15.75" x14ac:dyDescent="0.25">
      <c r="B38" s="129" t="s">
        <v>270</v>
      </c>
      <c r="C38" s="47">
        <v>3</v>
      </c>
      <c r="D38" s="130">
        <f t="shared" ref="D38:D44" si="0">+C38/$C$44</f>
        <v>5.5555555555555552E-2</v>
      </c>
      <c r="E38" s="48">
        <v>1048683.6767</v>
      </c>
      <c r="F38" s="130">
        <f t="shared" ref="F38:F44" si="1">+E38/$E$44</f>
        <v>0.1894792744408039</v>
      </c>
      <c r="G38" s="48">
        <f t="shared" ref="G38:G44" si="2">+E38/C38</f>
        <v>349561.22556666663</v>
      </c>
    </row>
    <row r="39" spans="2:9" ht="15.75" x14ac:dyDescent="0.25">
      <c r="B39" s="129" t="s">
        <v>271</v>
      </c>
      <c r="C39" s="47">
        <v>6</v>
      </c>
      <c r="D39" s="130">
        <f t="shared" si="0"/>
        <v>0.1111111111111111</v>
      </c>
      <c r="E39" s="48">
        <v>1418192.2596999998</v>
      </c>
      <c r="F39" s="130">
        <f t="shared" si="1"/>
        <v>0.25624318024203696</v>
      </c>
      <c r="G39" s="48">
        <f t="shared" si="2"/>
        <v>236365.37661666665</v>
      </c>
    </row>
    <row r="40" spans="2:9" ht="15.75" x14ac:dyDescent="0.25">
      <c r="B40" s="129" t="s">
        <v>272</v>
      </c>
      <c r="C40" s="47">
        <v>6</v>
      </c>
      <c r="D40" s="130">
        <f t="shared" si="0"/>
        <v>0.1111111111111111</v>
      </c>
      <c r="E40" s="48">
        <v>660905.85269999993</v>
      </c>
      <c r="F40" s="130">
        <f t="shared" si="1"/>
        <v>0.119414428035482</v>
      </c>
      <c r="G40" s="48">
        <f t="shared" si="2"/>
        <v>110150.97544999998</v>
      </c>
    </row>
    <row r="41" spans="2:9" ht="15.75" x14ac:dyDescent="0.25">
      <c r="B41" s="129" t="s">
        <v>273</v>
      </c>
      <c r="C41" s="47">
        <v>12</v>
      </c>
      <c r="D41" s="130">
        <f t="shared" si="0"/>
        <v>0.22222222222222221</v>
      </c>
      <c r="E41" s="48">
        <v>546758.55300000007</v>
      </c>
      <c r="F41" s="130">
        <f t="shared" si="1"/>
        <v>9.8789955654455017E-2</v>
      </c>
      <c r="G41" s="48">
        <f t="shared" si="2"/>
        <v>45563.212750000006</v>
      </c>
    </row>
    <row r="42" spans="2:9" ht="15.75" x14ac:dyDescent="0.25">
      <c r="B42" s="129" t="s">
        <v>274</v>
      </c>
      <c r="C42" s="47">
        <v>13</v>
      </c>
      <c r="D42" s="130">
        <f t="shared" si="0"/>
        <v>0.24074074074074073</v>
      </c>
      <c r="E42" s="48">
        <v>238090.80070000002</v>
      </c>
      <c r="F42" s="130">
        <f t="shared" si="1"/>
        <v>4.3018951443612237E-2</v>
      </c>
      <c r="G42" s="48">
        <f t="shared" si="2"/>
        <v>18314.676976923078</v>
      </c>
    </row>
    <row r="43" spans="2:9" ht="15.75" x14ac:dyDescent="0.25">
      <c r="B43" s="129" t="s">
        <v>275</v>
      </c>
      <c r="C43" s="47">
        <v>12</v>
      </c>
      <c r="D43" s="130">
        <f t="shared" si="0"/>
        <v>0.22222222222222221</v>
      </c>
      <c r="E43" s="48">
        <v>17612.410000000003</v>
      </c>
      <c r="F43" s="130">
        <f t="shared" si="1"/>
        <v>3.1822624325148516E-3</v>
      </c>
      <c r="G43" s="48">
        <f t="shared" si="2"/>
        <v>1467.7008333333335</v>
      </c>
    </row>
    <row r="44" spans="2:9" ht="15.75" x14ac:dyDescent="0.25">
      <c r="B44" s="31" t="s">
        <v>276</v>
      </c>
      <c r="C44" s="123">
        <v>54</v>
      </c>
      <c r="D44" s="131">
        <f t="shared" si="0"/>
        <v>1</v>
      </c>
      <c r="E44" s="132">
        <v>5534556.1133000012</v>
      </c>
      <c r="F44" s="131">
        <f t="shared" si="1"/>
        <v>1</v>
      </c>
      <c r="G44" s="132">
        <f t="shared" si="2"/>
        <v>102491.77987592595</v>
      </c>
    </row>
    <row r="46" spans="2:9" s="18" customFormat="1" ht="20.25" customHeight="1" x14ac:dyDescent="0.25">
      <c r="B46" s="9" t="s">
        <v>277</v>
      </c>
      <c r="C46" s="56"/>
      <c r="D46" s="19"/>
    </row>
    <row r="47" spans="2:9" s="18" customFormat="1" ht="5.25" customHeight="1" x14ac:dyDescent="0.25">
      <c r="B47" s="78"/>
      <c r="C47" s="115"/>
      <c r="D47" s="78"/>
      <c r="E47" s="79"/>
      <c r="F47" s="79"/>
      <c r="G47" s="79"/>
      <c r="H47" s="79"/>
      <c r="I47" s="79"/>
    </row>
    <row r="48" spans="2:9" s="18" customFormat="1" ht="9.75" customHeight="1" x14ac:dyDescent="0.25">
      <c r="B48" s="19"/>
      <c r="C48" s="57"/>
      <c r="D48" s="19"/>
    </row>
    <row r="49" spans="2:9" ht="15.75" x14ac:dyDescent="0.2">
      <c r="B49" s="28" t="s">
        <v>264</v>
      </c>
      <c r="C49" s="28" t="s">
        <v>259</v>
      </c>
      <c r="D49" s="28" t="s">
        <v>260</v>
      </c>
      <c r="E49" s="28" t="s">
        <v>261</v>
      </c>
      <c r="F49" s="133"/>
    </row>
    <row r="50" spans="2:9" ht="15.75" x14ac:dyDescent="0.25">
      <c r="B50" s="129" t="s">
        <v>268</v>
      </c>
      <c r="C50" s="47">
        <v>0</v>
      </c>
      <c r="D50" s="47">
        <v>0</v>
      </c>
      <c r="E50" s="47">
        <v>0</v>
      </c>
    </row>
    <row r="51" spans="2:9" ht="15.75" x14ac:dyDescent="0.25">
      <c r="B51" s="129" t="s">
        <v>269</v>
      </c>
      <c r="C51" s="47">
        <v>2</v>
      </c>
      <c r="D51" s="47">
        <v>0</v>
      </c>
      <c r="E51" s="47">
        <v>0</v>
      </c>
    </row>
    <row r="52" spans="2:9" ht="15.75" x14ac:dyDescent="0.25">
      <c r="B52" s="129" t="s">
        <v>270</v>
      </c>
      <c r="C52" s="47">
        <v>3</v>
      </c>
      <c r="D52" s="47">
        <v>0</v>
      </c>
      <c r="E52" s="47">
        <v>0</v>
      </c>
    </row>
    <row r="53" spans="2:9" ht="15.75" x14ac:dyDescent="0.25">
      <c r="B53" s="129" t="s">
        <v>271</v>
      </c>
      <c r="C53" s="47">
        <v>5</v>
      </c>
      <c r="D53" s="47">
        <v>0</v>
      </c>
      <c r="E53" s="47">
        <v>1</v>
      </c>
    </row>
    <row r="54" spans="2:9" ht="15.75" x14ac:dyDescent="0.25">
      <c r="B54" s="129" t="s">
        <v>272</v>
      </c>
      <c r="C54" s="47">
        <v>4</v>
      </c>
      <c r="D54" s="47">
        <v>1</v>
      </c>
      <c r="E54" s="47">
        <v>1</v>
      </c>
    </row>
    <row r="55" spans="2:9" ht="15.75" x14ac:dyDescent="0.25">
      <c r="B55" s="129" t="s">
        <v>273</v>
      </c>
      <c r="C55" s="47">
        <v>8</v>
      </c>
      <c r="D55" s="47">
        <v>4</v>
      </c>
      <c r="E55" s="47">
        <v>0</v>
      </c>
    </row>
    <row r="56" spans="2:9" ht="15.75" x14ac:dyDescent="0.25">
      <c r="B56" s="129" t="s">
        <v>274</v>
      </c>
      <c r="C56" s="47">
        <v>6</v>
      </c>
      <c r="D56" s="47">
        <v>5</v>
      </c>
      <c r="E56" s="47">
        <v>2</v>
      </c>
    </row>
    <row r="57" spans="2:9" ht="15.75" x14ac:dyDescent="0.25">
      <c r="B57" s="129" t="s">
        <v>275</v>
      </c>
      <c r="C57" s="47">
        <v>0</v>
      </c>
      <c r="D57" s="47">
        <v>0</v>
      </c>
      <c r="E57" s="47">
        <v>12</v>
      </c>
    </row>
    <row r="58" spans="2:9" ht="15.75" x14ac:dyDescent="0.25">
      <c r="B58" s="31" t="s">
        <v>1</v>
      </c>
      <c r="C58" s="123">
        <v>28</v>
      </c>
      <c r="D58" s="123">
        <v>10</v>
      </c>
      <c r="E58" s="123">
        <v>16</v>
      </c>
    </row>
    <row r="59" spans="2:9" ht="15" x14ac:dyDescent="0.2">
      <c r="B59" s="124" t="s">
        <v>290</v>
      </c>
      <c r="C59" s="134"/>
      <c r="D59" s="134"/>
      <c r="E59" s="134"/>
      <c r="F59" s="135"/>
    </row>
    <row r="60" spans="2:9" ht="15" x14ac:dyDescent="0.2">
      <c r="B60" s="136"/>
      <c r="C60" s="134"/>
      <c r="D60" s="134"/>
      <c r="E60" s="134"/>
      <c r="F60" s="135"/>
    </row>
    <row r="61" spans="2:9" s="18" customFormat="1" ht="20.25" customHeight="1" x14ac:dyDescent="0.25">
      <c r="B61" s="9" t="s">
        <v>278</v>
      </c>
      <c r="C61" s="56"/>
      <c r="D61" s="19"/>
    </row>
    <row r="62" spans="2:9" s="18" customFormat="1" ht="5.25" customHeight="1" x14ac:dyDescent="0.25">
      <c r="B62" s="78"/>
      <c r="C62" s="115"/>
      <c r="D62" s="78"/>
      <c r="E62" s="79"/>
      <c r="F62" s="79"/>
      <c r="G62" s="79"/>
      <c r="H62" s="79"/>
      <c r="I62" s="79"/>
    </row>
    <row r="63" spans="2:9" s="18" customFormat="1" ht="9.75" customHeight="1" x14ac:dyDescent="0.25">
      <c r="B63" s="19"/>
      <c r="C63" s="57"/>
      <c r="D63" s="19"/>
    </row>
    <row r="64" spans="2:9" ht="15.75" x14ac:dyDescent="0.2">
      <c r="B64" s="28" t="s">
        <v>279</v>
      </c>
      <c r="C64" s="28" t="s">
        <v>280</v>
      </c>
    </row>
    <row r="65" spans="2:4" ht="15.75" x14ac:dyDescent="0.25">
      <c r="B65" s="137" t="s">
        <v>281</v>
      </c>
      <c r="C65" s="138">
        <f>D15/(C15*1000)</f>
        <v>28.552920810810814</v>
      </c>
    </row>
    <row r="66" spans="2:4" ht="15.75" x14ac:dyDescent="0.25">
      <c r="B66" s="137" t="s">
        <v>282</v>
      </c>
      <c r="C66" s="138">
        <f>E15/(C15*1000)</f>
        <v>74.791298828378387</v>
      </c>
    </row>
    <row r="67" spans="2:4" ht="15.75" x14ac:dyDescent="0.25">
      <c r="B67" s="137" t="s">
        <v>283</v>
      </c>
      <c r="C67" s="138">
        <f>(D15/1000)/158</f>
        <v>13.372886962025317</v>
      </c>
      <c r="D67" s="139"/>
    </row>
    <row r="68" spans="2:4" ht="15.75" x14ac:dyDescent="0.25">
      <c r="B68" s="137" t="s">
        <v>284</v>
      </c>
      <c r="C68" s="138">
        <f>E15/(1000*158)</f>
        <v>35.028836160126588</v>
      </c>
    </row>
    <row r="71" spans="2:4" ht="15.75" x14ac:dyDescent="0.25">
      <c r="B71" s="32" t="s">
        <v>254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CIFRAS GENERALES</vt:lpstr>
      <vt:lpstr>ANUALES</vt:lpstr>
      <vt:lpstr>ESPECIES</vt:lpstr>
      <vt:lpstr>MODALIDADES E INDICADORES</vt:lpstr>
      <vt:lpstr>'CIFRAS GENERALES'!Área_de_impresión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Galisteo Delgado</dc:creator>
  <cp:lastModifiedBy>Felix Gónzalez Pérez</cp:lastModifiedBy>
  <cp:lastPrinted>2013-12-12T10:51:29Z</cp:lastPrinted>
  <dcterms:created xsi:type="dcterms:W3CDTF">2013-05-08T09:16:55Z</dcterms:created>
  <dcterms:modified xsi:type="dcterms:W3CDTF">2019-04-30T10:03:31Z</dcterms:modified>
</cp:coreProperties>
</file>