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6045" windowHeight="4365" tabRatio="601" activeTab="0"/>
  </bookViews>
  <sheets>
    <sheet name="CUADROS 1-2" sheetId="1" r:id="rId1"/>
    <sheet name="CUADROS 3-4" sheetId="2" r:id="rId2"/>
    <sheet name="CUADRO 5" sheetId="3" r:id="rId3"/>
    <sheet name="CUADRO 6" sheetId="4" r:id="rId4"/>
    <sheet name="CUADRO 7" sheetId="5" r:id="rId5"/>
  </sheets>
  <definedNames>
    <definedName name="_xlnm.Print_Area" localSheetId="2">'CUADRO 5'!$A$1:$G$34</definedName>
    <definedName name="_xlnm.Print_Area" localSheetId="3">'CUADRO 6'!$A$1:$F$31</definedName>
    <definedName name="_xlnm.Print_Area" localSheetId="4">'CUADRO 7'!$A$1:$E$32</definedName>
    <definedName name="_xlnm.Print_Area" localSheetId="0">'CUADROS 1-2'!$A$1:$I$35</definedName>
    <definedName name="_xlnm.Print_Area" localSheetId="1">'CUADROS 3-4'!$A$2:$G$40</definedName>
  </definedNames>
  <calcPr fullCalcOnLoad="1"/>
</workbook>
</file>

<file path=xl/sharedStrings.xml><?xml version="1.0" encoding="utf-8"?>
<sst xmlns="http://schemas.openxmlformats.org/spreadsheetml/2006/main" count="304" uniqueCount="188">
  <si>
    <t>Provincia</t>
  </si>
  <si>
    <t>Tm.</t>
  </si>
  <si>
    <t>Andalucía</t>
  </si>
  <si>
    <t>Almería</t>
  </si>
  <si>
    <t>Cádiz</t>
  </si>
  <si>
    <t>Granada</t>
  </si>
  <si>
    <t>Málaga</t>
  </si>
  <si>
    <t>Sevilla</t>
  </si>
  <si>
    <t>Córdoba</t>
  </si>
  <si>
    <t>Huelva</t>
  </si>
  <si>
    <t>Jaén</t>
  </si>
  <si>
    <t>CUADRO Nº1</t>
  </si>
  <si>
    <t>Fuente:Instituto de Comercio Exterior (ICEX)</t>
  </si>
  <si>
    <t>CUADRO Nº2</t>
  </si>
  <si>
    <t>Alemania</t>
  </si>
  <si>
    <t>Reino Unido</t>
  </si>
  <si>
    <t>Italia</t>
  </si>
  <si>
    <t>Portugal</t>
  </si>
  <si>
    <t>Irlanda</t>
  </si>
  <si>
    <t>Dinamarca</t>
  </si>
  <si>
    <t>Suecia</t>
  </si>
  <si>
    <t>Grecia</t>
  </si>
  <si>
    <t>Austria</t>
  </si>
  <si>
    <t>Total UE</t>
  </si>
  <si>
    <t>EEUU</t>
  </si>
  <si>
    <t>Total Mundo</t>
  </si>
  <si>
    <t>Fuente:ICEX</t>
  </si>
  <si>
    <t>CUADRO Nº 5</t>
  </si>
  <si>
    <t>Capitulo</t>
  </si>
  <si>
    <t>01</t>
  </si>
  <si>
    <t>02</t>
  </si>
  <si>
    <t>06</t>
  </si>
  <si>
    <t>07</t>
  </si>
  <si>
    <t>08</t>
  </si>
  <si>
    <t>Cereales</t>
  </si>
  <si>
    <t>01..24</t>
  </si>
  <si>
    <t>Total Agroalimentario</t>
  </si>
  <si>
    <t>01..99</t>
  </si>
  <si>
    <t xml:space="preserve">Total </t>
  </si>
  <si>
    <t>Producto</t>
  </si>
  <si>
    <t>Cantidad Exportada (Tm.)</t>
  </si>
  <si>
    <t>04</t>
  </si>
  <si>
    <t>22</t>
  </si>
  <si>
    <t>07070005</t>
  </si>
  <si>
    <t>Finlandia</t>
  </si>
  <si>
    <t>01.99</t>
  </si>
  <si>
    <t>01.24</t>
  </si>
  <si>
    <t xml:space="preserve">CUADRO Nº3 </t>
  </si>
  <si>
    <t>CUADRO Nº4</t>
  </si>
  <si>
    <t>CUADRO Nº6</t>
  </si>
  <si>
    <t>Miles Euros</t>
  </si>
  <si>
    <t>Valor Exportado (Miles Euros)</t>
  </si>
  <si>
    <t>Valor Exportado (Miles  Euros)</t>
  </si>
  <si>
    <t>Enero-Diciembre</t>
  </si>
  <si>
    <t>Francia</t>
  </si>
  <si>
    <t>Polonia</t>
  </si>
  <si>
    <t>Letonia</t>
  </si>
  <si>
    <t>Estonia</t>
  </si>
  <si>
    <t>Malta</t>
  </si>
  <si>
    <t>Chipre</t>
  </si>
  <si>
    <t>Eslovaquia</t>
  </si>
  <si>
    <t>Eslovenia</t>
  </si>
  <si>
    <t>07093000</t>
  </si>
  <si>
    <t xml:space="preserve">% Valor Exportado </t>
  </si>
  <si>
    <t xml:space="preserve">% Valor Importado </t>
  </si>
  <si>
    <t xml:space="preserve">   Valor Importado (Miles Euros)</t>
  </si>
  <si>
    <t>TOTAL 21 PRIMEROS PRODUCTOS</t>
  </si>
  <si>
    <t>%  valor sobre total agroalimentario</t>
  </si>
  <si>
    <t>% peso sobre total agroalimentario</t>
  </si>
  <si>
    <t>03</t>
  </si>
  <si>
    <t>Luxemburgo</t>
  </si>
  <si>
    <t>08102010</t>
  </si>
  <si>
    <t xml:space="preserve"> Valor Importado (Miles Euros)</t>
  </si>
  <si>
    <t>Frambuesas frescas</t>
  </si>
  <si>
    <t>Naranjas dulces frescas</t>
  </si>
  <si>
    <t>Bulgaria</t>
  </si>
  <si>
    <t>Aceite de oliva virgen y sus fracciones, sin modificar químicamente (excepto lampante)</t>
  </si>
  <si>
    <t>Importaciones Agroalimentarias y Bebidas (01:24)</t>
  </si>
  <si>
    <t>Fuente:Instituto de Comercio Exterior (ICEX) (Desde enero 2007 Agroalimentarios:SP1; Bebidas:SP2)</t>
  </si>
  <si>
    <t>Principales Orígenes de las Importaciones Agroalimentarias y Bebidas Andaluzas</t>
  </si>
  <si>
    <t>Tomates frescos o refrigerados</t>
  </si>
  <si>
    <t xml:space="preserve">Fuente:Instituto de Comercio Exterior (ICEX) (Desde enero 2007 Agroalimentarios:SP1; Bebidas: SP2) </t>
  </si>
  <si>
    <t>Exportaciones  Agroalimentarias y Bebidas (01:24)</t>
  </si>
  <si>
    <t>Berenjenas frescas o refrigeradas</t>
  </si>
  <si>
    <t>08044000</t>
  </si>
  <si>
    <t>Calabacines frescos o refrigerados</t>
  </si>
  <si>
    <t>20057000</t>
  </si>
  <si>
    <t>Aceitunas preparadas o conservadas (excepto en vinagre o acético), sin congelar</t>
  </si>
  <si>
    <t>Suiza</t>
  </si>
  <si>
    <t>Pepinos frescos o refrigerados</t>
  </si>
  <si>
    <t>Aceite de oliva y sus fracciones, incluso refinado, pero sin modificar químicamente (Excepto virgen)</t>
  </si>
  <si>
    <t>Pimientos dulces frescos o refrigerados</t>
  </si>
  <si>
    <t>Aguacates frescos o secos</t>
  </si>
  <si>
    <t>CUADRO Nº7</t>
  </si>
  <si>
    <t>%Andalucia /España</t>
  </si>
  <si>
    <t>Valor en miles de euros</t>
  </si>
  <si>
    <t>Codificación</t>
  </si>
  <si>
    <t>Valor Exportado España en miles de euros</t>
  </si>
  <si>
    <t>Rusia</t>
  </si>
  <si>
    <t>Lituania</t>
  </si>
  <si>
    <t>08101000</t>
  </si>
  <si>
    <t>Fresas frescas</t>
  </si>
  <si>
    <t>08051020</t>
  </si>
  <si>
    <t>21069098</t>
  </si>
  <si>
    <t>Bélgica</t>
  </si>
  <si>
    <t>07096010</t>
  </si>
  <si>
    <t>Países Bajos</t>
  </si>
  <si>
    <t>República Checa</t>
  </si>
  <si>
    <t>Rumanía</t>
  </si>
  <si>
    <t>Hungría</t>
  </si>
  <si>
    <t>Valor Exportado Andalucia en miles de euros</t>
  </si>
  <si>
    <t>2012</t>
  </si>
  <si>
    <t xml:space="preserve">Saldo 2012    (Miles Euros)  </t>
  </si>
  <si>
    <t xml:space="preserve">07020000 </t>
  </si>
  <si>
    <t>07099310</t>
  </si>
  <si>
    <t>15099000</t>
  </si>
  <si>
    <t>Brasil</t>
  </si>
  <si>
    <t>Argentina</t>
  </si>
  <si>
    <t>Marruecos</t>
  </si>
  <si>
    <t>Indonesia</t>
  </si>
  <si>
    <t>15100090</t>
  </si>
  <si>
    <t>Los demas aceites obtenidos exclusivamente de la aceituna, y sus fracciones ...</t>
  </si>
  <si>
    <t>Japón</t>
  </si>
  <si>
    <t>Animales vivos</t>
  </si>
  <si>
    <t>Pescados, Crustaceos, Moluscos</t>
  </si>
  <si>
    <t>Leche, Productos Lacteos, Huevos</t>
  </si>
  <si>
    <t>Plantas vivas; Pro. Floricultura</t>
  </si>
  <si>
    <t>Frutas/Frutos, S/ Conservar</t>
  </si>
  <si>
    <t>Principales Destinos de las Exportaciones Agroalimentarias y Bebidas Andaluzas</t>
  </si>
  <si>
    <t>05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</si>
  <si>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</si>
  <si>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</si>
  <si>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</si>
  <si>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</si>
  <si>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</si>
  <si>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</si>
  <si>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</si>
  <si>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</si>
  <si>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</si>
  <si>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</si>
  <si>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</si>
  <si>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</si>
  <si>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</si>
  <si>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Otros productos de origen animal</t>
  </si>
  <si>
    <t>Legumbres, Hortalizas, S/ Conserv.</t>
  </si>
  <si>
    <t>Café, té, yerba mate y especias</t>
  </si>
  <si>
    <t>Produc. De la molineria; Malta</t>
  </si>
  <si>
    <t>Semillas Oleagi.; Plantas industriales</t>
  </si>
  <si>
    <t>Jugos y extractos vegetales</t>
  </si>
  <si>
    <t>Materias trenzables</t>
  </si>
  <si>
    <t>Grasas , aceite animal o vegetal</t>
  </si>
  <si>
    <t>Conservas de carne o pescado</t>
  </si>
  <si>
    <t>Azucares; Artículos Confitería</t>
  </si>
  <si>
    <t>Cacao y sus preparaciones</t>
  </si>
  <si>
    <t>Produc. De Cereales, de pastelería</t>
  </si>
  <si>
    <t>Conservas Verdura O Fruta; Zumo</t>
  </si>
  <si>
    <t>Preparac. Alimenticias Diversas</t>
  </si>
  <si>
    <t>Bebidas Todo Tipo (Exc. Zumos)</t>
  </si>
  <si>
    <t>23</t>
  </si>
  <si>
    <t>24</t>
  </si>
  <si>
    <t>Tabaco y sus sucedaneos</t>
  </si>
  <si>
    <t>Residuos Industria Alimentaria</t>
  </si>
  <si>
    <t>China</t>
  </si>
  <si>
    <t>Preparaciones alimenticias no expresadas ni comprendidas en otras partidas..</t>
  </si>
  <si>
    <t>08071100</t>
  </si>
  <si>
    <t>Sandías frescas</t>
  </si>
  <si>
    <t>08104030</t>
  </si>
  <si>
    <t>Frutos del Vaccinium Myrtillus (arándanos o mirtilos), frescos</t>
  </si>
  <si>
    <t>08093010</t>
  </si>
  <si>
    <t>Griñones y nectarinas frescos.</t>
  </si>
  <si>
    <t>08104010</t>
  </si>
  <si>
    <t>Frutos del Vaccinium Vitis Idae (Arándanos Rojos), frescos</t>
  </si>
  <si>
    <t>Carne y despojos comestibles</t>
  </si>
  <si>
    <t>15091089</t>
  </si>
  <si>
    <t>08071900</t>
  </si>
  <si>
    <t>Melones frescos</t>
  </si>
  <si>
    <t>Algodón sin cardar ni peinar (Excepto hidrofilo o blanqueado)</t>
  </si>
  <si>
    <t>52010090</t>
  </si>
  <si>
    <t>Estados Unidos</t>
  </si>
  <si>
    <t>Enero-Agosto</t>
  </si>
  <si>
    <t>Enero-Agosto 2012</t>
  </si>
  <si>
    <t>País</t>
  </si>
  <si>
    <t>Denominación</t>
  </si>
  <si>
    <t>Saldo Comercial de los Principales Capítulos Arancelarios Exportados e Importados Enero-Agosto 2012</t>
  </si>
  <si>
    <t>Principales Productos Agroalimentarios Exportados por Andalucia Enero-Agosto 2012.</t>
  </si>
  <si>
    <t>Principales Productos Agroalimentarios Exportados por Andalucia y España. Enero-Agosto 2012.</t>
  </si>
  <si>
    <t>15121990</t>
  </si>
  <si>
    <t>Aceites de girasol, de cártamo y sus fracciones, incluso refinados pero sin modificar químicamente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</si>
</sst>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##"/>
    <numFmt numFmtId="182" formatCode="#,##0.00\ &quot;€&quot;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"/>
    <numFmt numFmtId="188" formatCode="#,##0.0000"/>
    <numFmt numFmtId="189" formatCode="#,##0.00000"/>
    <numFmt numFmtId="190" formatCode="#,##0.000000"/>
    <numFmt numFmtId="191" formatCode="#,##0.###"/>
    <numFmt numFmtId="192" formatCode="_-* #,##0.000\ _P_t_s_-;\-* #,##0.000\ _P_t_s_-;_-* &quot;-&quot;??\ _P_t_s_-;_-@_-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_-* #,##0.0000\ _P_t_s_-;\-* #,##0.0000\ _P_t_s_-;_-* &quot;-&quot;??\ _P_t_s_-;_-@_-"/>
    <numFmt numFmtId="196" formatCode="_-* #,##0.00000\ _P_t_s_-;\-* #,##0.00000\ _P_t_s_-;_-* &quot;-&quot;??\ _P_t_s_-;_-@_-"/>
    <numFmt numFmtId="197" formatCode="_-* #,##0.000000\ _P_t_s_-;\-* #,##0.000000\ _P_t_s_-;_-* &quot;-&quot;??\ _P_t_s_-;_-@_-"/>
    <numFmt numFmtId="198" formatCode="_-* #,##0.0000000\ _P_t_s_-;\-* #,##0.0000000\ _P_t_s_-;_-* &quot;-&quot;??\ _P_t_s_-;_-@_-"/>
    <numFmt numFmtId="199" formatCode="_-* #,##0.00000000\ _P_t_s_-;\-* #,##0.00000000\ _P_t_s_-;_-* &quot;-&quot;??\ _P_t_s_-;_-@_-"/>
    <numFmt numFmtId="200" formatCode="0.000"/>
    <numFmt numFmtId="201" formatCode="0.0"/>
    <numFmt numFmtId="202" formatCode="#,##0.####"/>
    <numFmt numFmtId="203" formatCode="#,##0.##"/>
    <numFmt numFmtId="204" formatCode="#,##0.#"/>
    <numFmt numFmtId="205" formatCode="0.000%"/>
    <numFmt numFmtId="206" formatCode="0.0000%"/>
    <numFmt numFmtId="207" formatCode="0.00000%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left"/>
    </xf>
    <xf numFmtId="0" fontId="9" fillId="0" borderId="0" xfId="0" applyFont="1" applyAlignment="1">
      <alignment/>
    </xf>
    <xf numFmtId="10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183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/>
    </xf>
    <xf numFmtId="10" fontId="9" fillId="0" borderId="0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10" fontId="8" fillId="0" borderId="5" xfId="0" applyNumberFormat="1" applyFont="1" applyBorder="1" applyAlignment="1">
      <alignment horizontal="right"/>
    </xf>
    <xf numFmtId="10" fontId="9" fillId="0" borderId="5" xfId="0" applyNumberFormat="1" applyFont="1" applyBorder="1" applyAlignment="1">
      <alignment horizontal="right"/>
    </xf>
    <xf numFmtId="10" fontId="9" fillId="0" borderId="4" xfId="0" applyNumberFormat="1" applyFont="1" applyBorder="1" applyAlignment="1">
      <alignment horizontal="right"/>
    </xf>
    <xf numFmtId="10" fontId="9" fillId="0" borderId="6" xfId="0" applyNumberFormat="1" applyFont="1" applyBorder="1" applyAlignment="1">
      <alignment horizontal="right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4" fillId="2" borderId="13" xfId="0" applyFont="1" applyFill="1" applyBorder="1" applyAlignment="1">
      <alignment horizontal="centerContinuous"/>
    </xf>
    <xf numFmtId="0" fontId="14" fillId="2" borderId="14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0" fontId="0" fillId="0" borderId="2" xfId="0" applyFont="1" applyFill="1" applyBorder="1" applyAlignment="1">
      <alignment/>
    </xf>
    <xf numFmtId="10" fontId="0" fillId="0" borderId="5" xfId="0" applyNumberFormat="1" applyFont="1" applyFill="1" applyBorder="1" applyAlignment="1">
      <alignment/>
    </xf>
    <xf numFmtId="3" fontId="1" fillId="0" borderId="6" xfId="0" applyNumberFormat="1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3" fontId="8" fillId="0" borderId="0" xfId="0" applyNumberFormat="1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 quotePrefix="1">
      <alignment/>
    </xf>
    <xf numFmtId="3" fontId="10" fillId="0" borderId="1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14" fillId="2" borderId="17" xfId="0" applyFont="1" applyFill="1" applyBorder="1" applyAlignment="1">
      <alignment horizontal="centerContinuous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/>
    </xf>
    <xf numFmtId="10" fontId="8" fillId="0" borderId="8" xfId="0" applyNumberFormat="1" applyFont="1" applyBorder="1" applyAlignment="1">
      <alignment horizontal="right"/>
    </xf>
    <xf numFmtId="10" fontId="8" fillId="0" borderId="9" xfId="0" applyNumberFormat="1" applyFont="1" applyBorder="1" applyAlignment="1">
      <alignment horizontal="right"/>
    </xf>
    <xf numFmtId="10" fontId="0" fillId="0" borderId="5" xfId="0" applyNumberFormat="1" applyFill="1" applyBorder="1" applyAlignment="1">
      <alignment/>
    </xf>
    <xf numFmtId="0" fontId="1" fillId="0" borderId="2" xfId="0" applyFont="1" applyFill="1" applyBorder="1" applyAlignment="1">
      <alignment/>
    </xf>
    <xf numFmtId="10" fontId="1" fillId="0" borderId="5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0" fontId="0" fillId="0" borderId="23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3" fontId="9" fillId="3" borderId="1" xfId="0" applyNumberFormat="1" applyFont="1" applyFill="1" applyBorder="1" applyAlignment="1">
      <alignment/>
    </xf>
    <xf numFmtId="3" fontId="9" fillId="3" borderId="4" xfId="0" applyNumberFormat="1" applyFont="1" applyFill="1" applyBorder="1" applyAlignment="1">
      <alignment/>
    </xf>
    <xf numFmtId="49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10" fontId="8" fillId="3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quotePrefix="1">
      <alignment/>
    </xf>
    <xf numFmtId="3" fontId="10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10" fontId="9" fillId="3" borderId="0" xfId="0" applyNumberFormat="1" applyFont="1" applyFill="1" applyBorder="1" applyAlignment="1">
      <alignment horizontal="right"/>
    </xf>
    <xf numFmtId="10" fontId="8" fillId="3" borderId="0" xfId="0" applyNumberFormat="1" applyFon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0" fontId="0" fillId="0" borderId="2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10" fontId="1" fillId="0" borderId="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7" fillId="0" borderId="5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1" xfId="17" applyNumberFormat="1" applyFont="1" applyFill="1" applyBorder="1" applyAlignment="1">
      <alignment/>
    </xf>
    <xf numFmtId="3" fontId="7" fillId="0" borderId="4" xfId="17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0" fontId="15" fillId="2" borderId="27" xfId="0" applyFont="1" applyFill="1" applyBorder="1" applyAlignment="1">
      <alignment horizontal="center" vertical="center"/>
    </xf>
    <xf numFmtId="49" fontId="15" fillId="2" borderId="28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  <xf numFmtId="0" fontId="6" fillId="0" borderId="8" xfId="0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49" fontId="6" fillId="0" borderId="2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2" fontId="8" fillId="0" borderId="9" xfId="0" applyNumberFormat="1" applyFont="1" applyFill="1" applyBorder="1" applyAlignment="1">
      <alignment horizontal="right"/>
    </xf>
    <xf numFmtId="2" fontId="8" fillId="0" borderId="5" xfId="0" applyNumberFormat="1" applyFont="1" applyFill="1" applyBorder="1" applyAlignment="1">
      <alignment horizontal="right"/>
    </xf>
    <xf numFmtId="2" fontId="9" fillId="0" borderId="5" xfId="0" applyNumberFormat="1" applyFont="1" applyFill="1" applyBorder="1" applyAlignment="1">
      <alignment horizontal="right"/>
    </xf>
    <xf numFmtId="2" fontId="9" fillId="0" borderId="6" xfId="0" applyNumberFormat="1" applyFont="1" applyFill="1" applyBorder="1" applyAlignment="1">
      <alignment horizontal="right"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0" fontId="14" fillId="2" borderId="32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15" fillId="2" borderId="35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wrapText="1"/>
    </xf>
    <xf numFmtId="0" fontId="15" fillId="2" borderId="7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tabSelected="1" zoomScale="95" zoomScaleNormal="95" workbookViewId="0" topLeftCell="A1">
      <selection activeCell="L23" sqref="L23"/>
    </sheetView>
  </sheetViews>
  <sheetFormatPr defaultColWidth="11.421875" defaultRowHeight="12.75"/>
  <cols>
    <col min="1" max="1" width="12.28125" style="0" customWidth="1"/>
    <col min="2" max="2" width="13.00390625" style="0" bestFit="1" customWidth="1"/>
    <col min="3" max="3" width="12.7109375" style="0" bestFit="1" customWidth="1"/>
    <col min="4" max="4" width="12.421875" style="0" customWidth="1"/>
    <col min="5" max="7" width="12.140625" style="0" customWidth="1"/>
    <col min="8" max="9" width="11.57421875" style="0" bestFit="1" customWidth="1"/>
  </cols>
  <sheetData>
    <row r="1" ht="12.75">
      <c r="A1" s="6" t="s">
        <v>11</v>
      </c>
    </row>
    <row r="2" ht="12.75">
      <c r="A2" s="1"/>
    </row>
    <row r="3" spans="1:3" ht="13.5" thickBot="1">
      <c r="A3" s="22" t="s">
        <v>82</v>
      </c>
      <c r="B3" s="7"/>
      <c r="C3" s="7"/>
    </row>
    <row r="4" spans="1:9" ht="13.5" thickBot="1">
      <c r="A4" s="162"/>
      <c r="B4" s="177" t="s">
        <v>53</v>
      </c>
      <c r="C4" s="178"/>
      <c r="D4" s="175" t="s">
        <v>53</v>
      </c>
      <c r="E4" s="176"/>
      <c r="F4" s="174" t="s">
        <v>179</v>
      </c>
      <c r="G4" s="175"/>
      <c r="H4" s="174" t="s">
        <v>179</v>
      </c>
      <c r="I4" s="175"/>
    </row>
    <row r="5" spans="1:39" s="1" customFormat="1" ht="19.5" customHeight="1" thickBot="1">
      <c r="A5" s="163"/>
      <c r="B5" s="58">
        <v>2010</v>
      </c>
      <c r="C5" s="59"/>
      <c r="D5" s="92">
        <v>2011</v>
      </c>
      <c r="E5" s="59"/>
      <c r="F5" s="58">
        <v>2011</v>
      </c>
      <c r="G5" s="92"/>
      <c r="H5" s="58">
        <v>2012</v>
      </c>
      <c r="I5" s="5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1" customFormat="1" ht="12.75">
      <c r="A6" s="44" t="s">
        <v>0</v>
      </c>
      <c r="B6" s="45" t="s">
        <v>50</v>
      </c>
      <c r="C6" s="46" t="s">
        <v>1</v>
      </c>
      <c r="D6" s="93" t="s">
        <v>50</v>
      </c>
      <c r="E6" s="46" t="s">
        <v>1</v>
      </c>
      <c r="F6" s="45" t="s">
        <v>50</v>
      </c>
      <c r="G6" s="134" t="s">
        <v>1</v>
      </c>
      <c r="H6" s="44" t="s">
        <v>50</v>
      </c>
      <c r="I6" s="46" t="s">
        <v>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2.75">
      <c r="A7" s="43" t="s">
        <v>3</v>
      </c>
      <c r="B7" s="2">
        <v>1749968.472</v>
      </c>
      <c r="C7" s="47">
        <v>1752891.89</v>
      </c>
      <c r="D7" s="94">
        <v>1762686.788</v>
      </c>
      <c r="E7" s="47">
        <v>2046055.943</v>
      </c>
      <c r="F7" s="2">
        <v>1154797.693</v>
      </c>
      <c r="G7" s="132">
        <v>1324318.406</v>
      </c>
      <c r="H7" s="96">
        <v>1294216.65</v>
      </c>
      <c r="I7" s="47">
        <v>1449318.563</v>
      </c>
      <c r="J7" s="133"/>
      <c r="K7" s="1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2.75">
      <c r="A8" s="43" t="s">
        <v>4</v>
      </c>
      <c r="B8" s="2">
        <v>463279.114</v>
      </c>
      <c r="C8" s="47">
        <v>379616.509</v>
      </c>
      <c r="D8" s="94">
        <v>659221.039</v>
      </c>
      <c r="E8" s="47">
        <v>657298.845</v>
      </c>
      <c r="F8" s="2">
        <v>417868.286</v>
      </c>
      <c r="G8" s="132">
        <v>402354.862</v>
      </c>
      <c r="H8" s="96">
        <v>409588.396</v>
      </c>
      <c r="I8" s="47">
        <v>332112.736</v>
      </c>
      <c r="J8" s="133"/>
      <c r="K8" s="13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11" ht="12.75">
      <c r="A9" s="43" t="s">
        <v>8</v>
      </c>
      <c r="B9" s="2">
        <v>625451.814</v>
      </c>
      <c r="C9" s="47">
        <v>545326.971</v>
      </c>
      <c r="D9" s="94">
        <v>573946.286</v>
      </c>
      <c r="E9" s="47">
        <v>439579.367</v>
      </c>
      <c r="F9" s="2">
        <v>393568.68</v>
      </c>
      <c r="G9" s="132">
        <v>323730.243</v>
      </c>
      <c r="H9" s="96">
        <v>417425.84</v>
      </c>
      <c r="I9" s="47">
        <v>325596.273</v>
      </c>
      <c r="J9" s="133"/>
      <c r="K9" s="133"/>
    </row>
    <row r="10" spans="1:11" ht="12.75">
      <c r="A10" s="43" t="s">
        <v>5</v>
      </c>
      <c r="B10" s="2">
        <v>404998.75</v>
      </c>
      <c r="C10" s="47">
        <v>242843.162</v>
      </c>
      <c r="D10" s="94">
        <v>474565.993</v>
      </c>
      <c r="E10" s="47">
        <v>277630.843</v>
      </c>
      <c r="F10" s="2">
        <v>316359.134</v>
      </c>
      <c r="G10" s="132">
        <v>176124.837</v>
      </c>
      <c r="H10" s="96">
        <v>333137.438</v>
      </c>
      <c r="I10" s="47">
        <v>178154.928</v>
      </c>
      <c r="J10" s="133"/>
      <c r="K10" s="133"/>
    </row>
    <row r="11" spans="1:11" ht="12.75">
      <c r="A11" s="43" t="s">
        <v>9</v>
      </c>
      <c r="B11" s="2">
        <v>586477.822</v>
      </c>
      <c r="C11" s="47">
        <v>353027.374</v>
      </c>
      <c r="D11" s="94">
        <v>664738.772</v>
      </c>
      <c r="E11" s="47">
        <v>382208.757</v>
      </c>
      <c r="F11" s="2">
        <v>561679.762</v>
      </c>
      <c r="G11" s="132">
        <v>303446.384</v>
      </c>
      <c r="H11" s="96">
        <v>740525.911</v>
      </c>
      <c r="I11" s="47">
        <v>421567.444</v>
      </c>
      <c r="J11" s="133"/>
      <c r="K11" s="133"/>
    </row>
    <row r="12" spans="1:11" ht="12.75">
      <c r="A12" s="43" t="s">
        <v>10</v>
      </c>
      <c r="B12" s="2">
        <v>223572.756</v>
      </c>
      <c r="C12" s="47">
        <v>105069.554</v>
      </c>
      <c r="D12" s="94">
        <v>217528.025</v>
      </c>
      <c r="E12" s="47">
        <v>120621</v>
      </c>
      <c r="F12" s="2">
        <v>137173.218</v>
      </c>
      <c r="G12" s="132">
        <v>75546.978</v>
      </c>
      <c r="H12" s="96">
        <v>132586.986</v>
      </c>
      <c r="I12" s="47">
        <v>75568.537</v>
      </c>
      <c r="J12" s="133"/>
      <c r="K12" s="133"/>
    </row>
    <row r="13" spans="1:11" ht="12.75">
      <c r="A13" s="43" t="s">
        <v>6</v>
      </c>
      <c r="B13" s="2">
        <v>467063.633</v>
      </c>
      <c r="C13" s="47">
        <v>279504.447</v>
      </c>
      <c r="D13" s="94">
        <v>532426.675</v>
      </c>
      <c r="E13" s="47">
        <v>317163.074</v>
      </c>
      <c r="F13" s="2">
        <v>343886.407</v>
      </c>
      <c r="G13" s="132">
        <v>213184.982</v>
      </c>
      <c r="H13" s="96">
        <v>334164.166</v>
      </c>
      <c r="I13" s="47">
        <v>184825.4</v>
      </c>
      <c r="J13" s="133"/>
      <c r="K13" s="133"/>
    </row>
    <row r="14" spans="1:11" ht="12.75">
      <c r="A14" s="43" t="s">
        <v>7</v>
      </c>
      <c r="B14" s="2">
        <v>1569303.554</v>
      </c>
      <c r="C14" s="47">
        <v>1373027.65</v>
      </c>
      <c r="D14" s="94">
        <v>1511881.042</v>
      </c>
      <c r="E14" s="47">
        <v>1373753.123</v>
      </c>
      <c r="F14" s="2">
        <v>988729.963</v>
      </c>
      <c r="G14" s="132">
        <v>899288.199</v>
      </c>
      <c r="H14" s="96">
        <v>1101073.946</v>
      </c>
      <c r="I14" s="47">
        <v>934136.035</v>
      </c>
      <c r="J14" s="133"/>
      <c r="K14" s="133"/>
    </row>
    <row r="15" spans="1:11" ht="13.5" thickBot="1">
      <c r="A15" s="48" t="s">
        <v>2</v>
      </c>
      <c r="B15" s="32">
        <f aca="true" t="shared" si="0" ref="B15:I15">SUM(B7:B14)</f>
        <v>6090115.915000001</v>
      </c>
      <c r="C15" s="73">
        <f t="shared" si="0"/>
        <v>5031307.557</v>
      </c>
      <c r="D15" s="95">
        <f t="shared" si="0"/>
        <v>6396994.619999999</v>
      </c>
      <c r="E15" s="73">
        <f t="shared" si="0"/>
        <v>5614310.952</v>
      </c>
      <c r="F15" s="32">
        <f t="shared" si="0"/>
        <v>4314063.143</v>
      </c>
      <c r="G15" s="135">
        <f t="shared" si="0"/>
        <v>3717994.891</v>
      </c>
      <c r="H15" s="97">
        <f t="shared" si="0"/>
        <v>4762719.333000001</v>
      </c>
      <c r="I15" s="73">
        <f t="shared" si="0"/>
        <v>3901279.916</v>
      </c>
      <c r="J15" s="1"/>
      <c r="K15" s="1"/>
    </row>
    <row r="16" ht="12.75">
      <c r="A16" s="22" t="s">
        <v>81</v>
      </c>
    </row>
    <row r="17" ht="12.75">
      <c r="A17" s="6"/>
    </row>
    <row r="19" ht="12.75">
      <c r="A19" s="6" t="s">
        <v>13</v>
      </c>
    </row>
    <row r="20" ht="12.75">
      <c r="A20" s="1"/>
    </row>
    <row r="21" spans="1:3" ht="13.5" thickBot="1">
      <c r="A21" s="22" t="s">
        <v>77</v>
      </c>
      <c r="B21" s="7"/>
      <c r="C21" s="7"/>
    </row>
    <row r="22" spans="1:9" ht="13.5" thickBot="1">
      <c r="A22" s="74"/>
      <c r="B22" s="177" t="s">
        <v>53</v>
      </c>
      <c r="C22" s="176"/>
      <c r="D22" s="174" t="s">
        <v>53</v>
      </c>
      <c r="E22" s="176"/>
      <c r="F22" s="174" t="s">
        <v>179</v>
      </c>
      <c r="G22" s="175"/>
      <c r="H22" s="174" t="s">
        <v>179</v>
      </c>
      <c r="I22" s="175"/>
    </row>
    <row r="23" spans="1:39" s="1" customFormat="1" ht="18" customHeight="1" thickBot="1">
      <c r="A23" s="75"/>
      <c r="B23" s="58">
        <v>2010</v>
      </c>
      <c r="C23" s="59"/>
      <c r="D23" s="58">
        <v>2011</v>
      </c>
      <c r="E23" s="59"/>
      <c r="F23" s="92">
        <v>2011</v>
      </c>
      <c r="G23" s="59"/>
      <c r="H23" s="58">
        <v>2012</v>
      </c>
      <c r="I23" s="59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28" s="3" customFormat="1" ht="12.75">
      <c r="A24" s="44" t="s">
        <v>0</v>
      </c>
      <c r="B24" s="44" t="s">
        <v>50</v>
      </c>
      <c r="C24" s="46" t="s">
        <v>1</v>
      </c>
      <c r="D24" s="45" t="s">
        <v>50</v>
      </c>
      <c r="E24" s="46" t="s">
        <v>1</v>
      </c>
      <c r="F24" s="93" t="s">
        <v>50</v>
      </c>
      <c r="G24" s="46" t="s">
        <v>1</v>
      </c>
      <c r="H24" s="45" t="s">
        <v>50</v>
      </c>
      <c r="I24" s="46" t="s">
        <v>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43" t="s">
        <v>3</v>
      </c>
      <c r="B25" s="96">
        <v>130159.684</v>
      </c>
      <c r="C25" s="47">
        <v>68862.804</v>
      </c>
      <c r="D25" s="2">
        <v>125596.86</v>
      </c>
      <c r="E25" s="47">
        <v>76654.784</v>
      </c>
      <c r="F25" s="94">
        <v>86350.991</v>
      </c>
      <c r="G25" s="47">
        <v>54273.866</v>
      </c>
      <c r="H25" s="94">
        <v>109478.71</v>
      </c>
      <c r="I25" s="47">
        <v>70750.716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43" t="s">
        <v>4</v>
      </c>
      <c r="B26" s="96">
        <v>523448.341</v>
      </c>
      <c r="C26" s="47">
        <v>1124095.013</v>
      </c>
      <c r="D26" s="2">
        <v>888215.994</v>
      </c>
      <c r="E26" s="47">
        <v>1607942.003</v>
      </c>
      <c r="F26" s="94">
        <v>516888.795</v>
      </c>
      <c r="G26" s="47">
        <v>926238.363</v>
      </c>
      <c r="H26" s="94">
        <v>499561.302</v>
      </c>
      <c r="I26" s="47">
        <v>1119796.287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9" ht="12.75">
      <c r="A27" s="43" t="s">
        <v>8</v>
      </c>
      <c r="B27" s="96">
        <v>87473.841</v>
      </c>
      <c r="C27" s="47">
        <v>80104.322</v>
      </c>
      <c r="D27" s="2">
        <v>104462.543</v>
      </c>
      <c r="E27" s="47">
        <v>86527.003</v>
      </c>
      <c r="F27" s="94">
        <v>68473.013</v>
      </c>
      <c r="G27" s="47">
        <v>57895.993</v>
      </c>
      <c r="H27" s="94">
        <v>68267.834</v>
      </c>
      <c r="I27" s="47">
        <v>66124.201</v>
      </c>
    </row>
    <row r="28" spans="1:9" ht="12.75">
      <c r="A28" s="43" t="s">
        <v>5</v>
      </c>
      <c r="B28" s="96">
        <v>76618.362</v>
      </c>
      <c r="C28" s="47">
        <v>177322.551</v>
      </c>
      <c r="D28" s="2">
        <v>96131.287</v>
      </c>
      <c r="E28" s="47">
        <v>233606.437</v>
      </c>
      <c r="F28" s="94">
        <v>62574.91</v>
      </c>
      <c r="G28" s="47">
        <v>143949.974</v>
      </c>
      <c r="H28" s="94">
        <v>65426.805</v>
      </c>
      <c r="I28" s="47">
        <v>160069.375</v>
      </c>
    </row>
    <row r="29" spans="1:9" ht="12.75">
      <c r="A29" s="43" t="s">
        <v>9</v>
      </c>
      <c r="B29" s="96">
        <v>420772.891</v>
      </c>
      <c r="C29" s="47">
        <v>986516.614</v>
      </c>
      <c r="D29" s="2">
        <v>532298.795</v>
      </c>
      <c r="E29" s="47">
        <v>1122077.951</v>
      </c>
      <c r="F29" s="94">
        <v>311169.459</v>
      </c>
      <c r="G29" s="47">
        <v>697667.84</v>
      </c>
      <c r="H29" s="94">
        <v>405328.372</v>
      </c>
      <c r="I29" s="47">
        <v>893380.158</v>
      </c>
    </row>
    <row r="30" spans="1:9" ht="12.75">
      <c r="A30" s="43" t="s">
        <v>10</v>
      </c>
      <c r="B30" s="96">
        <v>129441.57</v>
      </c>
      <c r="C30" s="47">
        <v>49622.372</v>
      </c>
      <c r="D30" s="2">
        <v>102637.846</v>
      </c>
      <c r="E30" s="47">
        <v>41333.83</v>
      </c>
      <c r="F30" s="94">
        <v>69808.162</v>
      </c>
      <c r="G30" s="47">
        <v>29753.649</v>
      </c>
      <c r="H30" s="94">
        <v>69968.928</v>
      </c>
      <c r="I30" s="47">
        <v>16112.014</v>
      </c>
    </row>
    <row r="31" spans="1:9" ht="12.75">
      <c r="A31" s="43" t="s">
        <v>6</v>
      </c>
      <c r="B31" s="96">
        <v>467044.337</v>
      </c>
      <c r="C31" s="47">
        <v>448792.868</v>
      </c>
      <c r="D31" s="2">
        <v>448025.971</v>
      </c>
      <c r="E31" s="47">
        <v>326609.168</v>
      </c>
      <c r="F31" s="94">
        <v>268380.639</v>
      </c>
      <c r="G31" s="47">
        <v>225064.897</v>
      </c>
      <c r="H31" s="94">
        <v>288916.075</v>
      </c>
      <c r="I31" s="47">
        <v>165292.304</v>
      </c>
    </row>
    <row r="32" spans="1:9" ht="12.75">
      <c r="A32" s="43" t="s">
        <v>7</v>
      </c>
      <c r="B32" s="96">
        <v>676806.833</v>
      </c>
      <c r="C32" s="47">
        <v>912391.663</v>
      </c>
      <c r="D32" s="2">
        <v>814518.339</v>
      </c>
      <c r="E32" s="47">
        <v>950797.657</v>
      </c>
      <c r="F32" s="94">
        <v>548200.639</v>
      </c>
      <c r="G32" s="47">
        <v>610829.817</v>
      </c>
      <c r="H32" s="94">
        <v>478555.05</v>
      </c>
      <c r="I32" s="47">
        <v>555832.101</v>
      </c>
    </row>
    <row r="33" spans="1:9" ht="13.5" thickBot="1">
      <c r="A33" s="48" t="s">
        <v>2</v>
      </c>
      <c r="B33" s="97">
        <v>2513765.898</v>
      </c>
      <c r="C33" s="73">
        <f aca="true" t="shared" si="1" ref="C33:I33">SUM(C25:C32)</f>
        <v>3847708.2069999995</v>
      </c>
      <c r="D33" s="32">
        <f t="shared" si="1"/>
        <v>3111887.635</v>
      </c>
      <c r="E33" s="73">
        <f t="shared" si="1"/>
        <v>4445548.833</v>
      </c>
      <c r="F33" s="95">
        <f t="shared" si="1"/>
        <v>1931846.608</v>
      </c>
      <c r="G33" s="32">
        <f t="shared" si="1"/>
        <v>2745674.399</v>
      </c>
      <c r="H33" s="32">
        <f t="shared" si="1"/>
        <v>1985503.0760000001</v>
      </c>
      <c r="I33" s="73">
        <f t="shared" si="1"/>
        <v>3047357.1559999995</v>
      </c>
    </row>
    <row r="34" spans="1:11" ht="12.75">
      <c r="A34" s="22" t="s">
        <v>78</v>
      </c>
      <c r="K34" s="24"/>
    </row>
  </sheetData>
  <mergeCells count="8">
    <mergeCell ref="D4:E4"/>
    <mergeCell ref="D22:E22"/>
    <mergeCell ref="B4:C4"/>
    <mergeCell ref="B22:C22"/>
    <mergeCell ref="H4:I4"/>
    <mergeCell ref="H22:I22"/>
    <mergeCell ref="F4:G4"/>
    <mergeCell ref="F22:G22"/>
  </mergeCells>
  <printOptions horizontalCentered="1"/>
  <pageMargins left="0.18" right="0.18" top="0.23" bottom="0.41" header="0.19" footer="0.2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6"/>
  <sheetViews>
    <sheetView workbookViewId="0" topLeftCell="A1">
      <selection activeCell="F17" sqref="F17"/>
    </sheetView>
  </sheetViews>
  <sheetFormatPr defaultColWidth="11.421875" defaultRowHeight="12.75"/>
  <cols>
    <col min="1" max="1" width="22.7109375" style="0" customWidth="1"/>
    <col min="2" max="2" width="19.00390625" style="0" customWidth="1"/>
    <col min="3" max="3" width="10.8515625" style="0" customWidth="1"/>
    <col min="5" max="5" width="22.140625" style="0" customWidth="1"/>
    <col min="6" max="6" width="19.8515625" style="0" customWidth="1"/>
    <col min="7" max="7" width="11.7109375" style="0" customWidth="1"/>
  </cols>
  <sheetData>
    <row r="2" spans="1:5" ht="12.75">
      <c r="A2" s="6" t="s">
        <v>47</v>
      </c>
      <c r="E2" s="6" t="s">
        <v>48</v>
      </c>
    </row>
    <row r="3" spans="1:6" ht="38.25" customHeight="1">
      <c r="A3" s="55" t="s">
        <v>128</v>
      </c>
      <c r="B3" s="8"/>
      <c r="E3" s="55" t="s">
        <v>79</v>
      </c>
      <c r="F3" s="8"/>
    </row>
    <row r="4" spans="1:5" ht="21.75" customHeight="1" thickBot="1">
      <c r="A4" s="54" t="s">
        <v>180</v>
      </c>
      <c r="E4" s="54" t="s">
        <v>180</v>
      </c>
    </row>
    <row r="5" spans="1:7" ht="39.75" customHeight="1">
      <c r="A5" s="40" t="s">
        <v>181</v>
      </c>
      <c r="B5" s="41" t="s">
        <v>51</v>
      </c>
      <c r="C5" s="42" t="s">
        <v>63</v>
      </c>
      <c r="E5" s="40" t="s">
        <v>181</v>
      </c>
      <c r="F5" s="41" t="s">
        <v>72</v>
      </c>
      <c r="G5" s="42" t="s">
        <v>64</v>
      </c>
    </row>
    <row r="6" spans="1:9" ht="12.75">
      <c r="A6" s="71" t="s">
        <v>14</v>
      </c>
      <c r="B6" s="60">
        <v>761519</v>
      </c>
      <c r="C6" s="104">
        <f>(B6)/$B$39</f>
        <v>0.15989163894743405</v>
      </c>
      <c r="D6" s="110"/>
      <c r="E6" s="71" t="s">
        <v>15</v>
      </c>
      <c r="F6" s="60">
        <v>168810</v>
      </c>
      <c r="G6" s="104">
        <f aca="true" t="shared" si="0" ref="G6:G31">(F6)/$F$39</f>
        <v>0.08502127346993846</v>
      </c>
      <c r="H6" s="79"/>
      <c r="I6" s="69"/>
    </row>
    <row r="7" spans="1:9" ht="12.75">
      <c r="A7" s="71" t="s">
        <v>54</v>
      </c>
      <c r="B7" s="60">
        <v>610314</v>
      </c>
      <c r="C7" s="104">
        <f aca="true" t="shared" si="1" ref="C7:C31">(B7)/$B$39</f>
        <v>0.12814401969296138</v>
      </c>
      <c r="D7" s="84"/>
      <c r="E7" s="71" t="s">
        <v>17</v>
      </c>
      <c r="F7" s="60">
        <v>167646</v>
      </c>
      <c r="G7" s="104">
        <f t="shared" si="0"/>
        <v>0.08443502406339258</v>
      </c>
      <c r="H7" s="79"/>
      <c r="I7" s="69"/>
    </row>
    <row r="8" spans="1:9" ht="12.75">
      <c r="A8" s="71" t="s">
        <v>16</v>
      </c>
      <c r="B8" s="60">
        <v>601663</v>
      </c>
      <c r="C8" s="104">
        <f t="shared" si="1"/>
        <v>0.12632762040609624</v>
      </c>
      <c r="D8" s="84"/>
      <c r="E8" s="71" t="s">
        <v>54</v>
      </c>
      <c r="F8" s="60">
        <v>167072</v>
      </c>
      <c r="G8" s="104">
        <f t="shared" si="0"/>
        <v>0.08414592856566291</v>
      </c>
      <c r="H8" s="79"/>
      <c r="I8" s="69"/>
    </row>
    <row r="9" spans="1:9" ht="12.75">
      <c r="A9" s="71" t="s">
        <v>15</v>
      </c>
      <c r="B9" s="60">
        <v>435281</v>
      </c>
      <c r="C9" s="104">
        <f t="shared" si="1"/>
        <v>0.09139337625545527</v>
      </c>
      <c r="D9" s="84"/>
      <c r="E9" s="71" t="s">
        <v>18</v>
      </c>
      <c r="F9" s="60">
        <v>112967</v>
      </c>
      <c r="G9" s="104">
        <f t="shared" si="0"/>
        <v>0.05689590782583104</v>
      </c>
      <c r="H9" s="79"/>
      <c r="I9" s="69"/>
    </row>
    <row r="10" spans="1:9" ht="12.75">
      <c r="A10" s="71" t="s">
        <v>17</v>
      </c>
      <c r="B10" s="60">
        <v>399800</v>
      </c>
      <c r="C10" s="104">
        <f t="shared" si="1"/>
        <v>0.08394364060671386</v>
      </c>
      <c r="D10" s="84"/>
      <c r="E10" s="71" t="s">
        <v>106</v>
      </c>
      <c r="F10" s="60">
        <v>100272</v>
      </c>
      <c r="G10" s="104">
        <f t="shared" si="0"/>
        <v>0.05050206227935353</v>
      </c>
      <c r="H10" s="79"/>
      <c r="I10" s="69"/>
    </row>
    <row r="11" spans="1:9" ht="12.75">
      <c r="A11" s="71" t="s">
        <v>106</v>
      </c>
      <c r="B11" s="60">
        <v>328443</v>
      </c>
      <c r="C11" s="104">
        <f t="shared" si="1"/>
        <v>0.06896123349622542</v>
      </c>
      <c r="D11" s="84"/>
      <c r="E11" s="71" t="s">
        <v>14</v>
      </c>
      <c r="F11" s="60">
        <v>82525</v>
      </c>
      <c r="G11" s="104">
        <f t="shared" si="0"/>
        <v>0.04156377343230064</v>
      </c>
      <c r="H11" s="79"/>
      <c r="I11" s="69"/>
    </row>
    <row r="12" spans="1:9" ht="12.75">
      <c r="A12" s="71" t="s">
        <v>104</v>
      </c>
      <c r="B12" s="60">
        <v>149383</v>
      </c>
      <c r="C12" s="104">
        <f t="shared" si="1"/>
        <v>0.03136506469422896</v>
      </c>
      <c r="D12" s="84"/>
      <c r="E12" s="71" t="s">
        <v>16</v>
      </c>
      <c r="F12" s="60">
        <v>50482</v>
      </c>
      <c r="G12" s="104">
        <f t="shared" si="0"/>
        <v>0.025425294279423215</v>
      </c>
      <c r="H12" s="79"/>
      <c r="I12" s="69"/>
    </row>
    <row r="13" spans="1:9" ht="12.75">
      <c r="A13" s="71" t="s">
        <v>55</v>
      </c>
      <c r="B13" s="60">
        <v>75144</v>
      </c>
      <c r="C13" s="104">
        <f t="shared" si="1"/>
        <v>0.015777541094924727</v>
      </c>
      <c r="D13" s="84"/>
      <c r="E13" s="71" t="s">
        <v>20</v>
      </c>
      <c r="F13" s="60">
        <v>33502</v>
      </c>
      <c r="G13" s="104">
        <f t="shared" si="0"/>
        <v>0.016873305513831396</v>
      </c>
      <c r="H13" s="79"/>
      <c r="I13" s="69"/>
    </row>
    <row r="14" spans="1:9" ht="12.75">
      <c r="A14" s="71" t="s">
        <v>20</v>
      </c>
      <c r="B14" s="60">
        <v>67916</v>
      </c>
      <c r="C14" s="104">
        <f t="shared" si="1"/>
        <v>0.014259920698963428</v>
      </c>
      <c r="D14" s="84"/>
      <c r="E14" s="71" t="s">
        <v>75</v>
      </c>
      <c r="F14" s="60">
        <v>33340</v>
      </c>
      <c r="G14" s="104">
        <f t="shared" si="0"/>
        <v>0.016791714101580167</v>
      </c>
      <c r="H14" s="79"/>
      <c r="I14" s="69"/>
    </row>
    <row r="15" spans="1:9" ht="12.75">
      <c r="A15" s="71" t="s">
        <v>19</v>
      </c>
      <c r="B15" s="60">
        <v>55862</v>
      </c>
      <c r="C15" s="104">
        <f t="shared" si="1"/>
        <v>0.011729013635748499</v>
      </c>
      <c r="D15" s="84"/>
      <c r="E15" s="71" t="s">
        <v>108</v>
      </c>
      <c r="F15" s="60">
        <v>23888</v>
      </c>
      <c r="G15" s="104">
        <f t="shared" si="0"/>
        <v>0.01203120775220597</v>
      </c>
      <c r="H15" s="79"/>
      <c r="I15" s="69"/>
    </row>
    <row r="16" spans="1:9" ht="12.75">
      <c r="A16" s="71" t="s">
        <v>22</v>
      </c>
      <c r="B16" s="60">
        <v>45165</v>
      </c>
      <c r="C16" s="104">
        <f t="shared" si="1"/>
        <v>0.00948302783392254</v>
      </c>
      <c r="D16" s="84"/>
      <c r="E16" s="71" t="s">
        <v>104</v>
      </c>
      <c r="F16" s="60">
        <v>13789</v>
      </c>
      <c r="G16" s="104">
        <f t="shared" si="0"/>
        <v>0.0069448394045197636</v>
      </c>
      <c r="H16" s="79"/>
      <c r="I16" s="69"/>
    </row>
    <row r="17" spans="1:9" ht="12.75">
      <c r="A17" s="71" t="s">
        <v>107</v>
      </c>
      <c r="B17" s="60">
        <v>41141</v>
      </c>
      <c r="C17" s="104">
        <f t="shared" si="1"/>
        <v>0.00863813236168288</v>
      </c>
      <c r="D17" s="84"/>
      <c r="E17" s="71" t="s">
        <v>21</v>
      </c>
      <c r="F17" s="60">
        <v>7420</v>
      </c>
      <c r="G17" s="104">
        <f t="shared" si="0"/>
        <v>0.0037370881413834687</v>
      </c>
      <c r="H17" s="79"/>
      <c r="I17" s="69"/>
    </row>
    <row r="18" spans="1:9" ht="12.75">
      <c r="A18" s="71" t="s">
        <v>18</v>
      </c>
      <c r="B18" s="60">
        <v>21156</v>
      </c>
      <c r="C18" s="104">
        <f t="shared" si="1"/>
        <v>0.004442000151764979</v>
      </c>
      <c r="D18" s="84"/>
      <c r="E18" s="71" t="s">
        <v>19</v>
      </c>
      <c r="F18" s="60">
        <v>7176</v>
      </c>
      <c r="G18" s="104">
        <f t="shared" si="0"/>
        <v>0.0036141973723137154</v>
      </c>
      <c r="H18" s="79"/>
      <c r="I18" s="69"/>
    </row>
    <row r="19" spans="1:9" ht="12.75">
      <c r="A19" s="71" t="s">
        <v>44</v>
      </c>
      <c r="B19" s="60">
        <v>20345</v>
      </c>
      <c r="C19" s="104">
        <f t="shared" si="1"/>
        <v>0.004271719279998983</v>
      </c>
      <c r="D19" s="84"/>
      <c r="E19" s="71" t="s">
        <v>55</v>
      </c>
      <c r="F19" s="60">
        <v>3245</v>
      </c>
      <c r="G19" s="104">
        <f t="shared" si="0"/>
        <v>0.0016343464984891313</v>
      </c>
      <c r="H19" s="79"/>
      <c r="I19" s="69"/>
    </row>
    <row r="20" spans="1:9" ht="12.75">
      <c r="A20" s="71" t="s">
        <v>99</v>
      </c>
      <c r="B20" s="60">
        <v>11838</v>
      </c>
      <c r="C20" s="104">
        <f t="shared" si="1"/>
        <v>0.00248555482116628</v>
      </c>
      <c r="D20" s="84"/>
      <c r="E20" s="71" t="s">
        <v>56</v>
      </c>
      <c r="F20" s="60">
        <v>2793</v>
      </c>
      <c r="G20" s="104">
        <f t="shared" si="0"/>
        <v>0.0014066963852943433</v>
      </c>
      <c r="H20" s="79"/>
      <c r="I20" s="69"/>
    </row>
    <row r="21" spans="1:9" ht="12.75">
      <c r="A21" s="71" t="s">
        <v>108</v>
      </c>
      <c r="B21" s="60">
        <v>11777</v>
      </c>
      <c r="C21" s="104">
        <f t="shared" si="1"/>
        <v>0.0024727470120692076</v>
      </c>
      <c r="D21" s="84"/>
      <c r="E21" s="71" t="s">
        <v>109</v>
      </c>
      <c r="F21" s="60">
        <v>2044</v>
      </c>
      <c r="G21" s="104">
        <f t="shared" si="0"/>
        <v>0.0010294620163056347</v>
      </c>
      <c r="H21" s="79"/>
      <c r="I21" s="69"/>
    </row>
    <row r="22" spans="1:9" ht="12.75">
      <c r="A22" s="71" t="s">
        <v>57</v>
      </c>
      <c r="B22" s="60">
        <v>8264</v>
      </c>
      <c r="C22" s="104">
        <f t="shared" si="1"/>
        <v>0.0017351431865279723</v>
      </c>
      <c r="D22" s="84"/>
      <c r="E22" s="71" t="s">
        <v>99</v>
      </c>
      <c r="F22" s="60">
        <v>1391.76131</v>
      </c>
      <c r="G22" s="104">
        <f t="shared" si="0"/>
        <v>0.0007009615481451916</v>
      </c>
      <c r="H22" s="79"/>
      <c r="I22" s="69"/>
    </row>
    <row r="23" spans="1:9" ht="12.75">
      <c r="A23" s="71" t="s">
        <v>56</v>
      </c>
      <c r="B23" s="60">
        <v>8045</v>
      </c>
      <c r="C23" s="104">
        <f t="shared" si="1"/>
        <v>0.0016891610522286468</v>
      </c>
      <c r="D23" s="84"/>
      <c r="E23" s="71" t="s">
        <v>22</v>
      </c>
      <c r="F23" s="60">
        <v>1370</v>
      </c>
      <c r="G23" s="104">
        <f t="shared" si="0"/>
        <v>0.0006900014492850878</v>
      </c>
      <c r="H23" s="79"/>
      <c r="I23" s="69"/>
    </row>
    <row r="24" spans="1:9" ht="12.75">
      <c r="A24" s="71" t="s">
        <v>60</v>
      </c>
      <c r="B24" s="60">
        <v>7195</v>
      </c>
      <c r="C24" s="104">
        <f t="shared" si="1"/>
        <v>0.0015106915812038676</v>
      </c>
      <c r="D24" s="84"/>
      <c r="E24" s="71" t="s">
        <v>44</v>
      </c>
      <c r="F24" s="60">
        <v>1263</v>
      </c>
      <c r="G24" s="104">
        <f t="shared" si="0"/>
        <v>0.0006361108251438437</v>
      </c>
      <c r="H24" s="79"/>
      <c r="I24" s="69"/>
    </row>
    <row r="25" spans="1:9" ht="12.75">
      <c r="A25" s="71" t="s">
        <v>21</v>
      </c>
      <c r="B25" s="60">
        <v>5292</v>
      </c>
      <c r="C25" s="104">
        <f t="shared" si="1"/>
        <v>0.0011111299301919204</v>
      </c>
      <c r="D25" s="84"/>
      <c r="E25" s="71" t="s">
        <v>61</v>
      </c>
      <c r="F25" s="60">
        <v>638</v>
      </c>
      <c r="G25" s="104">
        <f t="shared" si="0"/>
        <v>0.0003213291420758292</v>
      </c>
      <c r="H25" s="79"/>
      <c r="I25" s="69"/>
    </row>
    <row r="26" spans="1:9" ht="12.75">
      <c r="A26" s="71" t="s">
        <v>109</v>
      </c>
      <c r="B26" s="60">
        <v>5073</v>
      </c>
      <c r="C26" s="104">
        <f t="shared" si="1"/>
        <v>0.001065147795892595</v>
      </c>
      <c r="D26" s="84"/>
      <c r="E26" s="71" t="s">
        <v>107</v>
      </c>
      <c r="F26" s="60">
        <v>637</v>
      </c>
      <c r="G26" s="104">
        <f t="shared" si="0"/>
        <v>0.0003208254913829204</v>
      </c>
      <c r="H26" s="80"/>
      <c r="I26" s="81"/>
    </row>
    <row r="27" spans="1:9" ht="12.75">
      <c r="A27" s="71" t="s">
        <v>75</v>
      </c>
      <c r="B27" s="60">
        <v>4470</v>
      </c>
      <c r="C27" s="104">
        <f t="shared" si="1"/>
        <v>0.0009385394535067808</v>
      </c>
      <c r="D27" s="84"/>
      <c r="E27" s="71" t="s">
        <v>70</v>
      </c>
      <c r="F27" s="60">
        <v>134</v>
      </c>
      <c r="G27" s="104">
        <f t="shared" si="0"/>
        <v>6.748919284978232E-05</v>
      </c>
      <c r="H27" s="80"/>
      <c r="I27" s="81"/>
    </row>
    <row r="28" spans="1:9" ht="12.75">
      <c r="A28" s="71" t="s">
        <v>61</v>
      </c>
      <c r="B28" s="60">
        <v>2777</v>
      </c>
      <c r="C28" s="104">
        <f t="shared" si="1"/>
        <v>0.000583070260042132</v>
      </c>
      <c r="D28" s="84"/>
      <c r="E28" s="71" t="s">
        <v>60</v>
      </c>
      <c r="F28" s="60">
        <v>93</v>
      </c>
      <c r="G28" s="104">
        <f t="shared" si="0"/>
        <v>4.683951444052056E-05</v>
      </c>
      <c r="H28" s="80"/>
      <c r="I28" s="81"/>
    </row>
    <row r="29" spans="1:9" ht="12.75">
      <c r="A29" s="71" t="s">
        <v>59</v>
      </c>
      <c r="B29" s="60">
        <v>2375</v>
      </c>
      <c r="C29" s="104">
        <f t="shared" si="1"/>
        <v>0.0004986646984515893</v>
      </c>
      <c r="D29" s="84"/>
      <c r="E29" s="71" t="s">
        <v>57</v>
      </c>
      <c r="F29" s="60">
        <v>5.06304</v>
      </c>
      <c r="G29" s="104">
        <f t="shared" si="0"/>
        <v>2.5500036042250885E-06</v>
      </c>
      <c r="H29" s="80"/>
      <c r="I29" s="81"/>
    </row>
    <row r="30" spans="1:9" ht="12.75">
      <c r="A30" s="71" t="s">
        <v>58</v>
      </c>
      <c r="B30" s="60">
        <v>2285</v>
      </c>
      <c r="C30" s="104">
        <f t="shared" si="1"/>
        <v>0.0004797679309313186</v>
      </c>
      <c r="D30" s="84"/>
      <c r="E30" s="71" t="s">
        <v>58</v>
      </c>
      <c r="F30" s="60">
        <v>0.59215</v>
      </c>
      <c r="G30" s="104">
        <f t="shared" si="0"/>
        <v>2.982367578059597E-07</v>
      </c>
      <c r="H30" s="80"/>
      <c r="I30" s="81"/>
    </row>
    <row r="31" spans="1:9" ht="12.75">
      <c r="A31" s="71" t="s">
        <v>70</v>
      </c>
      <c r="B31" s="60">
        <v>1810</v>
      </c>
      <c r="C31" s="104">
        <f t="shared" si="1"/>
        <v>0.0003800349912410007</v>
      </c>
      <c r="D31" s="84"/>
      <c r="E31" s="71" t="s">
        <v>59</v>
      </c>
      <c r="F31" s="60">
        <v>0</v>
      </c>
      <c r="G31" s="104">
        <f t="shared" si="0"/>
        <v>0</v>
      </c>
      <c r="H31" s="80"/>
      <c r="I31" s="81"/>
    </row>
    <row r="32" spans="1:9" ht="12.75">
      <c r="A32" s="105" t="s">
        <v>23</v>
      </c>
      <c r="B32" s="82">
        <f>SUM(B6:B31)</f>
        <v>3684333</v>
      </c>
      <c r="C32" s="106">
        <f>(B32)/B39</f>
        <v>0.7735776018695746</v>
      </c>
      <c r="D32" s="84"/>
      <c r="E32" s="105" t="s">
        <v>23</v>
      </c>
      <c r="F32" s="82">
        <f>SUM(F6:F31)</f>
        <v>982503.4165</v>
      </c>
      <c r="G32" s="106">
        <f>(F32)/F39</f>
        <v>0.4948385265055112</v>
      </c>
      <c r="H32" s="110"/>
      <c r="I32" s="110"/>
    </row>
    <row r="33" spans="1:9" ht="12.75">
      <c r="A33" s="107"/>
      <c r="B33" s="108"/>
      <c r="C33" s="109"/>
      <c r="D33" s="84"/>
      <c r="E33" s="111"/>
      <c r="F33" s="112"/>
      <c r="G33" s="113"/>
      <c r="H33" s="84"/>
      <c r="I33" s="84"/>
    </row>
    <row r="34" spans="1:9" ht="12.75">
      <c r="A34" s="136" t="s">
        <v>24</v>
      </c>
      <c r="B34" s="137">
        <v>233543</v>
      </c>
      <c r="C34" s="104">
        <f>(B34)/$B$39</f>
        <v>0.0490356419665177</v>
      </c>
      <c r="D34" s="84"/>
      <c r="E34" s="71" t="s">
        <v>117</v>
      </c>
      <c r="F34" s="60">
        <v>135650</v>
      </c>
      <c r="G34" s="72">
        <f>(F34)/$F$39</f>
        <v>0.06832021649308187</v>
      </c>
      <c r="H34" s="84"/>
      <c r="I34" s="84"/>
    </row>
    <row r="35" spans="1:9" ht="12.75">
      <c r="A35" s="136" t="s">
        <v>88</v>
      </c>
      <c r="B35" s="137">
        <v>68741</v>
      </c>
      <c r="C35" s="104">
        <f>(B35)/$B$39</f>
        <v>0.014433141067899244</v>
      </c>
      <c r="D35" s="84"/>
      <c r="E35" s="71" t="s">
        <v>118</v>
      </c>
      <c r="F35" s="60">
        <v>128892</v>
      </c>
      <c r="G35" s="72">
        <f>(F35)/$F$39</f>
        <v>0.06491654511040404</v>
      </c>
      <c r="H35" s="84"/>
      <c r="I35" s="84"/>
    </row>
    <row r="36" spans="1:9" ht="12.75">
      <c r="A36" s="136" t="s">
        <v>162</v>
      </c>
      <c r="B36" s="137">
        <v>67094</v>
      </c>
      <c r="C36" s="104">
        <f>(B36)/$B$39</f>
        <v>0.014087330222278288</v>
      </c>
      <c r="D36" s="84"/>
      <c r="E36" s="71" t="s">
        <v>116</v>
      </c>
      <c r="F36" s="60">
        <v>119007</v>
      </c>
      <c r="G36" s="72">
        <f>(F36)/$F$39</f>
        <v>0.059937958011000325</v>
      </c>
      <c r="H36" s="84"/>
      <c r="I36" s="84"/>
    </row>
    <row r="37" spans="1:9" ht="12.75">
      <c r="A37" s="136" t="s">
        <v>122</v>
      </c>
      <c r="B37" s="137">
        <v>62443</v>
      </c>
      <c r="C37" s="104">
        <f>(B37)/$B$39</f>
        <v>0.013110787269647407</v>
      </c>
      <c r="D37" s="84"/>
      <c r="E37" s="71" t="s">
        <v>119</v>
      </c>
      <c r="F37" s="60">
        <v>75251</v>
      </c>
      <c r="G37" s="72">
        <f>(F37)/$F$39</f>
        <v>0.03790021829208186</v>
      </c>
      <c r="H37" s="84"/>
      <c r="I37" s="84"/>
    </row>
    <row r="38" spans="1:9" ht="12.75">
      <c r="A38" s="136" t="s">
        <v>98</v>
      </c>
      <c r="B38" s="137">
        <v>53064</v>
      </c>
      <c r="C38" s="104">
        <f>(B38)/$B$39</f>
        <v>0.011141534129951636</v>
      </c>
      <c r="D38" s="84"/>
      <c r="E38" s="71" t="s">
        <v>178</v>
      </c>
      <c r="F38" s="60">
        <v>71953</v>
      </c>
      <c r="G38" s="72">
        <f>(F38)/$F$39</f>
        <v>0.03623917830686856</v>
      </c>
      <c r="H38" s="84"/>
      <c r="I38" s="84"/>
    </row>
    <row r="39" spans="1:9" ht="13.5" thickBot="1">
      <c r="A39" s="138" t="s">
        <v>25</v>
      </c>
      <c r="B39" s="139">
        <f>'CUADROS 1-2'!H15</f>
        <v>4762719.333000001</v>
      </c>
      <c r="C39" s="140">
        <f>(B39)/B39</f>
        <v>1</v>
      </c>
      <c r="D39" s="84"/>
      <c r="E39" s="138" t="s">
        <v>25</v>
      </c>
      <c r="F39" s="139">
        <f>'CUADROS 1-2'!H33</f>
        <v>1985503.0760000001</v>
      </c>
      <c r="G39" s="140">
        <f>(F39)/F39</f>
        <v>1</v>
      </c>
      <c r="H39" s="84"/>
      <c r="I39" s="84"/>
    </row>
    <row r="40" spans="1:9" ht="12.75">
      <c r="A40" s="141" t="s">
        <v>26</v>
      </c>
      <c r="B40" s="142"/>
      <c r="C40" s="84"/>
      <c r="D40" s="84"/>
      <c r="E40" s="141" t="s">
        <v>26</v>
      </c>
      <c r="F40" s="142"/>
      <c r="G40" s="84"/>
      <c r="H40" s="84"/>
      <c r="I40" s="8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spans="3:7" ht="12.75">
      <c r="C45" s="24"/>
      <c r="F45" s="4"/>
      <c r="G45" s="24"/>
    </row>
    <row r="46" spans="3:7" ht="12.75">
      <c r="C46" s="24"/>
      <c r="F46" s="4"/>
      <c r="G46" s="24"/>
    </row>
    <row r="47" spans="3:7" ht="12.75">
      <c r="C47" s="24"/>
      <c r="F47" s="4"/>
      <c r="G47" s="24"/>
    </row>
    <row r="48" spans="3:7" ht="12.75">
      <c r="C48" s="24"/>
      <c r="F48" s="4"/>
      <c r="G48" s="24"/>
    </row>
    <row r="49" spans="3:7" ht="12.75">
      <c r="C49" s="24"/>
      <c r="F49" s="4"/>
      <c r="G49" s="24"/>
    </row>
    <row r="50" spans="3:7" ht="12.75">
      <c r="C50" s="24"/>
      <c r="F50" s="4"/>
      <c r="G50" s="24"/>
    </row>
    <row r="51" spans="3:7" ht="12.75">
      <c r="C51" s="24"/>
      <c r="F51" s="4"/>
      <c r="G51" s="24"/>
    </row>
    <row r="52" spans="3:7" ht="12.75">
      <c r="C52" s="24"/>
      <c r="F52" s="4"/>
      <c r="G52" s="24"/>
    </row>
    <row r="53" spans="3:7" ht="12.75">
      <c r="C53" s="24"/>
      <c r="F53" s="4"/>
      <c r="G53" s="24"/>
    </row>
    <row r="54" spans="3:7" ht="12.75">
      <c r="C54" s="24"/>
      <c r="F54" s="4"/>
      <c r="G54" s="24"/>
    </row>
    <row r="55" spans="3:7" ht="12.75">
      <c r="C55" s="24"/>
      <c r="F55" s="4"/>
      <c r="G55" s="24"/>
    </row>
    <row r="56" spans="3:7" ht="12.75">
      <c r="C56" s="24"/>
      <c r="F56" s="4"/>
      <c r="G56" s="24"/>
    </row>
    <row r="57" spans="3:7" ht="12.75">
      <c r="C57" s="24"/>
      <c r="F57" s="4"/>
      <c r="G57" s="24"/>
    </row>
    <row r="58" spans="3:7" ht="12.75">
      <c r="C58" s="24"/>
      <c r="F58" s="4"/>
      <c r="G58" s="24"/>
    </row>
    <row r="59" spans="3:7" ht="12.75">
      <c r="C59" s="24"/>
      <c r="F59" s="4"/>
      <c r="G59" s="24"/>
    </row>
    <row r="60" spans="3:7" ht="12.75">
      <c r="C60" s="24"/>
      <c r="F60" s="4"/>
      <c r="G60" s="24"/>
    </row>
    <row r="61" spans="3:7" ht="12.75">
      <c r="C61" s="24"/>
      <c r="F61" s="4"/>
      <c r="G61" s="24"/>
    </row>
    <row r="62" spans="3:7" ht="12.75">
      <c r="C62" s="24"/>
      <c r="F62" s="4"/>
      <c r="G62" s="24"/>
    </row>
    <row r="63" spans="3:7" ht="12.75">
      <c r="C63" s="24"/>
      <c r="F63" s="4"/>
      <c r="G63" s="24"/>
    </row>
    <row r="64" spans="3:7" ht="12.75">
      <c r="C64" s="24"/>
      <c r="F64" s="4"/>
      <c r="G64" s="24"/>
    </row>
    <row r="65" spans="3:7" ht="12.75">
      <c r="C65" s="24"/>
      <c r="F65" s="4"/>
      <c r="G65" s="24"/>
    </row>
    <row r="66" spans="3:7" ht="12.75">
      <c r="C66" s="24"/>
      <c r="F66" s="4"/>
      <c r="G66" s="24"/>
    </row>
    <row r="67" spans="3:7" ht="12.75">
      <c r="C67" s="24"/>
      <c r="F67" s="4"/>
      <c r="G67" s="24"/>
    </row>
    <row r="68" spans="3:7" ht="12.75">
      <c r="C68" s="24"/>
      <c r="F68" s="4"/>
      <c r="G68" s="24"/>
    </row>
    <row r="69" spans="3:7" ht="12.75">
      <c r="C69" s="24"/>
      <c r="F69" s="4"/>
      <c r="G69" s="24"/>
    </row>
    <row r="70" spans="3:7" ht="12.75">
      <c r="C70" s="24"/>
      <c r="F70" s="4"/>
      <c r="G70" s="24"/>
    </row>
    <row r="71" spans="3:7" ht="12.75">
      <c r="C71" s="24"/>
      <c r="F71" s="4"/>
      <c r="G71" s="24"/>
    </row>
    <row r="72" spans="3:7" ht="12.75">
      <c r="C72" s="24"/>
      <c r="F72" s="4"/>
      <c r="G72" s="24"/>
    </row>
    <row r="73" spans="3:7" ht="12.75">
      <c r="C73" s="24"/>
      <c r="F73" s="4"/>
      <c r="G73" s="24"/>
    </row>
    <row r="74" spans="3:7" ht="12.75">
      <c r="C74" s="24"/>
      <c r="F74" s="4"/>
      <c r="G74" s="24"/>
    </row>
    <row r="75" spans="3:7" ht="12.75">
      <c r="C75" s="24"/>
      <c r="F75" s="4"/>
      <c r="G75" s="24"/>
    </row>
    <row r="76" spans="3:7" ht="12.75">
      <c r="C76" s="24"/>
      <c r="F76" s="4"/>
      <c r="G76" s="24"/>
    </row>
    <row r="77" spans="3:7" ht="12.75">
      <c r="C77" s="24"/>
      <c r="F77" s="4"/>
      <c r="G77" s="24"/>
    </row>
    <row r="78" spans="3:7" ht="12.75">
      <c r="C78" s="24"/>
      <c r="F78" s="4"/>
      <c r="G78" s="24"/>
    </row>
    <row r="79" spans="3:7" ht="12.75">
      <c r="C79" s="24"/>
      <c r="F79" s="4"/>
      <c r="G79" s="24"/>
    </row>
    <row r="80" spans="3:7" ht="12.75">
      <c r="C80" s="24"/>
      <c r="F80" s="4"/>
      <c r="G80" s="24"/>
    </row>
    <row r="81" spans="3:7" ht="12.75">
      <c r="C81" s="24"/>
      <c r="F81" s="4"/>
      <c r="G81" s="24"/>
    </row>
    <row r="82" spans="3:7" ht="12.75">
      <c r="C82" s="24"/>
      <c r="F82" s="4"/>
      <c r="G82" s="24"/>
    </row>
    <row r="83" spans="3:7" ht="12.75">
      <c r="C83" s="24"/>
      <c r="F83" s="4"/>
      <c r="G83" s="24"/>
    </row>
    <row r="84" spans="3:7" ht="12.75">
      <c r="C84" s="24"/>
      <c r="F84" s="4"/>
      <c r="G84" s="24"/>
    </row>
    <row r="85" spans="3:7" ht="12.75">
      <c r="C85" s="24"/>
      <c r="F85" s="4"/>
      <c r="G85" s="24"/>
    </row>
    <row r="86" spans="3:7" ht="12.75">
      <c r="C86" s="24"/>
      <c r="F86" s="4"/>
      <c r="G86" s="24"/>
    </row>
    <row r="87" spans="3:7" ht="12.75">
      <c r="C87" s="24"/>
      <c r="F87" s="4"/>
      <c r="G87" s="24"/>
    </row>
    <row r="88" spans="3:7" ht="12.75">
      <c r="C88" s="24"/>
      <c r="F88" s="4"/>
      <c r="G88" s="24"/>
    </row>
    <row r="89" spans="3:7" ht="12.75">
      <c r="C89" s="24"/>
      <c r="F89" s="4"/>
      <c r="G89" s="24"/>
    </row>
    <row r="90" spans="3:7" ht="12.75">
      <c r="C90" s="24"/>
      <c r="F90" s="4"/>
      <c r="G90" s="24"/>
    </row>
    <row r="91" spans="3:7" ht="12.75">
      <c r="C91" s="24"/>
      <c r="F91" s="4"/>
      <c r="G91" s="24"/>
    </row>
    <row r="92" spans="3:7" ht="12.75">
      <c r="C92" s="24"/>
      <c r="F92" s="4"/>
      <c r="G92" s="24"/>
    </row>
    <row r="93" spans="3:7" ht="12.75">
      <c r="C93" s="24"/>
      <c r="F93" s="4"/>
      <c r="G93" s="24"/>
    </row>
    <row r="94" spans="3:7" ht="12.75">
      <c r="C94" s="24"/>
      <c r="F94" s="4"/>
      <c r="G94" s="24"/>
    </row>
    <row r="95" spans="3:7" ht="12.75">
      <c r="C95" s="24"/>
      <c r="F95" s="4"/>
      <c r="G95" s="24"/>
    </row>
    <row r="96" spans="3:7" ht="12.75">
      <c r="C96" s="24"/>
      <c r="F96" s="4"/>
      <c r="G96" s="24"/>
    </row>
    <row r="97" spans="3:7" ht="12.75">
      <c r="C97" s="24"/>
      <c r="F97" s="4"/>
      <c r="G97" s="24"/>
    </row>
    <row r="98" spans="3:7" ht="12.75">
      <c r="C98" s="24"/>
      <c r="F98" s="4"/>
      <c r="G98" s="24"/>
    </row>
    <row r="99" spans="3:7" ht="12.75">
      <c r="C99" s="24"/>
      <c r="F99" s="4"/>
      <c r="G99" s="24"/>
    </row>
    <row r="100" spans="3:7" ht="12.75">
      <c r="C100" s="24"/>
      <c r="F100" s="4"/>
      <c r="G100" s="24"/>
    </row>
    <row r="101" spans="3:6" ht="12.75">
      <c r="C101" s="24"/>
      <c r="F101" s="4"/>
    </row>
    <row r="102" spans="3:6" ht="12.75">
      <c r="C102" s="24"/>
      <c r="F102" s="4"/>
    </row>
    <row r="103" spans="3:6" ht="12.75">
      <c r="C103" s="24"/>
      <c r="F103" s="4"/>
    </row>
    <row r="104" spans="3:6" ht="12.75">
      <c r="C104" s="24"/>
      <c r="F104" s="4"/>
    </row>
    <row r="105" spans="3:6" ht="12.75">
      <c r="C105" s="24"/>
      <c r="F105" s="4"/>
    </row>
    <row r="106" spans="3:6" ht="12.75">
      <c r="C106" s="24"/>
      <c r="F106" s="4"/>
    </row>
    <row r="107" spans="3:6" ht="12.75">
      <c r="C107" s="24"/>
      <c r="F107" s="4"/>
    </row>
    <row r="108" spans="3:6" ht="12.75">
      <c r="C108" s="24"/>
      <c r="F108" s="4"/>
    </row>
    <row r="109" spans="3:6" ht="12.75">
      <c r="C109" s="24"/>
      <c r="F109" s="4"/>
    </row>
    <row r="110" spans="3:6" ht="12.75">
      <c r="C110" s="24"/>
      <c r="F110" s="4"/>
    </row>
    <row r="111" spans="3:6" ht="12.75">
      <c r="C111" s="24"/>
      <c r="F111" s="4"/>
    </row>
    <row r="112" spans="3:6" ht="12.75">
      <c r="C112" s="24"/>
      <c r="F112" s="4"/>
    </row>
    <row r="113" spans="3:6" ht="12.75">
      <c r="C113" s="24"/>
      <c r="F113" s="4"/>
    </row>
    <row r="114" spans="3:6" ht="12.75">
      <c r="C114" s="24"/>
      <c r="F114" s="4"/>
    </row>
    <row r="115" spans="3:6" ht="12.75">
      <c r="C115" s="24"/>
      <c r="F115" s="4"/>
    </row>
    <row r="116" spans="3:6" ht="12.75">
      <c r="C116" s="24"/>
      <c r="F116" s="4"/>
    </row>
    <row r="117" spans="3:6" ht="12.75">
      <c r="C117" s="24"/>
      <c r="F117" s="4"/>
    </row>
    <row r="118" spans="3:6" ht="12.75">
      <c r="C118" s="24"/>
      <c r="F118" s="4"/>
    </row>
    <row r="119" spans="3:6" ht="12.75">
      <c r="C119" s="24"/>
      <c r="F119" s="4"/>
    </row>
    <row r="120" spans="3:6" ht="12.75">
      <c r="C120" s="24"/>
      <c r="F120" s="4"/>
    </row>
    <row r="121" spans="3:6" ht="12.75">
      <c r="C121" s="24"/>
      <c r="F121" s="4"/>
    </row>
    <row r="122" spans="3:6" ht="12.75">
      <c r="C122" s="24"/>
      <c r="F122" s="4"/>
    </row>
    <row r="123" spans="3:6" ht="12.75">
      <c r="C123" s="24"/>
      <c r="F123" s="4"/>
    </row>
    <row r="124" spans="3:6" ht="12.75">
      <c r="C124" s="24"/>
      <c r="F124" s="4"/>
    </row>
    <row r="125" spans="3:6" ht="12.75">
      <c r="C125" s="24"/>
      <c r="F125" s="4"/>
    </row>
    <row r="126" spans="3:6" ht="12.75">
      <c r="C126" s="24"/>
      <c r="F126" s="4"/>
    </row>
    <row r="127" spans="3:6" ht="12.75">
      <c r="C127" s="24"/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5" spans="3:7" ht="12.75">
      <c r="C145" s="24"/>
      <c r="G145" s="24"/>
    </row>
    <row r="146" spans="3:7" ht="12.75">
      <c r="C146" s="24"/>
      <c r="G146" s="24"/>
    </row>
  </sheetData>
  <printOptions horizontalCentered="1"/>
  <pageMargins left="0.7874015748031497" right="0.7874015748031497" top="0.5" bottom="0.45" header="0.19" footer="0.3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85" zoomScaleNormal="85" workbookViewId="0" topLeftCell="A7">
      <selection activeCell="I8" sqref="I8"/>
    </sheetView>
  </sheetViews>
  <sheetFormatPr defaultColWidth="11.421875" defaultRowHeight="12.75"/>
  <cols>
    <col min="1" max="1" width="14.00390625" style="0" customWidth="1"/>
    <col min="2" max="2" width="40.00390625" style="0" customWidth="1"/>
    <col min="3" max="4" width="19.00390625" style="0" customWidth="1"/>
    <col min="5" max="6" width="18.8515625" style="0" customWidth="1"/>
    <col min="7" max="7" width="16.140625" style="0" customWidth="1"/>
  </cols>
  <sheetData>
    <row r="1" spans="2:7" ht="14.25" customHeight="1">
      <c r="B1" s="5"/>
      <c r="C1" s="5"/>
      <c r="D1" s="5"/>
      <c r="E1" s="5"/>
      <c r="F1" s="5"/>
      <c r="G1" s="5"/>
    </row>
    <row r="2" spans="1:7" ht="12.75">
      <c r="A2" s="9" t="s">
        <v>27</v>
      </c>
      <c r="B2" s="9"/>
      <c r="C2" s="5"/>
      <c r="D2" s="5"/>
      <c r="E2" s="5"/>
      <c r="F2" s="5"/>
      <c r="G2" s="5"/>
    </row>
    <row r="3" spans="1:7" s="5" customFormat="1" ht="15.75">
      <c r="A3" s="13" t="s">
        <v>183</v>
      </c>
      <c r="B3" s="98"/>
      <c r="C3" s="98"/>
      <c r="D3" s="98"/>
      <c r="E3" s="98"/>
      <c r="F3" s="98"/>
      <c r="G3" s="98"/>
    </row>
    <row r="4" spans="1:7" ht="16.5" thickBot="1">
      <c r="A4" s="98"/>
      <c r="B4" s="98"/>
      <c r="C4" s="98"/>
      <c r="D4" s="98"/>
      <c r="E4" s="98"/>
      <c r="F4" s="98"/>
      <c r="G4" s="98"/>
    </row>
    <row r="5" spans="1:7" s="1" customFormat="1" ht="21" customHeight="1">
      <c r="A5" s="179" t="s">
        <v>28</v>
      </c>
      <c r="B5" s="179" t="s">
        <v>182</v>
      </c>
      <c r="C5" s="183" t="s">
        <v>51</v>
      </c>
      <c r="D5" s="184"/>
      <c r="E5" s="183" t="s">
        <v>65</v>
      </c>
      <c r="F5" s="185"/>
      <c r="G5" s="181" t="s">
        <v>112</v>
      </c>
    </row>
    <row r="6" spans="1:7" s="1" customFormat="1" ht="36.75" customHeight="1" thickBot="1">
      <c r="A6" s="180"/>
      <c r="B6" s="180"/>
      <c r="C6" s="149">
        <v>2011</v>
      </c>
      <c r="D6" s="150" t="s">
        <v>111</v>
      </c>
      <c r="E6" s="149">
        <v>2011</v>
      </c>
      <c r="F6" s="151" t="s">
        <v>111</v>
      </c>
      <c r="G6" s="182"/>
    </row>
    <row r="7" spans="1:7" ht="15" customHeight="1">
      <c r="A7" s="152" t="s">
        <v>29</v>
      </c>
      <c r="B7" s="153" t="s">
        <v>123</v>
      </c>
      <c r="C7" s="164">
        <v>4194.86775</v>
      </c>
      <c r="D7" s="164">
        <v>5587.91731</v>
      </c>
      <c r="E7" s="164">
        <v>12942.311759999999</v>
      </c>
      <c r="F7" s="164">
        <v>13740.3928</v>
      </c>
      <c r="G7" s="154">
        <f>D7-F7</f>
        <v>-8152.47549</v>
      </c>
    </row>
    <row r="8" spans="1:7" ht="15" customHeight="1">
      <c r="A8" s="155" t="s">
        <v>30</v>
      </c>
      <c r="B8" s="83" t="s">
        <v>172</v>
      </c>
      <c r="C8" s="165">
        <v>138099.37049</v>
      </c>
      <c r="D8" s="165">
        <v>153024.27331999998</v>
      </c>
      <c r="E8" s="165">
        <v>27059.04453</v>
      </c>
      <c r="F8" s="165">
        <v>29186.491320000005</v>
      </c>
      <c r="G8" s="148">
        <f aca="true" t="shared" si="0" ref="G8:G30">D8-F8</f>
        <v>123837.78199999998</v>
      </c>
    </row>
    <row r="9" spans="1:7" ht="15" customHeight="1">
      <c r="A9" s="155" t="s">
        <v>69</v>
      </c>
      <c r="B9" s="83" t="s">
        <v>124</v>
      </c>
      <c r="C9" s="165">
        <v>128327.46149000002</v>
      </c>
      <c r="D9" s="165">
        <v>118745.00274000001</v>
      </c>
      <c r="E9" s="165">
        <v>274152.3259</v>
      </c>
      <c r="F9" s="165">
        <v>231828.63784</v>
      </c>
      <c r="G9" s="148">
        <f t="shared" si="0"/>
        <v>-113083.6351</v>
      </c>
    </row>
    <row r="10" spans="1:7" ht="14.25" customHeight="1">
      <c r="A10" s="155" t="s">
        <v>41</v>
      </c>
      <c r="B10" s="83" t="s">
        <v>125</v>
      </c>
      <c r="C10" s="165">
        <v>24047.042370000003</v>
      </c>
      <c r="D10" s="165">
        <v>34719.48062</v>
      </c>
      <c r="E10" s="165">
        <v>29228.774149999997</v>
      </c>
      <c r="F10" s="165">
        <v>33663.44216</v>
      </c>
      <c r="G10" s="148">
        <f t="shared" si="0"/>
        <v>1056.0384600000034</v>
      </c>
    </row>
    <row r="11" spans="1:7" ht="15" customHeight="1">
      <c r="A11" s="155" t="s">
        <v>129</v>
      </c>
      <c r="B11" s="83" t="s">
        <v>143</v>
      </c>
      <c r="C11" s="165">
        <v>12278.34849</v>
      </c>
      <c r="D11" s="165">
        <v>15132.027759999999</v>
      </c>
      <c r="E11" s="165">
        <v>9513.84302</v>
      </c>
      <c r="F11" s="165">
        <v>8510.58904</v>
      </c>
      <c r="G11" s="148">
        <f t="shared" si="0"/>
        <v>6621.438719999998</v>
      </c>
    </row>
    <row r="12" spans="1:7" ht="15" customHeight="1">
      <c r="A12" s="155" t="s">
        <v>31</v>
      </c>
      <c r="B12" s="83" t="s">
        <v>126</v>
      </c>
      <c r="C12" s="165">
        <v>41978.68614</v>
      </c>
      <c r="D12" s="165">
        <v>44468.84242999999</v>
      </c>
      <c r="E12" s="165">
        <v>13617.236869999997</v>
      </c>
      <c r="F12" s="165">
        <v>14563.57195</v>
      </c>
      <c r="G12" s="148">
        <f t="shared" si="0"/>
        <v>29905.270479999992</v>
      </c>
    </row>
    <row r="13" spans="1:7" ht="14.25" customHeight="1">
      <c r="A13" s="155" t="s">
        <v>32</v>
      </c>
      <c r="B13" s="83" t="s">
        <v>144</v>
      </c>
      <c r="C13" s="165">
        <v>1206728.58673</v>
      </c>
      <c r="D13" s="165">
        <v>1351521.3226399997</v>
      </c>
      <c r="E13" s="165">
        <v>79655.04778000001</v>
      </c>
      <c r="F13" s="165">
        <v>79297.64387</v>
      </c>
      <c r="G13" s="148">
        <f t="shared" si="0"/>
        <v>1272223.6787699996</v>
      </c>
    </row>
    <row r="14" spans="1:7" ht="15" customHeight="1">
      <c r="A14" s="155" t="s">
        <v>33</v>
      </c>
      <c r="B14" s="83" t="s">
        <v>127</v>
      </c>
      <c r="C14" s="165">
        <v>951736.4349600001</v>
      </c>
      <c r="D14" s="165">
        <v>1128081.0344299998</v>
      </c>
      <c r="E14" s="165">
        <v>92127.16772</v>
      </c>
      <c r="F14" s="165">
        <v>112707.60373</v>
      </c>
      <c r="G14" s="148">
        <f t="shared" si="0"/>
        <v>1015373.4306999998</v>
      </c>
    </row>
    <row r="15" spans="1:7" ht="15" customHeight="1">
      <c r="A15" s="155" t="s">
        <v>130</v>
      </c>
      <c r="B15" s="83" t="s">
        <v>145</v>
      </c>
      <c r="C15" s="165">
        <v>9419.373870000001</v>
      </c>
      <c r="D15" s="165">
        <v>10292.37964</v>
      </c>
      <c r="E15" s="165">
        <v>34720.23023</v>
      </c>
      <c r="F15" s="165">
        <v>32849.305120000005</v>
      </c>
      <c r="G15" s="148">
        <f t="shared" si="0"/>
        <v>-22556.925480000005</v>
      </c>
    </row>
    <row r="16" spans="1:7" ht="15" customHeight="1">
      <c r="A16" s="155" t="s">
        <v>131</v>
      </c>
      <c r="B16" s="83" t="s">
        <v>34</v>
      </c>
      <c r="C16" s="165">
        <v>100772.27517000001</v>
      </c>
      <c r="D16" s="165">
        <v>67375.05565000001</v>
      </c>
      <c r="E16" s="165">
        <v>182929.66064</v>
      </c>
      <c r="F16" s="165">
        <v>239479.14236000003</v>
      </c>
      <c r="G16" s="148">
        <f t="shared" si="0"/>
        <v>-172104.08671</v>
      </c>
    </row>
    <row r="17" spans="1:8" ht="15" customHeight="1">
      <c r="A17" s="155" t="s">
        <v>132</v>
      </c>
      <c r="B17" s="83" t="s">
        <v>146</v>
      </c>
      <c r="C17" s="165">
        <v>16998.82522</v>
      </c>
      <c r="D17" s="165">
        <v>37367.15879000001</v>
      </c>
      <c r="E17" s="165">
        <v>2648.96633</v>
      </c>
      <c r="F17" s="165">
        <v>12088.27181</v>
      </c>
      <c r="G17" s="148">
        <f t="shared" si="0"/>
        <v>25278.88698000001</v>
      </c>
      <c r="H17" s="84"/>
    </row>
    <row r="18" spans="1:8" ht="15" customHeight="1">
      <c r="A18" s="155" t="s">
        <v>133</v>
      </c>
      <c r="B18" s="83" t="s">
        <v>147</v>
      </c>
      <c r="C18" s="165">
        <v>51262.47667999999</v>
      </c>
      <c r="D18" s="165">
        <v>38513.21621</v>
      </c>
      <c r="E18" s="165">
        <v>123020.04163999998</v>
      </c>
      <c r="F18" s="165">
        <v>124991.95916</v>
      </c>
      <c r="G18" s="148">
        <f t="shared" si="0"/>
        <v>-86478.74295</v>
      </c>
      <c r="H18" s="84"/>
    </row>
    <row r="19" spans="1:8" ht="15" customHeight="1">
      <c r="A19" s="155" t="s">
        <v>134</v>
      </c>
      <c r="B19" s="83" t="s">
        <v>148</v>
      </c>
      <c r="C19" s="165">
        <v>1909.05965</v>
      </c>
      <c r="D19" s="165">
        <v>2145.22349</v>
      </c>
      <c r="E19" s="165">
        <v>2379.97223</v>
      </c>
      <c r="F19" s="165">
        <v>2983.99747</v>
      </c>
      <c r="G19" s="148">
        <f t="shared" si="0"/>
        <v>-838.7739799999999</v>
      </c>
      <c r="H19" s="84"/>
    </row>
    <row r="20" spans="1:8" ht="15" customHeight="1">
      <c r="A20" s="155" t="s">
        <v>135</v>
      </c>
      <c r="B20" s="83" t="s">
        <v>149</v>
      </c>
      <c r="C20" s="165">
        <v>505.10026</v>
      </c>
      <c r="D20" s="165">
        <v>131.01108000000002</v>
      </c>
      <c r="E20" s="165">
        <v>16236.09995</v>
      </c>
      <c r="F20" s="165">
        <v>7278.06186</v>
      </c>
      <c r="G20" s="148">
        <f t="shared" si="0"/>
        <v>-7147.05078</v>
      </c>
      <c r="H20" s="84"/>
    </row>
    <row r="21" spans="1:8" ht="15" customHeight="1">
      <c r="A21" s="155" t="s">
        <v>136</v>
      </c>
      <c r="B21" s="83" t="s">
        <v>150</v>
      </c>
      <c r="C21" s="165">
        <v>920734.8237999999</v>
      </c>
      <c r="D21" s="165">
        <v>1016141.9950600001</v>
      </c>
      <c r="E21" s="165">
        <v>285586.92446999997</v>
      </c>
      <c r="F21" s="165">
        <v>315942.26068999997</v>
      </c>
      <c r="G21" s="148">
        <f t="shared" si="0"/>
        <v>700199.7343700002</v>
      </c>
      <c r="H21" s="84"/>
    </row>
    <row r="22" spans="1:8" ht="15" customHeight="1">
      <c r="A22" s="155" t="s">
        <v>137</v>
      </c>
      <c r="B22" s="83" t="s">
        <v>151</v>
      </c>
      <c r="C22" s="165">
        <v>15313.723860000004</v>
      </c>
      <c r="D22" s="165">
        <v>16457.311170000004</v>
      </c>
      <c r="E22" s="165">
        <v>33551.83059</v>
      </c>
      <c r="F22" s="165">
        <v>38603.741879999994</v>
      </c>
      <c r="G22" s="148">
        <f t="shared" si="0"/>
        <v>-22146.43070999999</v>
      </c>
      <c r="H22" s="84"/>
    </row>
    <row r="23" spans="1:8" ht="15" customHeight="1">
      <c r="A23" s="155" t="s">
        <v>138</v>
      </c>
      <c r="B23" s="83" t="s">
        <v>152</v>
      </c>
      <c r="C23" s="165">
        <v>27900.44297</v>
      </c>
      <c r="D23" s="165">
        <v>21008.0032</v>
      </c>
      <c r="E23" s="165">
        <v>208070.22355000005</v>
      </c>
      <c r="F23" s="165">
        <v>158461.63925</v>
      </c>
      <c r="G23" s="148">
        <f t="shared" si="0"/>
        <v>-137453.63605</v>
      </c>
      <c r="H23" s="84"/>
    </row>
    <row r="24" spans="1:8" ht="15" customHeight="1">
      <c r="A24" s="155" t="s">
        <v>139</v>
      </c>
      <c r="B24" s="83" t="s">
        <v>153</v>
      </c>
      <c r="C24" s="165">
        <v>6602.18389</v>
      </c>
      <c r="D24" s="165">
        <v>6242.31429</v>
      </c>
      <c r="E24" s="165">
        <v>2808.81991</v>
      </c>
      <c r="F24" s="165">
        <v>2443.7826299999997</v>
      </c>
      <c r="G24" s="148">
        <f t="shared" si="0"/>
        <v>3798.5316600000006</v>
      </c>
      <c r="H24" s="84"/>
    </row>
    <row r="25" spans="1:8" ht="15" customHeight="1">
      <c r="A25" s="155" t="s">
        <v>140</v>
      </c>
      <c r="B25" s="83" t="s">
        <v>154</v>
      </c>
      <c r="C25" s="165">
        <v>20260.77763</v>
      </c>
      <c r="D25" s="165">
        <v>28112.39408</v>
      </c>
      <c r="E25" s="165">
        <v>13085.080270000002</v>
      </c>
      <c r="F25" s="165">
        <v>30796.099770000004</v>
      </c>
      <c r="G25" s="148">
        <f t="shared" si="0"/>
        <v>-2683.705690000006</v>
      </c>
      <c r="H25" s="84"/>
    </row>
    <row r="26" spans="1:8" ht="15" customHeight="1">
      <c r="A26" s="155" t="s">
        <v>141</v>
      </c>
      <c r="B26" s="83" t="s">
        <v>155</v>
      </c>
      <c r="C26" s="165">
        <v>331005.84998000006</v>
      </c>
      <c r="D26" s="165">
        <v>355584.16806999996</v>
      </c>
      <c r="E26" s="165">
        <v>18959.557849999997</v>
      </c>
      <c r="F26" s="165">
        <v>17606.577350000003</v>
      </c>
      <c r="G26" s="148">
        <f t="shared" si="0"/>
        <v>337977.59072</v>
      </c>
      <c r="H26" s="84"/>
    </row>
    <row r="27" spans="1:8" ht="15" customHeight="1">
      <c r="A27" s="155" t="s">
        <v>142</v>
      </c>
      <c r="B27" s="83" t="s">
        <v>156</v>
      </c>
      <c r="C27" s="165">
        <v>102302.86202</v>
      </c>
      <c r="D27" s="165">
        <v>101736.70982999998</v>
      </c>
      <c r="E27" s="165">
        <v>120978.96097000001</v>
      </c>
      <c r="F27" s="165">
        <v>117456.44883000001</v>
      </c>
      <c r="G27" s="148">
        <f t="shared" si="0"/>
        <v>-15719.73900000003</v>
      </c>
      <c r="H27" s="84"/>
    </row>
    <row r="28" spans="1:8" ht="15" customHeight="1">
      <c r="A28" s="155" t="s">
        <v>42</v>
      </c>
      <c r="B28" s="83" t="s">
        <v>157</v>
      </c>
      <c r="C28" s="165">
        <v>160305.51027000003</v>
      </c>
      <c r="D28" s="165">
        <v>181626.10114</v>
      </c>
      <c r="E28" s="165">
        <v>134807.70883999998</v>
      </c>
      <c r="F28" s="165">
        <v>131176.13457</v>
      </c>
      <c r="G28" s="156">
        <f t="shared" si="0"/>
        <v>50449.96657000002</v>
      </c>
      <c r="H28" s="84"/>
    </row>
    <row r="29" spans="1:8" ht="15" customHeight="1">
      <c r="A29" s="155" t="s">
        <v>158</v>
      </c>
      <c r="B29" s="83" t="s">
        <v>161</v>
      </c>
      <c r="C29" s="165">
        <v>18356.796899999998</v>
      </c>
      <c r="D29" s="165">
        <v>21846.049179999998</v>
      </c>
      <c r="E29" s="165">
        <v>163956.21008</v>
      </c>
      <c r="F29" s="165">
        <v>173651.36159999997</v>
      </c>
      <c r="G29" s="156">
        <f t="shared" si="0"/>
        <v>-151805.31241999997</v>
      </c>
      <c r="H29" s="84"/>
    </row>
    <row r="30" spans="1:8" ht="15" customHeight="1">
      <c r="A30" s="155" t="s">
        <v>159</v>
      </c>
      <c r="B30" s="83" t="s">
        <v>160</v>
      </c>
      <c r="C30" s="165">
        <v>28160.575590000004</v>
      </c>
      <c r="D30" s="165">
        <v>10678.363640000001</v>
      </c>
      <c r="E30" s="165">
        <v>93699.53488</v>
      </c>
      <c r="F30" s="165">
        <v>74784.20131</v>
      </c>
      <c r="G30" s="156">
        <f t="shared" si="0"/>
        <v>-64105.83767</v>
      </c>
      <c r="H30" s="84"/>
    </row>
    <row r="31" spans="1:8" ht="15" customHeight="1">
      <c r="A31" s="85" t="s">
        <v>35</v>
      </c>
      <c r="B31" s="83" t="s">
        <v>36</v>
      </c>
      <c r="C31" s="146">
        <f>'CUADROS 1-2'!F15</f>
        <v>4314063.143</v>
      </c>
      <c r="D31" s="146">
        <f>'CUADROS 1-2'!H15</f>
        <v>4762719.333000001</v>
      </c>
      <c r="E31" s="146">
        <f>'CUADROS 1-2'!F33</f>
        <v>1931846.608</v>
      </c>
      <c r="F31" s="146">
        <f>'CUADROS 1-2'!H33</f>
        <v>1985503.0760000001</v>
      </c>
      <c r="G31" s="143">
        <f>D31-F31</f>
        <v>2777216.257</v>
      </c>
      <c r="H31" s="84"/>
    </row>
    <row r="32" spans="1:7" ht="18" customHeight="1" thickBot="1">
      <c r="A32" s="49" t="s">
        <v>37</v>
      </c>
      <c r="B32" s="144" t="s">
        <v>38</v>
      </c>
      <c r="C32" s="147">
        <v>14891767.823199997</v>
      </c>
      <c r="D32" s="147">
        <v>16861282.681309994</v>
      </c>
      <c r="E32" s="147">
        <v>19044289.68659</v>
      </c>
      <c r="F32" s="147">
        <v>21696714.47340999</v>
      </c>
      <c r="G32" s="145">
        <f>D32-F32</f>
        <v>-4835431.792099997</v>
      </c>
    </row>
    <row r="33" spans="1:5" ht="12.75">
      <c r="A33" s="56" t="s">
        <v>12</v>
      </c>
      <c r="B33" s="5"/>
      <c r="C33" s="5"/>
      <c r="D33" s="5"/>
      <c r="E33" s="5"/>
    </row>
    <row r="35" spans="1:7" ht="15">
      <c r="A35" s="15"/>
      <c r="B35" s="16"/>
      <c r="C35" s="17"/>
      <c r="D35" s="17"/>
      <c r="E35" s="17"/>
      <c r="F35" s="17"/>
      <c r="G35" s="17"/>
    </row>
    <row r="36" spans="1:7" ht="15">
      <c r="A36" s="15"/>
      <c r="B36" s="16"/>
      <c r="C36" s="17"/>
      <c r="D36" s="17"/>
      <c r="E36" s="17"/>
      <c r="F36" s="17"/>
      <c r="G36" s="17"/>
    </row>
    <row r="37" spans="1:7" ht="15">
      <c r="A37" s="15"/>
      <c r="B37" s="16"/>
      <c r="C37" s="57"/>
      <c r="D37" s="17"/>
      <c r="E37" s="17"/>
      <c r="F37" s="17"/>
      <c r="G37" s="17"/>
    </row>
    <row r="38" spans="1:7" ht="15">
      <c r="A38" s="15"/>
      <c r="B38" s="16"/>
      <c r="C38" s="17"/>
      <c r="D38" s="17"/>
      <c r="E38" s="17"/>
      <c r="F38" s="17"/>
      <c r="G38" s="17"/>
    </row>
    <row r="39" spans="1:7" ht="15">
      <c r="A39" s="15"/>
      <c r="B39" s="16"/>
      <c r="C39" s="17"/>
      <c r="D39" s="17"/>
      <c r="E39" s="17"/>
      <c r="F39" s="17"/>
      <c r="G39" s="17"/>
    </row>
    <row r="40" spans="1:7" ht="15">
      <c r="A40" s="15"/>
      <c r="B40" s="16"/>
      <c r="C40" s="17"/>
      <c r="D40" s="17"/>
      <c r="E40" s="17"/>
      <c r="F40" s="17"/>
      <c r="G40" s="17"/>
    </row>
    <row r="41" spans="1:7" ht="15">
      <c r="A41" s="15"/>
      <c r="B41" s="16"/>
      <c r="C41" s="17"/>
      <c r="D41" s="17"/>
      <c r="E41" s="17"/>
      <c r="F41" s="17"/>
      <c r="G41" s="17"/>
    </row>
    <row r="42" spans="1:7" ht="15">
      <c r="A42" s="15"/>
      <c r="B42" s="16"/>
      <c r="C42" s="17"/>
      <c r="D42" s="17"/>
      <c r="E42" s="17"/>
      <c r="F42" s="17"/>
      <c r="G42" s="17"/>
    </row>
    <row r="43" spans="1:7" ht="15">
      <c r="A43" s="15"/>
      <c r="B43" s="16"/>
      <c r="C43" s="17"/>
      <c r="D43" s="17"/>
      <c r="E43" s="17"/>
      <c r="F43" s="17"/>
      <c r="G43" s="17"/>
    </row>
    <row r="44" spans="1:7" ht="15">
      <c r="A44" s="15"/>
      <c r="B44" s="16"/>
      <c r="C44" s="17"/>
      <c r="D44" s="17"/>
      <c r="E44" s="17"/>
      <c r="F44" s="17"/>
      <c r="G44" s="17"/>
    </row>
    <row r="45" spans="1:7" ht="15">
      <c r="A45" s="15"/>
      <c r="B45" s="16"/>
      <c r="C45" s="17"/>
      <c r="D45" s="17"/>
      <c r="E45" s="17"/>
      <c r="F45" s="17"/>
      <c r="G45" s="17"/>
    </row>
    <row r="46" spans="1:7" ht="15">
      <c r="A46" s="15"/>
      <c r="B46" s="16"/>
      <c r="C46" s="17"/>
      <c r="D46" s="17"/>
      <c r="E46" s="17"/>
      <c r="F46" s="17"/>
      <c r="G46" s="17"/>
    </row>
    <row r="47" spans="1:7" ht="15">
      <c r="A47" s="15"/>
      <c r="B47" s="16"/>
      <c r="C47" s="17"/>
      <c r="D47" s="17"/>
      <c r="E47" s="17"/>
      <c r="F47" s="17"/>
      <c r="G47" s="17"/>
    </row>
    <row r="48" spans="1:7" ht="15">
      <c r="A48" s="15"/>
      <c r="B48" s="16"/>
      <c r="C48" s="17"/>
      <c r="D48" s="17"/>
      <c r="E48" s="17"/>
      <c r="F48" s="17"/>
      <c r="G48" s="17"/>
    </row>
    <row r="49" spans="1:7" ht="15">
      <c r="A49" s="15"/>
      <c r="B49" s="16"/>
      <c r="C49" s="17"/>
      <c r="D49" s="17"/>
      <c r="E49" s="17"/>
      <c r="F49" s="17"/>
      <c r="G49" s="17"/>
    </row>
    <row r="50" spans="1:7" ht="15.75">
      <c r="A50" s="18"/>
      <c r="B50" s="16"/>
      <c r="C50" s="17"/>
      <c r="D50" s="17"/>
      <c r="E50" s="17"/>
      <c r="F50" s="17"/>
      <c r="G50" s="19"/>
    </row>
    <row r="51" spans="1:7" ht="15.75">
      <c r="A51" s="18"/>
      <c r="B51" s="16"/>
      <c r="C51" s="17"/>
      <c r="D51" s="17"/>
      <c r="E51" s="17"/>
      <c r="F51" s="17"/>
      <c r="G51" s="19"/>
    </row>
  </sheetData>
  <mergeCells count="5">
    <mergeCell ref="A5:A6"/>
    <mergeCell ref="G5:G6"/>
    <mergeCell ref="C5:D5"/>
    <mergeCell ref="E5:F5"/>
    <mergeCell ref="B5:B6"/>
  </mergeCells>
  <printOptions horizontalCentered="1"/>
  <pageMargins left="0.44" right="0.7874015748031497" top="1.22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9"/>
  <sheetViews>
    <sheetView zoomScale="75" zoomScaleNormal="75" workbookViewId="0" topLeftCell="A1">
      <selection activeCell="D25" sqref="D25"/>
    </sheetView>
  </sheetViews>
  <sheetFormatPr defaultColWidth="11.421875" defaultRowHeight="12.75"/>
  <cols>
    <col min="1" max="1" width="14.8515625" style="0" customWidth="1"/>
    <col min="2" max="2" width="93.57421875" style="0" customWidth="1"/>
    <col min="3" max="3" width="14.57421875" style="0" customWidth="1"/>
    <col min="4" max="4" width="14.28125" style="0" customWidth="1"/>
    <col min="5" max="5" width="18.421875" style="0" customWidth="1"/>
    <col min="6" max="6" width="18.28125" style="0" customWidth="1"/>
    <col min="7" max="7" width="8.140625" style="0" customWidth="1"/>
    <col min="8" max="8" width="8.7109375" style="0" customWidth="1"/>
  </cols>
  <sheetData>
    <row r="1" ht="12.75">
      <c r="A1" s="6" t="s">
        <v>49</v>
      </c>
    </row>
    <row r="2" spans="1:3" ht="12.75">
      <c r="A2" s="1"/>
      <c r="C2" s="21"/>
    </row>
    <row r="3" spans="1:6" ht="14.25" customHeight="1" thickBot="1">
      <c r="A3" s="13" t="s">
        <v>184</v>
      </c>
      <c r="B3" s="10"/>
      <c r="C3" s="10"/>
      <c r="D3" s="10"/>
      <c r="E3" s="10"/>
      <c r="F3" s="10"/>
    </row>
    <row r="4" spans="1:6" ht="74.25" customHeight="1" thickBot="1">
      <c r="A4" s="50" t="s">
        <v>96</v>
      </c>
      <c r="B4" s="51" t="s">
        <v>39</v>
      </c>
      <c r="C4" s="99" t="s">
        <v>52</v>
      </c>
      <c r="D4" s="99" t="s">
        <v>40</v>
      </c>
      <c r="E4" s="99" t="s">
        <v>67</v>
      </c>
      <c r="F4" s="100" t="s">
        <v>68</v>
      </c>
    </row>
    <row r="5" spans="1:7" ht="14.25">
      <c r="A5" s="101" t="s">
        <v>173</v>
      </c>
      <c r="B5" s="157" t="s">
        <v>76</v>
      </c>
      <c r="C5" s="90">
        <v>641125</v>
      </c>
      <c r="D5" s="90">
        <v>302121</v>
      </c>
      <c r="E5" s="102">
        <f aca="true" t="shared" si="0" ref="E5:E25">(C5)/C$29</f>
        <v>0.1346132230714843</v>
      </c>
      <c r="F5" s="103">
        <f aca="true" t="shared" si="1" ref="F5:F25">(D5)/D$29</f>
        <v>0.07744150804481777</v>
      </c>
      <c r="G5" s="4"/>
    </row>
    <row r="6" spans="1:7" ht="14.25">
      <c r="A6" s="29" t="s">
        <v>100</v>
      </c>
      <c r="B6" s="11" t="s">
        <v>101</v>
      </c>
      <c r="C6" s="86">
        <v>450186</v>
      </c>
      <c r="D6" s="86">
        <v>249027</v>
      </c>
      <c r="E6" s="34">
        <f t="shared" si="0"/>
        <v>0.09452289092089566</v>
      </c>
      <c r="F6" s="36">
        <f t="shared" si="1"/>
        <v>0.06383212826608159</v>
      </c>
      <c r="G6" s="4"/>
    </row>
    <row r="7" spans="1:7" ht="14.25">
      <c r="A7" s="29" t="s">
        <v>113</v>
      </c>
      <c r="B7" s="12" t="s">
        <v>80</v>
      </c>
      <c r="C7" s="86">
        <v>434303</v>
      </c>
      <c r="D7" s="86">
        <v>411481</v>
      </c>
      <c r="E7" s="34">
        <f t="shared" si="0"/>
        <v>0.091188031381735</v>
      </c>
      <c r="F7" s="36">
        <f t="shared" si="1"/>
        <v>0.10547333410054137</v>
      </c>
      <c r="G7" s="4"/>
    </row>
    <row r="8" spans="1:7" ht="14.25">
      <c r="A8" s="29" t="s">
        <v>86</v>
      </c>
      <c r="B8" s="11" t="s">
        <v>87</v>
      </c>
      <c r="C8" s="86">
        <v>301928</v>
      </c>
      <c r="D8" s="86">
        <v>194695</v>
      </c>
      <c r="E8" s="34">
        <f t="shared" si="0"/>
        <v>0.06339403582067009</v>
      </c>
      <c r="F8" s="36">
        <f t="shared" si="1"/>
        <v>0.049905416732983786</v>
      </c>
      <c r="G8" s="4"/>
    </row>
    <row r="9" spans="1:7" ht="14.25">
      <c r="A9" s="29" t="s">
        <v>105</v>
      </c>
      <c r="B9" s="11" t="s">
        <v>91</v>
      </c>
      <c r="C9" s="86">
        <v>268818</v>
      </c>
      <c r="D9" s="86">
        <v>203187</v>
      </c>
      <c r="E9" s="34">
        <f t="shared" si="0"/>
        <v>0.05644212501404604</v>
      </c>
      <c r="F9" s="36">
        <f t="shared" si="1"/>
        <v>0.05208213826613307</v>
      </c>
      <c r="G9" s="4"/>
    </row>
    <row r="10" spans="1:7" ht="14.25">
      <c r="A10" s="29" t="s">
        <v>115</v>
      </c>
      <c r="B10" s="11" t="s">
        <v>90</v>
      </c>
      <c r="C10" s="86">
        <v>195770</v>
      </c>
      <c r="D10" s="86">
        <v>99060</v>
      </c>
      <c r="E10" s="34">
        <f t="shared" si="0"/>
        <v>0.04110466863826006</v>
      </c>
      <c r="F10" s="36">
        <f t="shared" si="1"/>
        <v>0.025391666871616498</v>
      </c>
      <c r="G10" s="4"/>
    </row>
    <row r="11" spans="1:7" ht="14.25">
      <c r="A11" s="29" t="s">
        <v>43</v>
      </c>
      <c r="B11" s="11" t="s">
        <v>89</v>
      </c>
      <c r="C11" s="86">
        <v>167328</v>
      </c>
      <c r="D11" s="86">
        <v>200301</v>
      </c>
      <c r="E11" s="34">
        <f t="shared" si="0"/>
        <v>0.03513287017368739</v>
      </c>
      <c r="F11" s="36">
        <f t="shared" si="1"/>
        <v>0.05134238104231432</v>
      </c>
      <c r="G11" s="4"/>
    </row>
    <row r="12" spans="1:7" ht="14.25">
      <c r="A12" s="29" t="s">
        <v>114</v>
      </c>
      <c r="B12" s="12" t="s">
        <v>85</v>
      </c>
      <c r="C12" s="86">
        <v>120147</v>
      </c>
      <c r="D12" s="86">
        <v>152574</v>
      </c>
      <c r="E12" s="34">
        <f t="shared" si="0"/>
        <v>0.02522655474731078</v>
      </c>
      <c r="F12" s="36">
        <f t="shared" si="1"/>
        <v>0.039108703626792</v>
      </c>
      <c r="G12" s="4"/>
    </row>
    <row r="13" spans="1:7" ht="14.25">
      <c r="A13" s="29" t="s">
        <v>71</v>
      </c>
      <c r="B13" s="12" t="s">
        <v>73</v>
      </c>
      <c r="C13" s="86">
        <v>90917</v>
      </c>
      <c r="D13" s="86">
        <v>11544</v>
      </c>
      <c r="E13" s="34">
        <f t="shared" si="0"/>
        <v>0.019089304584893958</v>
      </c>
      <c r="F13" s="36">
        <f t="shared" si="1"/>
        <v>0.0029590288952749933</v>
      </c>
      <c r="G13" s="4"/>
    </row>
    <row r="14" spans="1:7" ht="14.25">
      <c r="A14" s="29" t="s">
        <v>164</v>
      </c>
      <c r="B14" s="12" t="s">
        <v>165</v>
      </c>
      <c r="C14" s="86">
        <v>85095</v>
      </c>
      <c r="D14" s="86">
        <v>215961</v>
      </c>
      <c r="E14" s="34">
        <f t="shared" si="0"/>
        <v>0.017866893690415997</v>
      </c>
      <c r="F14" s="36">
        <f t="shared" si="1"/>
        <v>0.05535644830669464</v>
      </c>
      <c r="G14" s="4"/>
    </row>
    <row r="15" spans="1:7" ht="14.25">
      <c r="A15" s="29" t="s">
        <v>103</v>
      </c>
      <c r="B15" s="12" t="s">
        <v>163</v>
      </c>
      <c r="C15" s="86">
        <v>71426</v>
      </c>
      <c r="D15" s="86">
        <v>7667</v>
      </c>
      <c r="E15" s="34">
        <f t="shared" si="0"/>
        <v>0.014996894632253987</v>
      </c>
      <c r="F15" s="36">
        <f t="shared" si="1"/>
        <v>0.0019652524722863283</v>
      </c>
      <c r="G15" s="4"/>
    </row>
    <row r="16" spans="1:7" ht="14.25">
      <c r="A16" s="29" t="s">
        <v>84</v>
      </c>
      <c r="B16" s="12" t="s">
        <v>92</v>
      </c>
      <c r="C16" s="86">
        <v>65102</v>
      </c>
      <c r="D16" s="88">
        <v>34377</v>
      </c>
      <c r="E16" s="34">
        <f t="shared" si="0"/>
        <v>0.01366908176782963</v>
      </c>
      <c r="F16" s="36">
        <f t="shared" si="1"/>
        <v>0.008811723521558252</v>
      </c>
      <c r="G16" s="4"/>
    </row>
    <row r="17" spans="1:7" ht="14.25">
      <c r="A17" s="29" t="s">
        <v>168</v>
      </c>
      <c r="B17" s="12" t="s">
        <v>169</v>
      </c>
      <c r="C17" s="86">
        <v>60299</v>
      </c>
      <c r="D17" s="88">
        <v>29724</v>
      </c>
      <c r="E17" s="34">
        <f t="shared" si="0"/>
        <v>0.012660624274497847</v>
      </c>
      <c r="F17" s="36">
        <f t="shared" si="1"/>
        <v>0.007619038018291225</v>
      </c>
      <c r="G17" s="4"/>
    </row>
    <row r="18" spans="1:7" ht="14.25">
      <c r="A18" s="29" t="s">
        <v>120</v>
      </c>
      <c r="B18" s="12" t="s">
        <v>121</v>
      </c>
      <c r="C18" s="86">
        <v>58723</v>
      </c>
      <c r="D18" s="86">
        <v>40267</v>
      </c>
      <c r="E18" s="34">
        <f t="shared" si="0"/>
        <v>0.01232972087880955</v>
      </c>
      <c r="F18" s="36">
        <f t="shared" si="1"/>
        <v>0.01032148445305251</v>
      </c>
      <c r="G18" s="4"/>
    </row>
    <row r="19" spans="1:7" ht="14.25">
      <c r="A19" s="29" t="s">
        <v>62</v>
      </c>
      <c r="B19" s="12" t="s">
        <v>83</v>
      </c>
      <c r="C19" s="86">
        <v>57694</v>
      </c>
      <c r="D19" s="86">
        <v>70806</v>
      </c>
      <c r="E19" s="34">
        <f>(C19)/C$29</f>
        <v>0.012113667836827787</v>
      </c>
      <c r="F19" s="36">
        <f t="shared" si="1"/>
        <v>0.01814942827086289</v>
      </c>
      <c r="G19" s="4"/>
    </row>
    <row r="20" spans="1:7" ht="14.25">
      <c r="A20" s="29" t="s">
        <v>174</v>
      </c>
      <c r="B20" s="12" t="s">
        <v>175</v>
      </c>
      <c r="C20" s="86">
        <v>55779</v>
      </c>
      <c r="D20" s="86">
        <v>85535</v>
      </c>
      <c r="E20" s="34">
        <f t="shared" si="0"/>
        <v>0.011711586616813138</v>
      </c>
      <c r="F20" s="36">
        <f t="shared" si="1"/>
        <v>0.02192485590413605</v>
      </c>
      <c r="G20" s="4"/>
    </row>
    <row r="21" spans="1:7" ht="14.25">
      <c r="A21" s="29" t="s">
        <v>102</v>
      </c>
      <c r="B21" s="12" t="s">
        <v>74</v>
      </c>
      <c r="C21" s="86">
        <v>53034</v>
      </c>
      <c r="D21" s="86">
        <v>100034</v>
      </c>
      <c r="E21" s="34">
        <f t="shared" si="0"/>
        <v>0.01113523520744488</v>
      </c>
      <c r="F21" s="36">
        <f t="shared" si="1"/>
        <v>0.025641328526501965</v>
      </c>
      <c r="G21" s="4"/>
    </row>
    <row r="22" spans="1:7" ht="14.25">
      <c r="A22" s="29" t="s">
        <v>177</v>
      </c>
      <c r="B22" s="12" t="s">
        <v>176</v>
      </c>
      <c r="C22" s="86">
        <v>42426</v>
      </c>
      <c r="D22" s="86">
        <v>23331</v>
      </c>
      <c r="E22" s="34">
        <f t="shared" si="0"/>
        <v>0.008907936209055634</v>
      </c>
      <c r="F22" s="36">
        <f t="shared" si="1"/>
        <v>0.005980345041204164</v>
      </c>
      <c r="G22" s="4"/>
    </row>
    <row r="23" spans="1:7" ht="14.25">
      <c r="A23" s="29" t="s">
        <v>186</v>
      </c>
      <c r="B23" s="12" t="s">
        <v>187</v>
      </c>
      <c r="C23" s="86">
        <v>41672</v>
      </c>
      <c r="D23" s="86">
        <v>37582</v>
      </c>
      <c r="E23" s="34">
        <f t="shared" si="0"/>
        <v>0.008749623290052477</v>
      </c>
      <c r="F23" s="36">
        <f t="shared" si="1"/>
        <v>0.009633248782244006</v>
      </c>
      <c r="G23" s="4"/>
    </row>
    <row r="24" spans="1:7" ht="14.25">
      <c r="A24" s="29" t="s">
        <v>166</v>
      </c>
      <c r="B24" s="12" t="s">
        <v>167</v>
      </c>
      <c r="C24" s="86">
        <v>40800</v>
      </c>
      <c r="D24" s="86">
        <v>6215</v>
      </c>
      <c r="E24" s="34">
        <f t="shared" si="0"/>
        <v>0.008566534609189408</v>
      </c>
      <c r="F24" s="36">
        <f t="shared" si="1"/>
        <v>0.0015930669251675402</v>
      </c>
      <c r="G24" s="4"/>
    </row>
    <row r="25" spans="1:7" ht="14.25">
      <c r="A25" s="29" t="s">
        <v>170</v>
      </c>
      <c r="B25" s="12" t="s">
        <v>171</v>
      </c>
      <c r="C25" s="86">
        <v>38196</v>
      </c>
      <c r="D25" s="86">
        <v>5222</v>
      </c>
      <c r="E25" s="34">
        <f t="shared" si="0"/>
        <v>0.008019788135602907</v>
      </c>
      <c r="F25" s="36">
        <f t="shared" si="1"/>
        <v>0.0013385350737288649</v>
      </c>
      <c r="G25" s="4"/>
    </row>
    <row r="26" spans="1:7" ht="15">
      <c r="A26" s="29"/>
      <c r="B26" s="12"/>
      <c r="C26" s="86"/>
      <c r="D26" s="89"/>
      <c r="E26" s="34"/>
      <c r="F26" s="36"/>
      <c r="G26" s="33"/>
    </row>
    <row r="27" spans="1:6" ht="15">
      <c r="A27" s="29"/>
      <c r="B27" s="28" t="s">
        <v>66</v>
      </c>
      <c r="C27" s="87">
        <f>SUM(C5:C26)</f>
        <v>3340768</v>
      </c>
      <c r="D27" s="87">
        <f>SUM(D5:D26)</f>
        <v>2480711</v>
      </c>
      <c r="E27" s="35">
        <f>(C27)/C29</f>
        <v>0.7014412915017765</v>
      </c>
      <c r="F27" s="37">
        <f>(D27)/D29</f>
        <v>0.6358710611422839</v>
      </c>
    </row>
    <row r="28" spans="1:6" ht="14.25">
      <c r="A28" s="29"/>
      <c r="B28" s="11"/>
      <c r="C28" s="86"/>
      <c r="D28" s="89"/>
      <c r="E28" s="34"/>
      <c r="F28" s="36"/>
    </row>
    <row r="29" spans="1:6" ht="15">
      <c r="A29" s="29" t="s">
        <v>46</v>
      </c>
      <c r="B29" s="12" t="s">
        <v>36</v>
      </c>
      <c r="C29" s="117">
        <f>'CUADROS 1-2'!H15</f>
        <v>4762719.333000001</v>
      </c>
      <c r="D29" s="117">
        <f>'CUADROS 1-2'!I15</f>
        <v>3901279.916</v>
      </c>
      <c r="E29" s="35">
        <f>(C29)/C29</f>
        <v>1</v>
      </c>
      <c r="F29" s="37">
        <f>(D29)/D29</f>
        <v>1</v>
      </c>
    </row>
    <row r="30" spans="1:6" ht="15.75" thickBot="1">
      <c r="A30" s="30" t="s">
        <v>45</v>
      </c>
      <c r="B30" s="31" t="s">
        <v>38</v>
      </c>
      <c r="C30" s="118">
        <f>'CUADRO 5'!D32</f>
        <v>16861282.681309994</v>
      </c>
      <c r="D30" s="118">
        <v>18513038</v>
      </c>
      <c r="E30" s="38">
        <f>C29/C30</f>
        <v>0.2824648292196222</v>
      </c>
      <c r="F30" s="39">
        <f>D29/D30</f>
        <v>0.21073148102434622</v>
      </c>
    </row>
    <row r="31" spans="1:6" ht="15">
      <c r="A31" s="13" t="s">
        <v>12</v>
      </c>
      <c r="B31" s="10"/>
      <c r="C31" s="10"/>
      <c r="D31" s="10"/>
      <c r="E31" s="20"/>
      <c r="F31" s="20"/>
    </row>
    <row r="32" spans="1:6" ht="14.25">
      <c r="A32" s="62"/>
      <c r="B32" s="63"/>
      <c r="C32" s="64"/>
      <c r="D32" s="64"/>
      <c r="E32" s="65"/>
      <c r="F32" s="65"/>
    </row>
    <row r="33" spans="1:6" ht="14.25">
      <c r="A33" s="62"/>
      <c r="B33" s="63"/>
      <c r="C33" s="64"/>
      <c r="D33" s="64"/>
      <c r="E33" s="65"/>
      <c r="F33" s="65"/>
    </row>
    <row r="34" spans="1:6" ht="14.25">
      <c r="A34" s="62"/>
      <c r="B34" s="63"/>
      <c r="C34" s="64"/>
      <c r="D34" s="64"/>
      <c r="E34" s="65"/>
      <c r="F34" s="65"/>
    </row>
    <row r="35" spans="1:6" ht="14.25">
      <c r="A35" s="62"/>
      <c r="B35" s="66"/>
      <c r="C35" s="64"/>
      <c r="D35" s="64"/>
      <c r="E35" s="65"/>
      <c r="F35" s="65"/>
    </row>
    <row r="36" spans="1:6" ht="14.25">
      <c r="A36" s="62"/>
      <c r="B36" s="63"/>
      <c r="C36" s="64"/>
      <c r="D36" s="64"/>
      <c r="E36" s="65"/>
      <c r="F36" s="65"/>
    </row>
    <row r="37" spans="1:6" ht="14.25">
      <c r="A37" s="62"/>
      <c r="B37" s="63"/>
      <c r="C37" s="64"/>
      <c r="D37" s="64"/>
      <c r="E37" s="65"/>
      <c r="F37" s="65"/>
    </row>
    <row r="38" spans="1:6" ht="14.25">
      <c r="A38" s="62"/>
      <c r="B38" s="63"/>
      <c r="C38" s="64"/>
      <c r="D38" s="64"/>
      <c r="E38" s="65"/>
      <c r="F38" s="65"/>
    </row>
    <row r="39" spans="1:6" ht="14.25">
      <c r="A39" s="62"/>
      <c r="B39" s="63"/>
      <c r="C39" s="64"/>
      <c r="D39" s="64"/>
      <c r="E39" s="65"/>
      <c r="F39" s="65"/>
    </row>
    <row r="40" spans="1:6" ht="14.25">
      <c r="A40" s="62"/>
      <c r="B40" s="66"/>
      <c r="C40" s="64"/>
      <c r="D40" s="64"/>
      <c r="E40" s="65"/>
      <c r="F40" s="65"/>
    </row>
    <row r="41" spans="1:6" ht="14.25">
      <c r="A41" s="62"/>
      <c r="B41" s="66"/>
      <c r="C41" s="64"/>
      <c r="D41" s="64"/>
      <c r="E41" s="65"/>
      <c r="F41" s="65"/>
    </row>
    <row r="42" spans="1:6" ht="14.25">
      <c r="A42" s="62"/>
      <c r="B42" s="66"/>
      <c r="C42" s="64"/>
      <c r="D42" s="64"/>
      <c r="E42" s="65"/>
      <c r="F42" s="65"/>
    </row>
    <row r="43" spans="1:7" ht="14.25">
      <c r="A43" s="62"/>
      <c r="B43" s="66"/>
      <c r="C43" s="64"/>
      <c r="D43" s="64"/>
      <c r="E43" s="65"/>
      <c r="F43" s="65"/>
      <c r="G43" s="14"/>
    </row>
    <row r="44" spans="1:6" ht="14.25">
      <c r="A44" s="62"/>
      <c r="B44" s="66"/>
      <c r="C44" s="64"/>
      <c r="D44" s="76"/>
      <c r="E44" s="65"/>
      <c r="F44" s="65"/>
    </row>
    <row r="45" spans="1:6" ht="14.25">
      <c r="A45" s="62"/>
      <c r="B45" s="66"/>
      <c r="C45" s="64"/>
      <c r="D45" s="76"/>
      <c r="E45" s="65"/>
      <c r="F45" s="65"/>
    </row>
    <row r="46" spans="1:6" ht="14.25">
      <c r="A46" s="62"/>
      <c r="B46" s="66"/>
      <c r="C46" s="64"/>
      <c r="D46" s="64"/>
      <c r="E46" s="65"/>
      <c r="F46" s="65"/>
    </row>
    <row r="47" spans="1:6" ht="14.25">
      <c r="A47" s="62"/>
      <c r="B47" s="66"/>
      <c r="C47" s="64"/>
      <c r="D47" s="64"/>
      <c r="E47" s="65"/>
      <c r="F47" s="65"/>
    </row>
    <row r="48" spans="1:6" ht="14.25">
      <c r="A48" s="62"/>
      <c r="B48" s="66"/>
      <c r="C48" s="64"/>
      <c r="D48" s="64"/>
      <c r="E48" s="65"/>
      <c r="F48" s="65"/>
    </row>
    <row r="49" spans="1:6" ht="14.25">
      <c r="A49" s="62"/>
      <c r="B49" s="66"/>
      <c r="C49" s="64"/>
      <c r="D49" s="64"/>
      <c r="E49" s="65"/>
      <c r="F49" s="65"/>
    </row>
    <row r="50" spans="1:6" ht="14.25">
      <c r="A50" s="62"/>
      <c r="B50" s="66"/>
      <c r="C50" s="64"/>
      <c r="D50" s="64"/>
      <c r="E50" s="65"/>
      <c r="F50" s="65"/>
    </row>
    <row r="51" spans="1:6" ht="14.25">
      <c r="A51" s="62"/>
      <c r="B51" s="66"/>
      <c r="C51" s="64"/>
      <c r="D51" s="64"/>
      <c r="E51" s="65"/>
      <c r="F51" s="65"/>
    </row>
    <row r="52" spans="1:6" ht="14.25">
      <c r="A52" s="62"/>
      <c r="B52" s="66"/>
      <c r="C52" s="64"/>
      <c r="D52" s="64"/>
      <c r="E52" s="65"/>
      <c r="F52" s="65"/>
    </row>
    <row r="53" spans="1:6" ht="14.25">
      <c r="A53" s="62"/>
      <c r="B53" s="66"/>
      <c r="C53" s="64"/>
      <c r="D53" s="64"/>
      <c r="E53" s="65"/>
      <c r="F53" s="65"/>
    </row>
    <row r="54" spans="1:6" ht="14.25">
      <c r="A54" s="62"/>
      <c r="B54" s="66"/>
      <c r="C54" s="64"/>
      <c r="D54" s="67"/>
      <c r="E54" s="65"/>
      <c r="F54" s="65"/>
    </row>
    <row r="55" spans="1:6" ht="15">
      <c r="A55" s="62"/>
      <c r="B55" s="77"/>
      <c r="C55" s="61"/>
      <c r="D55" s="61"/>
      <c r="E55" s="68"/>
      <c r="F55" s="68"/>
    </row>
    <row r="56" spans="1:6" ht="14.25">
      <c r="A56" s="62"/>
      <c r="B56" s="63"/>
      <c r="C56" s="64"/>
      <c r="D56" s="67"/>
      <c r="E56" s="65"/>
      <c r="F56" s="65"/>
    </row>
    <row r="57" spans="1:6" ht="15">
      <c r="A57" s="62"/>
      <c r="B57" s="66"/>
      <c r="C57" s="61"/>
      <c r="D57" s="61"/>
      <c r="E57" s="68"/>
      <c r="F57" s="68"/>
    </row>
    <row r="58" spans="1:6" ht="15">
      <c r="A58" s="62"/>
      <c r="B58" s="66"/>
      <c r="C58" s="61"/>
      <c r="D58" s="61"/>
      <c r="E58" s="68"/>
      <c r="F58" s="68"/>
    </row>
    <row r="59" spans="1:6" ht="15">
      <c r="A59" s="77"/>
      <c r="B59" s="63"/>
      <c r="C59" s="63"/>
      <c r="D59" s="63"/>
      <c r="E59" s="78"/>
      <c r="F59" s="78"/>
    </row>
    <row r="2281" spans="1:6" ht="14.25">
      <c r="A2281" s="62"/>
      <c r="B2281" s="63"/>
      <c r="C2281" s="64"/>
      <c r="D2281" s="64"/>
      <c r="E2281" s="65"/>
      <c r="F2281" s="65"/>
    </row>
    <row r="2282" spans="1:6" ht="14.25">
      <c r="A2282" s="62"/>
      <c r="B2282" s="63"/>
      <c r="C2282" s="64"/>
      <c r="D2282" s="64"/>
      <c r="E2282" s="65"/>
      <c r="F2282" s="65"/>
    </row>
    <row r="2283" spans="1:6" ht="14.25">
      <c r="A2283" s="62"/>
      <c r="B2283" s="63"/>
      <c r="C2283" s="64"/>
      <c r="D2283" s="64"/>
      <c r="E2283" s="65"/>
      <c r="F2283" s="65"/>
    </row>
    <row r="2284" spans="1:6" ht="14.25">
      <c r="A2284" s="62"/>
      <c r="B2284" s="63"/>
      <c r="C2284" s="64"/>
      <c r="D2284" s="64"/>
      <c r="E2284" s="65"/>
      <c r="F2284" s="65"/>
    </row>
    <row r="2285" spans="1:6" ht="14.25">
      <c r="A2285" s="62"/>
      <c r="B2285" s="63"/>
      <c r="C2285" s="64"/>
      <c r="D2285" s="64"/>
      <c r="E2285" s="65"/>
      <c r="F2285" s="65"/>
    </row>
    <row r="2286" spans="1:6" ht="14.25">
      <c r="A2286" s="62"/>
      <c r="B2286" s="63"/>
      <c r="C2286" s="64"/>
      <c r="D2286" s="64"/>
      <c r="E2286" s="65"/>
      <c r="F2286" s="65"/>
    </row>
    <row r="2287" spans="1:6" ht="14.25">
      <c r="A2287" s="62"/>
      <c r="B2287" s="63"/>
      <c r="C2287" s="64"/>
      <c r="D2287" s="64"/>
      <c r="E2287" s="65"/>
      <c r="F2287" s="65"/>
    </row>
    <row r="2288" spans="1:6" ht="14.25">
      <c r="A2288" s="62"/>
      <c r="B2288" s="63"/>
      <c r="C2288" s="64"/>
      <c r="D2288" s="64"/>
      <c r="E2288" s="65"/>
      <c r="F2288" s="65"/>
    </row>
    <row r="2289" spans="1:6" ht="14.25">
      <c r="A2289" s="62"/>
      <c r="B2289" s="63"/>
      <c r="C2289" s="64"/>
      <c r="D2289" s="64"/>
      <c r="E2289" s="65"/>
      <c r="F2289" s="65"/>
    </row>
    <row r="2290" spans="1:6" ht="14.25">
      <c r="A2290" s="62"/>
      <c r="B2290" s="63"/>
      <c r="C2290" s="64"/>
      <c r="D2290" s="64"/>
      <c r="E2290" s="65"/>
      <c r="F2290" s="65"/>
    </row>
    <row r="2291" spans="1:6" ht="14.25">
      <c r="A2291" s="62"/>
      <c r="B2291" s="63"/>
      <c r="C2291" s="64"/>
      <c r="D2291" s="64"/>
      <c r="E2291" s="65"/>
      <c r="F2291" s="65"/>
    </row>
    <row r="2292" spans="1:6" ht="14.25">
      <c r="A2292" s="62"/>
      <c r="B2292" s="63"/>
      <c r="C2292" s="64"/>
      <c r="D2292" s="64"/>
      <c r="E2292" s="65"/>
      <c r="F2292" s="65"/>
    </row>
    <row r="2293" spans="1:6" ht="14.25">
      <c r="A2293" s="62"/>
      <c r="B2293" s="63"/>
      <c r="C2293" s="64"/>
      <c r="D2293" s="64"/>
      <c r="E2293" s="65"/>
      <c r="F2293" s="65"/>
    </row>
    <row r="2294" spans="1:6" ht="14.25">
      <c r="A2294" s="62"/>
      <c r="B2294" s="63"/>
      <c r="C2294" s="64"/>
      <c r="D2294" s="64"/>
      <c r="E2294" s="65"/>
      <c r="F2294" s="65"/>
    </row>
    <row r="2295" spans="1:6" ht="14.25">
      <c r="A2295" s="62"/>
      <c r="B2295" s="63"/>
      <c r="C2295" s="64"/>
      <c r="D2295" s="64"/>
      <c r="E2295" s="65"/>
      <c r="F2295" s="65"/>
    </row>
    <row r="2296" spans="1:6" ht="14.25">
      <c r="A2296" s="62"/>
      <c r="B2296" s="63"/>
      <c r="C2296" s="64"/>
      <c r="D2296" s="64"/>
      <c r="E2296" s="65"/>
      <c r="F2296" s="65"/>
    </row>
    <row r="2297" spans="1:6" ht="14.25">
      <c r="A2297" s="62"/>
      <c r="B2297" s="63"/>
      <c r="C2297" s="64"/>
      <c r="D2297" s="64"/>
      <c r="E2297" s="65"/>
      <c r="F2297" s="65"/>
    </row>
    <row r="2298" spans="1:6" ht="14.25">
      <c r="A2298" s="62"/>
      <c r="B2298" s="63"/>
      <c r="C2298" s="64"/>
      <c r="D2298" s="64"/>
      <c r="E2298" s="65"/>
      <c r="F2298" s="65"/>
    </row>
    <row r="2299" spans="1:6" ht="14.25">
      <c r="A2299" s="62"/>
      <c r="B2299" s="63"/>
      <c r="C2299" s="64"/>
      <c r="D2299" s="64"/>
      <c r="E2299" s="65"/>
      <c r="F2299" s="65"/>
    </row>
    <row r="2300" spans="1:6" ht="14.25">
      <c r="A2300" s="62"/>
      <c r="B2300" s="63"/>
      <c r="C2300" s="64"/>
      <c r="D2300" s="64"/>
      <c r="E2300" s="65"/>
      <c r="F2300" s="65"/>
    </row>
    <row r="2301" spans="1:6" ht="14.25">
      <c r="A2301" s="62"/>
      <c r="B2301" s="63"/>
      <c r="C2301" s="64"/>
      <c r="D2301" s="64"/>
      <c r="E2301" s="65"/>
      <c r="F2301" s="65"/>
    </row>
    <row r="2302" spans="1:6" ht="14.25">
      <c r="A2302" s="62"/>
      <c r="B2302" s="63"/>
      <c r="C2302" s="64"/>
      <c r="D2302" s="64"/>
      <c r="E2302" s="65"/>
      <c r="F2302" s="65"/>
    </row>
    <row r="2303" spans="1:6" ht="14.25">
      <c r="A2303" s="62"/>
      <c r="B2303" s="63"/>
      <c r="C2303" s="64"/>
      <c r="D2303" s="64"/>
      <c r="E2303" s="65"/>
      <c r="F2303" s="65"/>
    </row>
    <row r="2304" spans="1:6" ht="14.25">
      <c r="A2304" s="62"/>
      <c r="B2304" s="63"/>
      <c r="C2304" s="64"/>
      <c r="D2304" s="64"/>
      <c r="E2304" s="65"/>
      <c r="F2304" s="65"/>
    </row>
    <row r="2305" spans="1:6" ht="14.25">
      <c r="A2305" s="62"/>
      <c r="B2305" s="63"/>
      <c r="C2305" s="64"/>
      <c r="D2305" s="64"/>
      <c r="E2305" s="65"/>
      <c r="F2305" s="65"/>
    </row>
    <row r="2306" spans="1:6" ht="14.25">
      <c r="A2306" s="62"/>
      <c r="B2306" s="63"/>
      <c r="C2306" s="64"/>
      <c r="D2306" s="64"/>
      <c r="E2306" s="65"/>
      <c r="F2306" s="65"/>
    </row>
    <row r="2307" spans="1:6" ht="14.25">
      <c r="A2307" s="62"/>
      <c r="B2307" s="63"/>
      <c r="C2307" s="64"/>
      <c r="D2307" s="64"/>
      <c r="E2307" s="65"/>
      <c r="F2307" s="65"/>
    </row>
    <row r="2308" spans="1:6" ht="14.25">
      <c r="A2308" s="62"/>
      <c r="B2308" s="63"/>
      <c r="C2308" s="64"/>
      <c r="D2308" s="64"/>
      <c r="E2308" s="65"/>
      <c r="F2308" s="65"/>
    </row>
    <row r="2309" spans="1:6" ht="14.25">
      <c r="A2309" s="62"/>
      <c r="B2309" s="63"/>
      <c r="C2309" s="64"/>
      <c r="D2309" s="64"/>
      <c r="E2309" s="65"/>
      <c r="F2309" s="65"/>
    </row>
    <row r="2310" spans="1:7" ht="14.25">
      <c r="A2310" s="114"/>
      <c r="B2310" s="116"/>
      <c r="C2310" s="64"/>
      <c r="D2310" s="64"/>
      <c r="E2310" s="65"/>
      <c r="F2310" s="65"/>
      <c r="G2310" s="4"/>
    </row>
    <row r="2311" spans="1:7" ht="14.25">
      <c r="A2311" s="114"/>
      <c r="B2311" s="115"/>
      <c r="C2311" s="64"/>
      <c r="D2311" s="64"/>
      <c r="E2311" s="65"/>
      <c r="F2311" s="65"/>
      <c r="G2311" s="4"/>
    </row>
    <row r="2312" spans="1:7" ht="14.25">
      <c r="A2312" s="114"/>
      <c r="B2312" s="116"/>
      <c r="C2312" s="64"/>
      <c r="D2312" s="64"/>
      <c r="E2312" s="65"/>
      <c r="F2312" s="65"/>
      <c r="G2312" s="4"/>
    </row>
    <row r="2313" spans="1:7" ht="14.25">
      <c r="A2313" s="119"/>
      <c r="B2313" s="120"/>
      <c r="C2313" s="121"/>
      <c r="D2313" s="121"/>
      <c r="E2313" s="122"/>
      <c r="F2313" s="122"/>
      <c r="G2313" s="4"/>
    </row>
    <row r="2314" spans="1:7" ht="14.25">
      <c r="A2314" s="119"/>
      <c r="B2314" s="123"/>
      <c r="C2314" s="121"/>
      <c r="D2314" s="121"/>
      <c r="E2314" s="122"/>
      <c r="F2314" s="122"/>
      <c r="G2314" s="4"/>
    </row>
    <row r="2315" spans="1:7" ht="14.25">
      <c r="A2315" s="119"/>
      <c r="B2315" s="123"/>
      <c r="C2315" s="121"/>
      <c r="D2315" s="121"/>
      <c r="E2315" s="122"/>
      <c r="F2315" s="122"/>
      <c r="G2315" s="4"/>
    </row>
    <row r="2316" spans="1:6" ht="15" customHeight="1">
      <c r="A2316" s="124"/>
      <c r="B2316" s="124"/>
      <c r="C2316" s="125"/>
      <c r="D2316" s="125"/>
      <c r="E2316" s="125"/>
      <c r="F2316" s="125"/>
    </row>
    <row r="2317" spans="1:7" ht="14.25">
      <c r="A2317" s="119"/>
      <c r="B2317" s="123"/>
      <c r="C2317" s="121"/>
      <c r="D2317" s="121"/>
      <c r="E2317" s="122"/>
      <c r="F2317" s="122"/>
      <c r="G2317" s="4"/>
    </row>
    <row r="2318" spans="1:7" ht="14.25">
      <c r="A2318" s="119"/>
      <c r="B2318" s="120"/>
      <c r="C2318" s="121"/>
      <c r="D2318" s="121"/>
      <c r="E2318" s="122"/>
      <c r="F2318" s="122"/>
      <c r="G2318" s="4"/>
    </row>
    <row r="2319" spans="1:7" ht="14.25">
      <c r="A2319" s="119"/>
      <c r="B2319" s="120"/>
      <c r="C2319" s="121"/>
      <c r="D2319" s="121"/>
      <c r="E2319" s="122"/>
      <c r="F2319" s="122"/>
      <c r="G2319" s="4"/>
    </row>
    <row r="2320" spans="1:7" ht="14.25">
      <c r="A2320" s="119"/>
      <c r="B2320" s="120"/>
      <c r="C2320" s="121"/>
      <c r="D2320" s="121"/>
      <c r="E2320" s="122"/>
      <c r="F2320" s="122"/>
      <c r="G2320" s="4"/>
    </row>
    <row r="2321" spans="1:7" ht="14.25">
      <c r="A2321" s="119"/>
      <c r="B2321" s="120"/>
      <c r="C2321" s="121"/>
      <c r="D2321" s="121"/>
      <c r="E2321" s="122"/>
      <c r="F2321" s="122"/>
      <c r="G2321" s="4"/>
    </row>
    <row r="2322" spans="1:7" ht="14.25">
      <c r="A2322" s="119"/>
      <c r="B2322" s="120"/>
      <c r="C2322" s="121"/>
      <c r="D2322" s="121"/>
      <c r="E2322" s="122"/>
      <c r="F2322" s="122"/>
      <c r="G2322" s="4"/>
    </row>
    <row r="2323" spans="1:7" ht="14.25">
      <c r="A2323" s="119"/>
      <c r="B2323" s="123"/>
      <c r="C2323" s="121"/>
      <c r="D2323" s="121"/>
      <c r="E2323" s="122"/>
      <c r="F2323" s="122"/>
      <c r="G2323" s="4"/>
    </row>
    <row r="2324" spans="1:7" ht="14.25">
      <c r="A2324" s="119"/>
      <c r="B2324" s="120"/>
      <c r="C2324" s="121"/>
      <c r="D2324" s="121"/>
      <c r="E2324" s="122"/>
      <c r="F2324" s="122"/>
      <c r="G2324" s="4"/>
    </row>
    <row r="2325" spans="1:7" ht="14.25">
      <c r="A2325" s="119"/>
      <c r="B2325" s="123"/>
      <c r="C2325" s="121"/>
      <c r="D2325" s="121"/>
      <c r="E2325" s="122"/>
      <c r="F2325" s="122"/>
      <c r="G2325" s="4"/>
    </row>
    <row r="2326" spans="1:7" ht="14.25">
      <c r="A2326" s="119"/>
      <c r="B2326" s="123"/>
      <c r="C2326" s="121"/>
      <c r="D2326" s="121"/>
      <c r="E2326" s="122"/>
      <c r="F2326" s="122"/>
      <c r="G2326" s="4"/>
    </row>
    <row r="2327" spans="1:7" ht="14.25">
      <c r="A2327" s="119"/>
      <c r="B2327" s="123"/>
      <c r="C2327" s="121"/>
      <c r="D2327" s="121"/>
      <c r="E2327" s="122"/>
      <c r="F2327" s="122"/>
      <c r="G2327" s="4"/>
    </row>
    <row r="2328" spans="1:7" ht="14.25">
      <c r="A2328" s="119"/>
      <c r="B2328" s="123"/>
      <c r="C2328" s="121"/>
      <c r="D2328" s="126"/>
      <c r="E2328" s="122"/>
      <c r="F2328" s="122"/>
      <c r="G2328" s="4"/>
    </row>
    <row r="2329" spans="1:7" ht="14.25">
      <c r="A2329" s="119"/>
      <c r="B2329" s="123"/>
      <c r="C2329" s="121"/>
      <c r="D2329" s="126"/>
      <c r="E2329" s="122"/>
      <c r="F2329" s="122"/>
      <c r="G2329" s="4"/>
    </row>
    <row r="2330" spans="1:7" ht="14.25">
      <c r="A2330" s="119"/>
      <c r="B2330" s="123"/>
      <c r="C2330" s="121"/>
      <c r="D2330" s="121"/>
      <c r="E2330" s="122"/>
      <c r="F2330" s="122"/>
      <c r="G2330" s="4"/>
    </row>
    <row r="2331" spans="1:7" ht="14.25">
      <c r="A2331" s="119"/>
      <c r="B2331" s="123"/>
      <c r="C2331" s="121"/>
      <c r="D2331" s="121"/>
      <c r="E2331" s="122"/>
      <c r="F2331" s="122"/>
      <c r="G2331" s="4"/>
    </row>
    <row r="2332" spans="1:7" ht="14.25">
      <c r="A2332" s="119"/>
      <c r="B2332" s="123"/>
      <c r="C2332" s="121"/>
      <c r="D2332" s="121"/>
      <c r="E2332" s="122"/>
      <c r="F2332" s="122"/>
      <c r="G2332" s="4"/>
    </row>
    <row r="2333" spans="1:7" ht="14.25">
      <c r="A2333" s="119"/>
      <c r="B2333" s="123"/>
      <c r="C2333" s="121"/>
      <c r="D2333" s="121"/>
      <c r="E2333" s="122"/>
      <c r="F2333" s="122"/>
      <c r="G2333" s="4"/>
    </row>
    <row r="2334" spans="1:7" ht="14.25">
      <c r="A2334" s="119"/>
      <c r="B2334" s="123"/>
      <c r="C2334" s="121"/>
      <c r="D2334" s="121"/>
      <c r="E2334" s="122"/>
      <c r="F2334" s="122"/>
      <c r="G2334" s="4"/>
    </row>
    <row r="2335" spans="1:7" ht="14.25">
      <c r="A2335" s="119"/>
      <c r="B2335" s="123"/>
      <c r="C2335" s="121"/>
      <c r="D2335" s="121"/>
      <c r="E2335" s="122"/>
      <c r="F2335" s="122"/>
      <c r="G2335" s="4"/>
    </row>
    <row r="2336" spans="1:7" ht="14.25">
      <c r="A2336" s="119"/>
      <c r="B2336" s="123"/>
      <c r="C2336" s="121"/>
      <c r="D2336" s="121"/>
      <c r="E2336" s="122"/>
      <c r="F2336" s="122"/>
      <c r="G2336" s="4"/>
    </row>
    <row r="2337" spans="1:7" ht="14.25">
      <c r="A2337" s="119"/>
      <c r="B2337" s="123"/>
      <c r="C2337" s="121"/>
      <c r="D2337" s="121"/>
      <c r="E2337" s="122"/>
      <c r="F2337" s="122"/>
      <c r="G2337" s="4"/>
    </row>
    <row r="2338" spans="1:7" ht="15">
      <c r="A2338" s="119"/>
      <c r="B2338" s="123"/>
      <c r="C2338" s="121"/>
      <c r="D2338" s="127"/>
      <c r="E2338" s="122"/>
      <c r="F2338" s="122"/>
      <c r="G2338" s="33"/>
    </row>
    <row r="2339" spans="1:6" ht="15">
      <c r="A2339" s="119"/>
      <c r="B2339" s="128"/>
      <c r="C2339" s="129"/>
      <c r="D2339" s="129"/>
      <c r="E2339" s="130"/>
      <c r="F2339" s="130"/>
    </row>
    <row r="2340" spans="1:6" ht="14.25">
      <c r="A2340" s="119"/>
      <c r="B2340" s="120"/>
      <c r="C2340" s="121"/>
      <c r="D2340" s="127"/>
      <c r="E2340" s="122"/>
      <c r="F2340" s="122"/>
    </row>
    <row r="2341" spans="1:6" ht="15">
      <c r="A2341" s="119"/>
      <c r="B2341" s="123"/>
      <c r="C2341" s="129"/>
      <c r="D2341" s="129"/>
      <c r="E2341" s="130"/>
      <c r="F2341" s="130"/>
    </row>
    <row r="2342" spans="1:6" ht="15">
      <c r="A2342" s="119"/>
      <c r="B2342" s="123"/>
      <c r="C2342" s="129"/>
      <c r="D2342" s="129"/>
      <c r="E2342" s="130"/>
      <c r="F2342" s="130"/>
    </row>
    <row r="2343" spans="1:6" ht="15">
      <c r="A2343" s="128"/>
      <c r="B2343" s="120"/>
      <c r="C2343" s="120"/>
      <c r="D2343" s="120"/>
      <c r="E2343" s="131"/>
      <c r="F2343" s="131"/>
    </row>
    <row r="2344" spans="1:7" ht="14.25">
      <c r="A2344" s="114"/>
      <c r="B2344" s="115"/>
      <c r="C2344" s="64"/>
      <c r="D2344" s="64"/>
      <c r="E2344" s="65"/>
      <c r="F2344" s="65"/>
      <c r="G2344" s="4"/>
    </row>
    <row r="2345" spans="1:7" ht="14.25">
      <c r="A2345" s="114"/>
      <c r="B2345" s="115"/>
      <c r="C2345" s="64"/>
      <c r="D2345" s="76"/>
      <c r="E2345" s="65"/>
      <c r="F2345" s="65"/>
      <c r="G2345" s="4"/>
    </row>
    <row r="2346" spans="1:7" ht="14.25">
      <c r="A2346" s="114"/>
      <c r="B2346" s="115"/>
      <c r="C2346" s="64"/>
      <c r="D2346" s="76"/>
      <c r="E2346" s="65"/>
      <c r="F2346" s="65"/>
      <c r="G2346" s="4"/>
    </row>
    <row r="2347" spans="1:7" ht="14.25">
      <c r="A2347" s="114"/>
      <c r="B2347" s="115"/>
      <c r="C2347" s="64"/>
      <c r="D2347" s="64"/>
      <c r="E2347" s="65"/>
      <c r="F2347" s="65"/>
      <c r="G2347" s="4"/>
    </row>
    <row r="2348" spans="1:7" ht="14.25">
      <c r="A2348" s="114"/>
      <c r="B2348" s="115"/>
      <c r="C2348" s="64"/>
      <c r="D2348" s="64"/>
      <c r="E2348" s="65"/>
      <c r="F2348" s="65"/>
      <c r="G2348" s="4"/>
    </row>
    <row r="2349" spans="1:7" ht="14.25">
      <c r="A2349" s="114"/>
      <c r="B2349" s="115"/>
      <c r="C2349" s="64"/>
      <c r="D2349" s="64"/>
      <c r="E2349" s="65"/>
      <c r="F2349" s="65"/>
      <c r="G2349" s="4"/>
    </row>
    <row r="2350" spans="1:7" ht="14.25">
      <c r="A2350" s="114"/>
      <c r="B2350" s="115"/>
      <c r="C2350" s="64"/>
      <c r="D2350" s="64"/>
      <c r="E2350" s="65"/>
      <c r="F2350" s="65"/>
      <c r="G2350" s="4"/>
    </row>
    <row r="2351" spans="1:7" ht="14.25">
      <c r="A2351" s="114"/>
      <c r="B2351" s="115"/>
      <c r="C2351" s="64"/>
      <c r="D2351" s="64"/>
      <c r="E2351" s="65"/>
      <c r="F2351" s="65"/>
      <c r="G2351" s="4"/>
    </row>
    <row r="2352" spans="1:7" ht="14.25">
      <c r="A2352" s="114"/>
      <c r="B2352" s="115"/>
      <c r="C2352" s="64"/>
      <c r="D2352" s="64"/>
      <c r="E2352" s="65"/>
      <c r="F2352" s="65"/>
      <c r="G2352" s="4"/>
    </row>
    <row r="2353" spans="1:7" ht="14.25">
      <c r="A2353" s="114"/>
      <c r="B2353" s="115"/>
      <c r="C2353" s="64"/>
      <c r="D2353" s="64"/>
      <c r="E2353" s="65"/>
      <c r="F2353" s="65"/>
      <c r="G2353" s="4"/>
    </row>
    <row r="2354" spans="1:7" ht="14.25">
      <c r="A2354" s="114"/>
      <c r="B2354" s="115"/>
      <c r="C2354" s="64"/>
      <c r="D2354" s="64"/>
      <c r="E2354" s="65"/>
      <c r="F2354" s="65"/>
      <c r="G2354" s="4"/>
    </row>
    <row r="2355" spans="1:7" ht="14.25">
      <c r="A2355" s="62"/>
      <c r="B2355" s="66"/>
      <c r="C2355" s="64"/>
      <c r="D2355" s="64"/>
      <c r="E2355" s="65"/>
      <c r="F2355" s="65"/>
      <c r="G2355" s="4"/>
    </row>
    <row r="2356" spans="1:7" ht="14.25">
      <c r="A2356" s="62"/>
      <c r="B2356" s="66"/>
      <c r="C2356" s="64"/>
      <c r="D2356" s="64"/>
      <c r="E2356" s="65"/>
      <c r="F2356" s="65"/>
      <c r="G2356" s="4"/>
    </row>
    <row r="2357" spans="1:7" ht="14.25">
      <c r="A2357" s="62"/>
      <c r="B2357" s="66"/>
      <c r="C2357" s="64"/>
      <c r="D2357" s="64"/>
      <c r="E2357" s="65"/>
      <c r="F2357" s="65"/>
      <c r="G2357" s="4"/>
    </row>
    <row r="2358" spans="1:7" ht="15">
      <c r="A2358" s="62"/>
      <c r="B2358" s="66"/>
      <c r="C2358" s="64"/>
      <c r="D2358" s="67"/>
      <c r="E2358" s="65"/>
      <c r="F2358" s="65"/>
      <c r="G2358" s="33"/>
    </row>
    <row r="2359" spans="1:6" ht="15">
      <c r="A2359" s="62"/>
      <c r="B2359" s="77"/>
      <c r="C2359" s="61"/>
      <c r="D2359" s="61"/>
      <c r="E2359" s="68"/>
      <c r="F2359" s="68"/>
    </row>
    <row r="2360" spans="1:6" ht="14.25">
      <c r="A2360" s="62"/>
      <c r="B2360" s="63"/>
      <c r="C2360" s="64"/>
      <c r="D2360" s="67"/>
      <c r="E2360" s="65"/>
      <c r="F2360" s="65"/>
    </row>
    <row r="2361" spans="1:6" ht="15">
      <c r="A2361" s="62"/>
      <c r="B2361" s="66"/>
      <c r="C2361" s="61"/>
      <c r="D2361" s="61"/>
      <c r="E2361" s="68"/>
      <c r="F2361" s="68"/>
    </row>
    <row r="2362" spans="1:6" ht="15">
      <c r="A2362" s="62"/>
      <c r="B2362" s="66"/>
      <c r="C2362" s="61"/>
      <c r="D2362" s="61"/>
      <c r="E2362" s="68"/>
      <c r="F2362" s="68"/>
    </row>
    <row r="2363" spans="1:6" ht="15">
      <c r="A2363" s="77"/>
      <c r="B2363" s="63"/>
      <c r="C2363" s="63"/>
      <c r="D2363" s="63"/>
      <c r="E2363" s="78"/>
      <c r="F2363" s="78"/>
    </row>
    <row r="2364" spans="1:6" ht="14.25">
      <c r="A2364" s="62"/>
      <c r="B2364" s="66"/>
      <c r="C2364" s="64"/>
      <c r="D2364" s="64"/>
      <c r="E2364" s="65"/>
      <c r="F2364" s="65"/>
    </row>
    <row r="2365" spans="1:6" ht="14.25">
      <c r="A2365" s="62"/>
      <c r="B2365" s="66"/>
      <c r="C2365" s="64"/>
      <c r="D2365" s="64"/>
      <c r="E2365" s="65"/>
      <c r="F2365" s="65"/>
    </row>
    <row r="2366" spans="1:6" ht="14.25">
      <c r="A2366" s="62"/>
      <c r="B2366" s="66"/>
      <c r="C2366" s="64"/>
      <c r="D2366" s="64"/>
      <c r="E2366" s="65"/>
      <c r="F2366" s="65"/>
    </row>
    <row r="2367" spans="1:6" ht="14.25">
      <c r="A2367" s="62"/>
      <c r="B2367" s="63"/>
      <c r="C2367" s="64"/>
      <c r="D2367" s="64"/>
      <c r="E2367" s="65"/>
      <c r="F2367" s="65"/>
    </row>
    <row r="2368" spans="1:6" ht="14.25">
      <c r="A2368" s="62"/>
      <c r="B2368" s="63"/>
      <c r="C2368" s="64"/>
      <c r="D2368" s="76"/>
      <c r="E2368" s="65"/>
      <c r="F2368" s="65"/>
    </row>
    <row r="2369" spans="1:6" ht="14.25">
      <c r="A2369" s="62"/>
      <c r="B2369" s="63"/>
      <c r="C2369" s="64"/>
      <c r="D2369" s="76"/>
      <c r="E2369" s="65"/>
      <c r="F2369" s="65"/>
    </row>
    <row r="2370" spans="1:6" ht="14.25">
      <c r="A2370" s="62"/>
      <c r="B2370" s="63"/>
      <c r="C2370" s="64"/>
      <c r="D2370" s="64"/>
      <c r="E2370" s="65"/>
      <c r="F2370" s="65"/>
    </row>
    <row r="2371" spans="1:6" ht="14.25">
      <c r="A2371" s="62"/>
      <c r="B2371" s="63"/>
      <c r="C2371" s="64"/>
      <c r="D2371" s="64"/>
      <c r="E2371" s="65"/>
      <c r="F2371" s="65"/>
    </row>
    <row r="2372" spans="1:6" ht="14.25">
      <c r="A2372" s="62"/>
      <c r="B2372" s="66"/>
      <c r="C2372" s="64"/>
      <c r="D2372" s="64"/>
      <c r="E2372" s="65"/>
      <c r="F2372" s="65"/>
    </row>
    <row r="2373" spans="1:6" ht="14.25">
      <c r="A2373" s="62"/>
      <c r="B2373" s="66"/>
      <c r="C2373" s="64"/>
      <c r="D2373" s="64"/>
      <c r="E2373" s="65"/>
      <c r="F2373" s="65"/>
    </row>
    <row r="2374" spans="1:6" ht="14.25">
      <c r="A2374" s="62"/>
      <c r="B2374" s="66"/>
      <c r="C2374" s="64"/>
      <c r="D2374" s="64"/>
      <c r="E2374" s="65"/>
      <c r="F2374" s="65"/>
    </row>
    <row r="2375" spans="1:6" ht="14.25">
      <c r="A2375" s="62"/>
      <c r="B2375" s="66"/>
      <c r="C2375" s="64"/>
      <c r="D2375" s="64"/>
      <c r="E2375" s="65"/>
      <c r="F2375" s="65"/>
    </row>
    <row r="2376" spans="1:6" ht="14.25">
      <c r="A2376" s="62"/>
      <c r="B2376" s="66"/>
      <c r="C2376" s="64"/>
      <c r="D2376" s="64"/>
      <c r="E2376" s="65"/>
      <c r="F2376" s="65"/>
    </row>
    <row r="2377" spans="1:6" ht="14.25">
      <c r="A2377" s="62"/>
      <c r="B2377" s="66"/>
      <c r="C2377" s="64"/>
      <c r="D2377" s="64"/>
      <c r="E2377" s="65"/>
      <c r="F2377" s="65"/>
    </row>
    <row r="2378" spans="1:6" ht="14.25">
      <c r="A2378" s="62"/>
      <c r="B2378" s="66"/>
      <c r="C2378" s="64"/>
      <c r="D2378" s="67"/>
      <c r="E2378" s="65"/>
      <c r="F2378" s="65"/>
    </row>
    <row r="2379" spans="1:6" ht="15">
      <c r="A2379" s="62"/>
      <c r="B2379" s="66"/>
      <c r="C2379" s="61"/>
      <c r="D2379" s="61"/>
      <c r="E2379" s="68"/>
      <c r="F2379" s="68"/>
    </row>
    <row r="2380" spans="1:6" ht="14.25">
      <c r="A2380" s="62"/>
      <c r="B2380" s="66"/>
      <c r="C2380" s="64"/>
      <c r="D2380" s="67"/>
      <c r="E2380" s="65"/>
      <c r="F2380" s="65"/>
    </row>
    <row r="2381" spans="1:6" ht="15">
      <c r="A2381" s="62"/>
      <c r="B2381" s="66"/>
      <c r="C2381" s="61"/>
      <c r="D2381" s="61"/>
      <c r="E2381" s="68"/>
      <c r="F2381" s="68"/>
    </row>
    <row r="2382" spans="1:6" ht="15">
      <c r="A2382" s="62"/>
      <c r="B2382" s="66"/>
      <c r="C2382" s="61"/>
      <c r="D2382" s="61"/>
      <c r="E2382" s="68"/>
      <c r="F2382" s="68"/>
    </row>
    <row r="2383" spans="1:6" ht="15">
      <c r="A2383" s="62"/>
      <c r="B2383" s="66"/>
      <c r="C2383" s="61"/>
      <c r="D2383" s="61"/>
      <c r="E2383" s="68"/>
      <c r="F2383" s="68"/>
    </row>
    <row r="2384" spans="1:6" ht="15">
      <c r="A2384" s="62"/>
      <c r="B2384" s="91"/>
      <c r="C2384" s="61"/>
      <c r="D2384" s="61"/>
      <c r="E2384" s="68"/>
      <c r="F2384" s="68"/>
    </row>
    <row r="2385" spans="1:6" ht="14.25">
      <c r="A2385" s="62"/>
      <c r="B2385" s="66"/>
      <c r="C2385" s="63"/>
      <c r="D2385" s="63"/>
      <c r="E2385" s="78"/>
      <c r="F2385" s="78"/>
    </row>
    <row r="2389" spans="5:7" ht="12.75">
      <c r="E2389" s="14"/>
      <c r="F2389" s="14"/>
      <c r="G2389" s="14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="75" zoomScaleNormal="75" workbookViewId="0" topLeftCell="A1">
      <selection activeCell="G13" sqref="G13"/>
    </sheetView>
  </sheetViews>
  <sheetFormatPr defaultColWidth="11.421875" defaultRowHeight="12.75"/>
  <cols>
    <col min="1" max="1" width="15.00390625" style="21" customWidth="1"/>
    <col min="2" max="2" width="93.140625" style="21" customWidth="1"/>
    <col min="3" max="3" width="18.28125" style="21" customWidth="1"/>
    <col min="4" max="4" width="17.8515625" style="21" customWidth="1"/>
    <col min="5" max="5" width="16.8515625" style="21" customWidth="1"/>
    <col min="6" max="6" width="12.8515625" style="21" bestFit="1" customWidth="1"/>
    <col min="7" max="16384" width="11.421875" style="21" customWidth="1"/>
  </cols>
  <sheetData>
    <row r="1" ht="12.75">
      <c r="A1" s="6" t="s">
        <v>93</v>
      </c>
    </row>
    <row r="2" ht="12.75">
      <c r="A2" s="22"/>
    </row>
    <row r="3" ht="13.5" thickBot="1">
      <c r="A3" s="22" t="s">
        <v>185</v>
      </c>
    </row>
    <row r="4" spans="1:5" ht="66.75" customHeight="1" thickBot="1">
      <c r="A4" s="50" t="s">
        <v>96</v>
      </c>
      <c r="B4" s="51" t="s">
        <v>39</v>
      </c>
      <c r="C4" s="52" t="s">
        <v>110</v>
      </c>
      <c r="D4" s="52" t="s">
        <v>97</v>
      </c>
      <c r="E4" s="53" t="s">
        <v>94</v>
      </c>
    </row>
    <row r="5" spans="1:5" ht="14.25">
      <c r="A5" s="101" t="s">
        <v>173</v>
      </c>
      <c r="B5" s="157" t="s">
        <v>76</v>
      </c>
      <c r="C5" s="90">
        <v>641125</v>
      </c>
      <c r="D5" s="90">
        <v>891982</v>
      </c>
      <c r="E5" s="158">
        <f>(C5*100)/D5</f>
        <v>71.87645042164527</v>
      </c>
    </row>
    <row r="6" spans="1:5" ht="14.25">
      <c r="A6" s="29" t="s">
        <v>100</v>
      </c>
      <c r="B6" s="11" t="s">
        <v>101</v>
      </c>
      <c r="C6" s="86">
        <v>450186</v>
      </c>
      <c r="D6" s="86">
        <v>512022</v>
      </c>
      <c r="E6" s="159">
        <f aca="true" t="shared" si="0" ref="E6:E30">(C6*100)/D6</f>
        <v>87.92317517606665</v>
      </c>
    </row>
    <row r="7" spans="1:6" ht="14.25">
      <c r="A7" s="29" t="s">
        <v>113</v>
      </c>
      <c r="B7" s="12" t="s">
        <v>80</v>
      </c>
      <c r="C7" s="86">
        <v>434303</v>
      </c>
      <c r="D7" s="86">
        <v>642717</v>
      </c>
      <c r="E7" s="159">
        <f t="shared" si="0"/>
        <v>67.57297535307141</v>
      </c>
      <c r="F7" s="69"/>
    </row>
    <row r="8" spans="1:6" ht="14.25">
      <c r="A8" s="29" t="s">
        <v>86</v>
      </c>
      <c r="B8" s="11" t="s">
        <v>87</v>
      </c>
      <c r="C8" s="86">
        <v>301928</v>
      </c>
      <c r="D8" s="86">
        <v>397601</v>
      </c>
      <c r="E8" s="159">
        <f t="shared" si="0"/>
        <v>75.9374347650031</v>
      </c>
      <c r="F8" s="69"/>
    </row>
    <row r="9" spans="1:6" ht="14.25">
      <c r="A9" s="29" t="s">
        <v>105</v>
      </c>
      <c r="B9" s="11" t="s">
        <v>91</v>
      </c>
      <c r="C9" s="86">
        <v>268818</v>
      </c>
      <c r="D9" s="86">
        <v>407579</v>
      </c>
      <c r="E9" s="159">
        <f t="shared" si="0"/>
        <v>65.95482102856134</v>
      </c>
      <c r="F9" s="69"/>
    </row>
    <row r="10" spans="1:6" ht="14.25">
      <c r="A10" s="29" t="s">
        <v>115</v>
      </c>
      <c r="B10" s="11" t="s">
        <v>90</v>
      </c>
      <c r="C10" s="86">
        <v>195770</v>
      </c>
      <c r="D10" s="86">
        <v>280992</v>
      </c>
      <c r="E10" s="159">
        <f t="shared" si="0"/>
        <v>69.67102266256691</v>
      </c>
      <c r="F10" s="69"/>
    </row>
    <row r="11" spans="1:6" ht="14.25">
      <c r="A11" s="29" t="s">
        <v>43</v>
      </c>
      <c r="B11" s="11" t="s">
        <v>89</v>
      </c>
      <c r="C11" s="86">
        <v>167328</v>
      </c>
      <c r="D11" s="86">
        <v>216376</v>
      </c>
      <c r="E11" s="159">
        <f t="shared" si="0"/>
        <v>77.33205161385736</v>
      </c>
      <c r="F11" s="69"/>
    </row>
    <row r="12" spans="1:6" ht="14.25">
      <c r="A12" s="29" t="s">
        <v>114</v>
      </c>
      <c r="B12" s="12" t="s">
        <v>85</v>
      </c>
      <c r="C12" s="86">
        <v>120147</v>
      </c>
      <c r="D12" s="86">
        <v>147179</v>
      </c>
      <c r="E12" s="159">
        <f t="shared" si="0"/>
        <v>81.63324930866496</v>
      </c>
      <c r="F12" s="69"/>
    </row>
    <row r="13" spans="1:6" ht="14.25">
      <c r="A13" s="29" t="s">
        <v>71</v>
      </c>
      <c r="B13" s="12" t="s">
        <v>73</v>
      </c>
      <c r="C13" s="86">
        <v>90917</v>
      </c>
      <c r="D13" s="86">
        <v>95203</v>
      </c>
      <c r="E13" s="159">
        <f t="shared" si="0"/>
        <v>95.49804102811886</v>
      </c>
      <c r="F13" s="69"/>
    </row>
    <row r="14" spans="1:6" ht="14.25">
      <c r="A14" s="29" t="s">
        <v>164</v>
      </c>
      <c r="B14" s="12" t="s">
        <v>165</v>
      </c>
      <c r="C14" s="86">
        <v>85095</v>
      </c>
      <c r="D14" s="86">
        <v>189510</v>
      </c>
      <c r="E14" s="159">
        <f t="shared" si="0"/>
        <v>44.90264365996517</v>
      </c>
      <c r="F14" s="69"/>
    </row>
    <row r="15" spans="1:6" ht="14.25">
      <c r="A15" s="29" t="s">
        <v>103</v>
      </c>
      <c r="B15" s="12" t="s">
        <v>163</v>
      </c>
      <c r="C15" s="86">
        <v>71426</v>
      </c>
      <c r="D15" s="86">
        <v>238897</v>
      </c>
      <c r="E15" s="159">
        <f t="shared" si="0"/>
        <v>29.898240664386744</v>
      </c>
      <c r="F15" s="69"/>
    </row>
    <row r="16" spans="1:6" ht="14.25">
      <c r="A16" s="29" t="s">
        <v>84</v>
      </c>
      <c r="B16" s="12" t="s">
        <v>92</v>
      </c>
      <c r="C16" s="86">
        <v>65102</v>
      </c>
      <c r="D16" s="88">
        <v>71677</v>
      </c>
      <c r="E16" s="159">
        <f t="shared" si="0"/>
        <v>90.82690402779134</v>
      </c>
      <c r="F16" s="70"/>
    </row>
    <row r="17" spans="1:6" ht="14.25">
      <c r="A17" s="29" t="s">
        <v>168</v>
      </c>
      <c r="B17" s="12" t="s">
        <v>169</v>
      </c>
      <c r="C17" s="86">
        <v>60299</v>
      </c>
      <c r="D17" s="88">
        <v>289812</v>
      </c>
      <c r="E17" s="159">
        <f t="shared" si="0"/>
        <v>20.80624680827571</v>
      </c>
      <c r="F17" s="70"/>
    </row>
    <row r="18" spans="1:6" ht="14.25">
      <c r="A18" s="29" t="s">
        <v>120</v>
      </c>
      <c r="B18" s="12" t="s">
        <v>121</v>
      </c>
      <c r="C18" s="86">
        <v>58723</v>
      </c>
      <c r="D18" s="86">
        <v>73155</v>
      </c>
      <c r="E18" s="159">
        <f t="shared" si="0"/>
        <v>80.27202515207436</v>
      </c>
      <c r="F18" s="69"/>
    </row>
    <row r="19" spans="1:6" ht="14.25">
      <c r="A19" s="29" t="s">
        <v>62</v>
      </c>
      <c r="B19" s="12" t="s">
        <v>83</v>
      </c>
      <c r="C19" s="86">
        <v>57694</v>
      </c>
      <c r="D19" s="86">
        <v>73161</v>
      </c>
      <c r="E19" s="159">
        <f t="shared" si="0"/>
        <v>78.85895490766939</v>
      </c>
      <c r="F19" s="69"/>
    </row>
    <row r="20" spans="1:6" ht="14.25">
      <c r="A20" s="29" t="s">
        <v>174</v>
      </c>
      <c r="B20" s="12" t="s">
        <v>175</v>
      </c>
      <c r="C20" s="86">
        <v>55779</v>
      </c>
      <c r="D20" s="86">
        <v>227747</v>
      </c>
      <c r="E20" s="159">
        <f t="shared" si="0"/>
        <v>24.491650823062432</v>
      </c>
      <c r="F20" s="69"/>
    </row>
    <row r="21" spans="1:6" ht="14.25">
      <c r="A21" s="29" t="s">
        <v>102</v>
      </c>
      <c r="B21" s="12" t="s">
        <v>74</v>
      </c>
      <c r="C21" s="86">
        <v>53034</v>
      </c>
      <c r="D21" s="86">
        <v>653595</v>
      </c>
      <c r="E21" s="159">
        <f t="shared" si="0"/>
        <v>8.114199160030294</v>
      </c>
      <c r="F21" s="69"/>
    </row>
    <row r="22" spans="1:6" ht="14.25">
      <c r="A22" s="29" t="s">
        <v>177</v>
      </c>
      <c r="B22" s="12" t="s">
        <v>176</v>
      </c>
      <c r="C22" s="86">
        <v>42426</v>
      </c>
      <c r="D22" s="86">
        <v>51781</v>
      </c>
      <c r="E22" s="159">
        <f t="shared" si="0"/>
        <v>81.9335277418358</v>
      </c>
      <c r="F22" s="69"/>
    </row>
    <row r="23" spans="1:6" ht="14.25">
      <c r="A23" s="29" t="s">
        <v>186</v>
      </c>
      <c r="B23" s="12" t="s">
        <v>187</v>
      </c>
      <c r="C23" s="86">
        <v>41672</v>
      </c>
      <c r="D23" s="86">
        <v>81261</v>
      </c>
      <c r="E23" s="159">
        <f t="shared" si="0"/>
        <v>51.2816726350894</v>
      </c>
      <c r="F23" s="69"/>
    </row>
    <row r="24" spans="1:6" ht="14.25">
      <c r="A24" s="29" t="s">
        <v>166</v>
      </c>
      <c r="B24" s="12" t="s">
        <v>167</v>
      </c>
      <c r="C24" s="86">
        <v>40800</v>
      </c>
      <c r="D24" s="86">
        <v>41022</v>
      </c>
      <c r="E24" s="159">
        <f t="shared" si="0"/>
        <v>99.45882697089367</v>
      </c>
      <c r="F24" s="69"/>
    </row>
    <row r="25" spans="1:6" ht="14.25">
      <c r="A25" s="29" t="s">
        <v>170</v>
      </c>
      <c r="B25" s="12" t="s">
        <v>171</v>
      </c>
      <c r="C25" s="86">
        <v>38196</v>
      </c>
      <c r="D25" s="86">
        <v>39171</v>
      </c>
      <c r="E25" s="159">
        <f t="shared" si="0"/>
        <v>97.51091368614536</v>
      </c>
      <c r="F25" s="69"/>
    </row>
    <row r="26" spans="1:5" ht="14.25">
      <c r="A26" s="29"/>
      <c r="B26" s="12"/>
      <c r="C26" s="86"/>
      <c r="D26" s="89"/>
      <c r="E26" s="159"/>
    </row>
    <row r="27" spans="1:5" ht="15">
      <c r="A27" s="29"/>
      <c r="B27" s="28" t="s">
        <v>66</v>
      </c>
      <c r="C27" s="87">
        <f>SUM(C5:C26)</f>
        <v>3340768</v>
      </c>
      <c r="D27" s="87">
        <f>SUM(D5:D26)</f>
        <v>5622440</v>
      </c>
      <c r="E27" s="160">
        <f t="shared" si="0"/>
        <v>59.418473118432566</v>
      </c>
    </row>
    <row r="28" spans="1:5" ht="14.25">
      <c r="A28" s="29"/>
      <c r="B28" s="11"/>
      <c r="C28" s="86"/>
      <c r="D28" s="89"/>
      <c r="E28" s="159"/>
    </row>
    <row r="29" spans="1:6" ht="15">
      <c r="A29" s="29" t="s">
        <v>46</v>
      </c>
      <c r="B29" s="12" t="s">
        <v>36</v>
      </c>
      <c r="C29" s="117">
        <f>'CUADROS 1-2'!H15</f>
        <v>4762719.333000001</v>
      </c>
      <c r="D29" s="87">
        <v>22559292</v>
      </c>
      <c r="E29" s="160">
        <f t="shared" si="0"/>
        <v>21.112007118840435</v>
      </c>
      <c r="F29" s="27"/>
    </row>
    <row r="30" spans="1:5" ht="15.75" thickBot="1">
      <c r="A30" s="30" t="s">
        <v>45</v>
      </c>
      <c r="B30" s="31" t="s">
        <v>38</v>
      </c>
      <c r="C30" s="118">
        <f>'CUADRO 5'!D32</f>
        <v>16861282.681309994</v>
      </c>
      <c r="D30" s="173">
        <v>146161476</v>
      </c>
      <c r="E30" s="161">
        <f t="shared" si="0"/>
        <v>11.536064866579476</v>
      </c>
    </row>
    <row r="31" spans="1:5" ht="15">
      <c r="A31" s="13" t="s">
        <v>12</v>
      </c>
      <c r="D31" s="25"/>
      <c r="E31" s="23"/>
    </row>
    <row r="32" spans="1:4" ht="12.75">
      <c r="A32" s="22" t="s">
        <v>95</v>
      </c>
      <c r="D32" s="26"/>
    </row>
    <row r="34" spans="1:5" ht="14.25">
      <c r="A34" s="62"/>
      <c r="B34" s="63"/>
      <c r="C34" s="64"/>
      <c r="D34" s="64"/>
      <c r="E34" s="23"/>
    </row>
    <row r="35" spans="1:5" ht="12.75">
      <c r="A35" s="167"/>
      <c r="B35" s="80"/>
      <c r="C35" s="80"/>
      <c r="D35" s="80"/>
      <c r="E35" s="80"/>
    </row>
    <row r="36" spans="1:5" ht="15">
      <c r="A36" s="166"/>
      <c r="B36" s="166"/>
      <c r="C36" s="168"/>
      <c r="D36" s="168"/>
      <c r="E36" s="168"/>
    </row>
    <row r="37" spans="1:5" ht="14.25">
      <c r="A37" s="62"/>
      <c r="B37" s="63"/>
      <c r="C37" s="64"/>
      <c r="D37" s="64"/>
      <c r="E37" s="169"/>
    </row>
    <row r="38" spans="1:5" ht="14.25">
      <c r="A38" s="62"/>
      <c r="B38" s="63"/>
      <c r="C38" s="64"/>
      <c r="D38" s="64"/>
      <c r="E38" s="169"/>
    </row>
    <row r="39" spans="1:5" ht="14.25">
      <c r="A39" s="62"/>
      <c r="B39" s="66"/>
      <c r="C39" s="64"/>
      <c r="D39" s="64"/>
      <c r="E39" s="169"/>
    </row>
    <row r="40" spans="1:5" ht="14.25">
      <c r="A40" s="62"/>
      <c r="B40" s="63"/>
      <c r="C40" s="64"/>
      <c r="D40" s="64"/>
      <c r="E40" s="169"/>
    </row>
    <row r="41" spans="1:5" ht="14.25">
      <c r="A41" s="62"/>
      <c r="B41" s="63"/>
      <c r="C41" s="64"/>
      <c r="D41" s="64"/>
      <c r="E41" s="169"/>
    </row>
    <row r="42" spans="1:5" ht="14.25">
      <c r="A42" s="62"/>
      <c r="B42" s="63"/>
      <c r="C42" s="64"/>
      <c r="D42" s="64"/>
      <c r="E42" s="169"/>
    </row>
    <row r="43" spans="1:5" ht="14.25">
      <c r="A43" s="62"/>
      <c r="B43" s="63"/>
      <c r="C43" s="64"/>
      <c r="D43" s="64"/>
      <c r="E43" s="169"/>
    </row>
    <row r="44" spans="1:5" ht="14.25">
      <c r="A44" s="62"/>
      <c r="B44" s="66"/>
      <c r="C44" s="64"/>
      <c r="D44" s="64"/>
      <c r="E44" s="169"/>
    </row>
    <row r="45" spans="1:5" ht="14.25">
      <c r="A45" s="62"/>
      <c r="B45" s="66"/>
      <c r="C45" s="64"/>
      <c r="D45" s="64"/>
      <c r="E45" s="169"/>
    </row>
    <row r="46" spans="1:5" ht="14.25">
      <c r="A46" s="62"/>
      <c r="B46" s="66"/>
      <c r="C46" s="64"/>
      <c r="D46" s="64"/>
      <c r="E46" s="169"/>
    </row>
    <row r="47" spans="1:5" ht="14.25">
      <c r="A47" s="62"/>
      <c r="B47" s="66"/>
      <c r="C47" s="64"/>
      <c r="D47" s="64"/>
      <c r="E47" s="169"/>
    </row>
    <row r="48" spans="1:5" ht="14.25">
      <c r="A48" s="62"/>
      <c r="B48" s="66"/>
      <c r="C48" s="64"/>
      <c r="D48" s="76"/>
      <c r="E48" s="169"/>
    </row>
    <row r="49" spans="1:5" ht="14.25">
      <c r="A49" s="62"/>
      <c r="B49" s="66"/>
      <c r="C49" s="64"/>
      <c r="D49" s="76"/>
      <c r="E49" s="169"/>
    </row>
    <row r="50" spans="1:5" ht="14.25">
      <c r="A50" s="62"/>
      <c r="B50" s="66"/>
      <c r="C50" s="64"/>
      <c r="D50" s="64"/>
      <c r="E50" s="169"/>
    </row>
    <row r="51" spans="1:5" ht="14.25">
      <c r="A51" s="62"/>
      <c r="B51" s="66"/>
      <c r="C51" s="64"/>
      <c r="D51" s="64"/>
      <c r="E51" s="169"/>
    </row>
    <row r="52" spans="1:5" ht="14.25">
      <c r="A52" s="62"/>
      <c r="B52" s="66"/>
      <c r="C52" s="64"/>
      <c r="D52" s="64"/>
      <c r="E52" s="169"/>
    </row>
    <row r="53" spans="1:5" ht="14.25">
      <c r="A53" s="62"/>
      <c r="B53" s="66"/>
      <c r="C53" s="64"/>
      <c r="D53" s="64"/>
      <c r="E53" s="169"/>
    </row>
    <row r="54" spans="1:5" ht="14.25">
      <c r="A54" s="62"/>
      <c r="B54" s="66"/>
      <c r="C54" s="64"/>
      <c r="D54" s="64"/>
      <c r="E54" s="169"/>
    </row>
    <row r="55" spans="1:5" ht="14.25">
      <c r="A55" s="62"/>
      <c r="B55" s="66"/>
      <c r="C55" s="64"/>
      <c r="D55" s="64"/>
      <c r="E55" s="169"/>
    </row>
    <row r="56" spans="1:5" ht="14.25">
      <c r="A56" s="62"/>
      <c r="B56" s="66"/>
      <c r="C56" s="64"/>
      <c r="D56" s="64"/>
      <c r="E56" s="169"/>
    </row>
    <row r="57" spans="1:5" ht="14.25">
      <c r="A57" s="62"/>
      <c r="B57" s="66"/>
      <c r="C57" s="64"/>
      <c r="D57" s="64"/>
      <c r="E57" s="169"/>
    </row>
    <row r="58" spans="1:5" ht="14.25">
      <c r="A58" s="62"/>
      <c r="B58" s="66"/>
      <c r="C58" s="64"/>
      <c r="D58" s="67"/>
      <c r="E58" s="169"/>
    </row>
    <row r="59" spans="1:5" ht="15">
      <c r="A59" s="62"/>
      <c r="B59" s="77"/>
      <c r="C59" s="61"/>
      <c r="D59" s="61"/>
      <c r="E59" s="170"/>
    </row>
    <row r="60" spans="1:5" ht="14.25">
      <c r="A60" s="62"/>
      <c r="B60" s="63"/>
      <c r="C60" s="64"/>
      <c r="D60" s="67"/>
      <c r="E60" s="169"/>
    </row>
    <row r="61" spans="1:5" ht="15">
      <c r="A61" s="62"/>
      <c r="B61" s="66"/>
      <c r="C61" s="61"/>
      <c r="D61" s="61"/>
      <c r="E61" s="170"/>
    </row>
    <row r="62" spans="1:5" ht="15">
      <c r="A62" s="62"/>
      <c r="B62" s="66"/>
      <c r="C62" s="61"/>
      <c r="D62" s="61"/>
      <c r="E62" s="170"/>
    </row>
    <row r="63" spans="1:5" ht="15">
      <c r="A63" s="77"/>
      <c r="B63" s="80"/>
      <c r="C63" s="80"/>
      <c r="D63" s="171"/>
      <c r="E63" s="172"/>
    </row>
    <row r="64" spans="1:4" ht="12.75">
      <c r="A64" s="22"/>
      <c r="D64" s="26"/>
    </row>
  </sheetData>
  <printOptions/>
  <pageMargins left="0.72" right="0.75" top="0.43" bottom="1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manuel.gonzalez.higu</cp:lastModifiedBy>
  <cp:lastPrinted>2012-08-28T11:53:40Z</cp:lastPrinted>
  <dcterms:created xsi:type="dcterms:W3CDTF">1998-09-28T11:26:06Z</dcterms:created>
  <dcterms:modified xsi:type="dcterms:W3CDTF">2012-10-24T12:36:19Z</dcterms:modified>
  <cp:category/>
  <cp:version/>
  <cp:contentType/>
  <cp:contentStatus/>
</cp:coreProperties>
</file>