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6045" windowHeight="4365" tabRatio="601" activeTab="0"/>
  </bookViews>
  <sheets>
    <sheet name="CUADROS 1-2 " sheetId="1" r:id="rId1"/>
    <sheet name="CUADROS 3-4 " sheetId="2" r:id="rId2"/>
    <sheet name="CUADRO 5" sheetId="3" r:id="rId3"/>
    <sheet name="CUADRO 6" sheetId="4" r:id="rId4"/>
    <sheet name="CUADRO 7" sheetId="5" r:id="rId5"/>
  </sheets>
  <definedNames>
    <definedName name="_xlnm.Print_Area" localSheetId="2">'CUADRO 5'!$A$1:$G$34</definedName>
    <definedName name="_xlnm.Print_Area" localSheetId="3">'CUADRO 6'!$A$1:$F$31</definedName>
    <definedName name="_xlnm.Print_Area" localSheetId="4">'CUADRO 7'!$A$1:$E$32</definedName>
    <definedName name="_xlnm.Print_Area" localSheetId="0">'CUADROS 1-2 '!$A$1:$G$35</definedName>
    <definedName name="_xlnm.Print_Area" localSheetId="1">'CUADROS 3-4 '!$A$2:$G$46</definedName>
  </definedNames>
  <calcPr fullCalcOnLoad="1"/>
</workbook>
</file>

<file path=xl/sharedStrings.xml><?xml version="1.0" encoding="utf-8"?>
<sst xmlns="http://schemas.openxmlformats.org/spreadsheetml/2006/main" count="276" uniqueCount="195">
  <si>
    <t>Provincia</t>
  </si>
  <si>
    <t>Tm.</t>
  </si>
  <si>
    <t>Andalucía</t>
  </si>
  <si>
    <t>Almería</t>
  </si>
  <si>
    <t>Cádiz</t>
  </si>
  <si>
    <t>Granada</t>
  </si>
  <si>
    <t>Málaga</t>
  </si>
  <si>
    <t>Sevilla</t>
  </si>
  <si>
    <t>Córdoba</t>
  </si>
  <si>
    <t>Huelva</t>
  </si>
  <si>
    <t>Jaén</t>
  </si>
  <si>
    <t>CUADRO Nº1</t>
  </si>
  <si>
    <t>CUADRO Nº2</t>
  </si>
  <si>
    <t>Total UE</t>
  </si>
  <si>
    <t>Total Mundo</t>
  </si>
  <si>
    <t>CUADRO Nº 5</t>
  </si>
  <si>
    <t>Capitulo</t>
  </si>
  <si>
    <t>01</t>
  </si>
  <si>
    <t>02</t>
  </si>
  <si>
    <t>06</t>
  </si>
  <si>
    <t>07</t>
  </si>
  <si>
    <t>08</t>
  </si>
  <si>
    <t>Cereales</t>
  </si>
  <si>
    <t>01..24</t>
  </si>
  <si>
    <t>Total Agroalimentario</t>
  </si>
  <si>
    <t>01..99</t>
  </si>
  <si>
    <t xml:space="preserve">Total </t>
  </si>
  <si>
    <t>Producto</t>
  </si>
  <si>
    <t>Cantidad Exportada (Tm.)</t>
  </si>
  <si>
    <t>04</t>
  </si>
  <si>
    <t>22</t>
  </si>
  <si>
    <t>07070005</t>
  </si>
  <si>
    <t>01.99</t>
  </si>
  <si>
    <t>01.24</t>
  </si>
  <si>
    <t xml:space="preserve">CUADRO Nº3 </t>
  </si>
  <si>
    <t>CUADRO Nº4</t>
  </si>
  <si>
    <t>CUADRO Nº6</t>
  </si>
  <si>
    <t>Miles Euros</t>
  </si>
  <si>
    <t>Valor Exportado (Miles Euros)</t>
  </si>
  <si>
    <t>Valor Exportado (Miles  Euros)</t>
  </si>
  <si>
    <t>Enero-Diciembre</t>
  </si>
  <si>
    <t>Malta</t>
  </si>
  <si>
    <t>07093000</t>
  </si>
  <si>
    <t xml:space="preserve">% Valor Exportado </t>
  </si>
  <si>
    <t xml:space="preserve">% Valor Importado </t>
  </si>
  <si>
    <t xml:space="preserve">   Valor Importado (Miles Euros)</t>
  </si>
  <si>
    <t>TOTAL 21 PRIMEROS PRODUCTOS</t>
  </si>
  <si>
    <t>%  valor sobre total agroalimentario</t>
  </si>
  <si>
    <t>% peso sobre total agroalimentario</t>
  </si>
  <si>
    <t>03</t>
  </si>
  <si>
    <t>08102010</t>
  </si>
  <si>
    <t xml:space="preserve"> Valor Importado (Miles Euros)</t>
  </si>
  <si>
    <t>Frambuesas frescas</t>
  </si>
  <si>
    <t>Naranjas dulces frescas</t>
  </si>
  <si>
    <t>Aceite de oliva virgen y sus fracciones, sin modificar químicamente (excepto lampante)</t>
  </si>
  <si>
    <t>Importaciones Agroalimentarias y Bebidas (01:24)</t>
  </si>
  <si>
    <t>Principales Orígenes de las Importaciones Agroalimentarias y Bebidas Andaluzas</t>
  </si>
  <si>
    <t>Tomates frescos o refrigerados</t>
  </si>
  <si>
    <t>Exportaciones  Agroalimentarias y Bebidas (01:24)</t>
  </si>
  <si>
    <t>Berenjenas frescas o refrigeradas</t>
  </si>
  <si>
    <t>08044000</t>
  </si>
  <si>
    <t>Calabacines frescos o refrigerados</t>
  </si>
  <si>
    <t>20057000</t>
  </si>
  <si>
    <t>Aceitunas preparadas o conservadas (excepto en vinagre o acético), sin congelar</t>
  </si>
  <si>
    <t>Suiza</t>
  </si>
  <si>
    <t>Pepinos frescos o refrigerados</t>
  </si>
  <si>
    <t>Aceite de oliva y sus fracciones, incluso refinado, pero sin modificar químicamente (Excepto virgen)</t>
  </si>
  <si>
    <t>Pimientos dulces frescos o refrigerados</t>
  </si>
  <si>
    <t>Aguacates frescos o secos</t>
  </si>
  <si>
    <t>CUADRO Nº7</t>
  </si>
  <si>
    <t>%Andalucia /España</t>
  </si>
  <si>
    <t>Codificación</t>
  </si>
  <si>
    <t>Valor Exportado España en miles de euros</t>
  </si>
  <si>
    <t>Rusia</t>
  </si>
  <si>
    <t>08101000</t>
  </si>
  <si>
    <t>08051020</t>
  </si>
  <si>
    <t>21069098</t>
  </si>
  <si>
    <t>07096010</t>
  </si>
  <si>
    <t>Valor Exportado Andalucia en miles de euros</t>
  </si>
  <si>
    <t>07099310</t>
  </si>
  <si>
    <t>Marruecos</t>
  </si>
  <si>
    <t>Japón</t>
  </si>
  <si>
    <t>Animales vivos</t>
  </si>
  <si>
    <t>Pescados, Crustaceos, Moluscos</t>
  </si>
  <si>
    <t>Leche, Productos Lacteos, Huevos</t>
  </si>
  <si>
    <t>Plantas vivas; Pro. Floricultura</t>
  </si>
  <si>
    <t>Frutas/Frutos, S/ Conservar</t>
  </si>
  <si>
    <t>Principales Destinos de las Exportaciones Agroalimentarias y Bebidas Andaluzas</t>
  </si>
  <si>
    <t>05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</si>
  <si>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</si>
  <si>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</si>
  <si>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</si>
  <si>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</si>
  <si>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</si>
  <si>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</si>
  <si>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</si>
  <si>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</si>
  <si>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</si>
  <si>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</si>
  <si>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</si>
  <si>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</si>
  <si>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</si>
  <si>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Otros productos de origen animal</t>
  </si>
  <si>
    <t>Legumbres, Hortalizas, S/ Conserv.</t>
  </si>
  <si>
    <t>Café, té, yerba mate y especias</t>
  </si>
  <si>
    <t>Produc. De la molineria; Malta</t>
  </si>
  <si>
    <t>Semillas Oleagi.; Plantas industriales</t>
  </si>
  <si>
    <t>Jugos y extractos vegetales</t>
  </si>
  <si>
    <t>Materias trenzables</t>
  </si>
  <si>
    <t>Grasas , aceite animal o vegetal</t>
  </si>
  <si>
    <t>Conservas de carne o pescado</t>
  </si>
  <si>
    <t>Azucares; Artículos Confitería</t>
  </si>
  <si>
    <t>Cacao y sus preparaciones</t>
  </si>
  <si>
    <t>Produc. De Cereales, de pastelería</t>
  </si>
  <si>
    <t>Conservas Verdura O Fruta; Zumo</t>
  </si>
  <si>
    <t>Preparac. Alimenticias Diversas</t>
  </si>
  <si>
    <t>Bebidas Todo Tipo (Exc. Zumos)</t>
  </si>
  <si>
    <t>23</t>
  </si>
  <si>
    <t>24</t>
  </si>
  <si>
    <t>Tabaco y sus sucedaneos</t>
  </si>
  <si>
    <t>Residuos Industria Alimentaria</t>
  </si>
  <si>
    <t>Preparaciones alimenticias no expresadas ni comprendidas en otras partidas..</t>
  </si>
  <si>
    <t>Carne y despojos comestibles</t>
  </si>
  <si>
    <t>País</t>
  </si>
  <si>
    <t>Denominación</t>
  </si>
  <si>
    <t>Ucrania</t>
  </si>
  <si>
    <t>Fresas Frescas</t>
  </si>
  <si>
    <t>15091090</t>
  </si>
  <si>
    <t>07020000</t>
  </si>
  <si>
    <t>Estados Unidos</t>
  </si>
  <si>
    <t>Indonesia</t>
  </si>
  <si>
    <t xml:space="preserve">Saldo 2013    (Miles Euros)  </t>
  </si>
  <si>
    <t>Fuente: Instituto de Comercio Exterior (ICEX)</t>
  </si>
  <si>
    <t>Fuente: ICEX</t>
  </si>
  <si>
    <t xml:space="preserve">Fuente: Instituto de Comercio Exterior (ICEX) (Desde enero 2007 Agroalimentarios:SP1; Bebidas: SP2) </t>
  </si>
  <si>
    <t>Fuente: Instituto de Comercio Exterior (ICEX) (Desde enero 2007 Agroalimentarios:SP1; Bebidas:SP2)</t>
  </si>
  <si>
    <t>Los demas aceites obtenidos exclusivamente de la aceituna..</t>
  </si>
  <si>
    <t>Variación año anterior en %</t>
  </si>
  <si>
    <t>valor</t>
  </si>
  <si>
    <t>Peso</t>
  </si>
  <si>
    <t>China</t>
  </si>
  <si>
    <t>Argentina</t>
  </si>
  <si>
    <t>15100090</t>
  </si>
  <si>
    <t>15099000</t>
  </si>
  <si>
    <t>Alemania</t>
  </si>
  <si>
    <t>Francia</t>
  </si>
  <si>
    <t>Italia</t>
  </si>
  <si>
    <t>Portugal</t>
  </si>
  <si>
    <t>Reino Unido</t>
  </si>
  <si>
    <t>Países Bajos</t>
  </si>
  <si>
    <t>Bélgica</t>
  </si>
  <si>
    <t>Polonia</t>
  </si>
  <si>
    <t>Suecia</t>
  </si>
  <si>
    <t>Dinamarca</t>
  </si>
  <si>
    <t>Austria</t>
  </si>
  <si>
    <t>República Checa</t>
  </si>
  <si>
    <t>Finlandia</t>
  </si>
  <si>
    <t>Irlanda</t>
  </si>
  <si>
    <t>Rumanía</t>
  </si>
  <si>
    <t>Lituania</t>
  </si>
  <si>
    <t>Letonia</t>
  </si>
  <si>
    <t>Estonia</t>
  </si>
  <si>
    <t>Eslovaquia</t>
  </si>
  <si>
    <t>Hungría</t>
  </si>
  <si>
    <t>Grecia</t>
  </si>
  <si>
    <t>Bulgaria</t>
  </si>
  <si>
    <t>Union Europea sin Determinar</t>
  </si>
  <si>
    <t>Chipre</t>
  </si>
  <si>
    <t>Eslovenia</t>
  </si>
  <si>
    <t>Croacia</t>
  </si>
  <si>
    <t>Luxemburgo</t>
  </si>
  <si>
    <r>
      <t>Nota: El 1 de julio de 2013, se producía l</t>
    </r>
    <r>
      <rPr>
        <sz val="8"/>
        <color indexed="8"/>
        <rFont val="Verdana"/>
        <family val="2"/>
      </rPr>
      <t>a adhesión de Croacia como miembro pleno a la UE .</t>
    </r>
  </si>
  <si>
    <t>07051900</t>
  </si>
  <si>
    <t>Lechugas (Lactuca Sativa),  frescas o refrigeradas (Excepto lechugas repolladas)</t>
  </si>
  <si>
    <t>Australia</t>
  </si>
  <si>
    <t>Perú</t>
  </si>
  <si>
    <t>Swazilandia</t>
  </si>
  <si>
    <t>2014</t>
  </si>
  <si>
    <t>15091010</t>
  </si>
  <si>
    <t>Aceite de oliva virgen Lampante y sus fracciones</t>
  </si>
  <si>
    <t>12060010</t>
  </si>
  <si>
    <t>Semillas de girasol, incluso quebrantada</t>
  </si>
  <si>
    <t>07051100</t>
  </si>
  <si>
    <t>Lechugas repolladas, frescas o refrigeradas</t>
  </si>
  <si>
    <t>03034390</t>
  </si>
  <si>
    <t>Listados o bonitos de vientre rayado, congelados, con exclusion de los filetes...</t>
  </si>
  <si>
    <t>08021290</t>
  </si>
  <si>
    <t>Almendras, sin cascara, frescas o secas</t>
  </si>
  <si>
    <t>15079090</t>
  </si>
  <si>
    <t>Aceite de soja y sus fracciones, incluso refinado, pero sin modificar químicamente</t>
  </si>
  <si>
    <t>Enero</t>
  </si>
  <si>
    <t>Enero 2014</t>
  </si>
  <si>
    <t>Saldo Comercial de los Principales Capítulos Arancelarios Exportados e Importados Enero 2014</t>
  </si>
  <si>
    <t>Principales Productos Agroalimentarios Exportados por Andalucía Enero 2014</t>
  </si>
  <si>
    <t>Principales Productos Agroalimentarios Exportados por Andalucía y España. Enero 2014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</si>
</sst>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#"/>
    <numFmt numFmtId="182" formatCode="#,##0.00\ &quot;€&quot;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0"/>
    <numFmt numFmtId="189" formatCode="#,##0.00000"/>
    <numFmt numFmtId="190" formatCode="#,##0.000000"/>
    <numFmt numFmtId="191" formatCode="#,##0.###"/>
    <numFmt numFmtId="192" formatCode="_-* #,##0.000\ _P_t_s_-;\-* #,##0.000\ _P_t_s_-;_-* &quot;-&quot;??\ _P_t_s_-;_-@_-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_-* #,##0.0000\ _P_t_s_-;\-* #,##0.0000\ _P_t_s_-;_-* &quot;-&quot;??\ _P_t_s_-;_-@_-"/>
    <numFmt numFmtId="196" formatCode="_-* #,##0.00000\ _P_t_s_-;\-* #,##0.00000\ _P_t_s_-;_-* &quot;-&quot;??\ _P_t_s_-;_-@_-"/>
    <numFmt numFmtId="197" formatCode="_-* #,##0.000000\ _P_t_s_-;\-* #,##0.000000\ _P_t_s_-;_-* &quot;-&quot;??\ _P_t_s_-;_-@_-"/>
    <numFmt numFmtId="198" formatCode="_-* #,##0.0000000\ _P_t_s_-;\-* #,##0.0000000\ _P_t_s_-;_-* &quot;-&quot;??\ _P_t_s_-;_-@_-"/>
    <numFmt numFmtId="199" formatCode="_-* #,##0.00000000\ _P_t_s_-;\-* #,##0.00000000\ _P_t_s_-;_-* &quot;-&quot;??\ _P_t_s_-;_-@_-"/>
    <numFmt numFmtId="200" formatCode="0.000"/>
    <numFmt numFmtId="201" formatCode="0.0"/>
    <numFmt numFmtId="202" formatCode="#,##0.####"/>
    <numFmt numFmtId="203" formatCode="#,##0.##"/>
    <numFmt numFmtId="204" formatCode="#,##0.#"/>
    <numFmt numFmtId="205" formatCode="0.000%"/>
    <numFmt numFmtId="206" formatCode="0.0000%"/>
    <numFmt numFmtId="207" formatCode="0.00000%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18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9" fillId="0" borderId="0" xfId="0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4" fillId="2" borderId="7" xfId="0" applyFont="1" applyFill="1" applyBorder="1" applyAlignment="1">
      <alignment horizontal="centerContinuous"/>
    </xf>
    <xf numFmtId="0" fontId="14" fillId="2" borderId="8" xfId="0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14" fillId="2" borderId="9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0" fontId="8" fillId="3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quotePrefix="1">
      <alignment/>
    </xf>
    <xf numFmtId="3" fontId="10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10" fontId="9" fillId="3" borderId="0" xfId="0" applyNumberFormat="1" applyFont="1" applyFill="1" applyBorder="1" applyAlignment="1">
      <alignment horizontal="right"/>
    </xf>
    <xf numFmtId="10" fontId="8" fillId="3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3" fontId="0" fillId="4" borderId="10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3" fontId="1" fillId="4" borderId="12" xfId="0" applyNumberFormat="1" applyFont="1" applyFill="1" applyBorder="1" applyAlignment="1">
      <alignment/>
    </xf>
    <xf numFmtId="3" fontId="1" fillId="4" borderId="13" xfId="0" applyNumberFormat="1" applyFont="1" applyFill="1" applyBorder="1" applyAlignment="1">
      <alignment/>
    </xf>
    <xf numFmtId="0" fontId="0" fillId="4" borderId="14" xfId="0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10" fontId="0" fillId="4" borderId="10" xfId="0" applyNumberFormat="1" applyFill="1" applyBorder="1" applyAlignment="1">
      <alignment/>
    </xf>
    <xf numFmtId="0" fontId="1" fillId="4" borderId="14" xfId="0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10" fontId="1" fillId="4" borderId="10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10" fontId="0" fillId="4" borderId="18" xfId="0" applyNumberFormat="1" applyFill="1" applyBorder="1" applyAlignment="1">
      <alignment/>
    </xf>
    <xf numFmtId="10" fontId="1" fillId="4" borderId="13" xfId="0" applyNumberFormat="1" applyFont="1" applyFill="1" applyBorder="1" applyAlignment="1">
      <alignment/>
    </xf>
    <xf numFmtId="49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49" fontId="6" fillId="4" borderId="14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0" fontId="6" fillId="4" borderId="19" xfId="0" applyFont="1" applyFill="1" applyBorder="1" applyAlignment="1">
      <alignment/>
    </xf>
    <xf numFmtId="3" fontId="7" fillId="4" borderId="13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/>
    </xf>
    <xf numFmtId="49" fontId="8" fillId="4" borderId="14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left"/>
    </xf>
    <xf numFmtId="3" fontId="8" fillId="4" borderId="15" xfId="0" applyNumberFormat="1" applyFont="1" applyFill="1" applyBorder="1" applyAlignment="1">
      <alignment/>
    </xf>
    <xf numFmtId="10" fontId="8" fillId="4" borderId="15" xfId="0" applyNumberFormat="1" applyFont="1" applyFill="1" applyBorder="1" applyAlignment="1">
      <alignment horizontal="right"/>
    </xf>
    <xf numFmtId="10" fontId="8" fillId="4" borderId="10" xfId="0" applyNumberFormat="1" applyFont="1" applyFill="1" applyBorder="1" applyAlignment="1">
      <alignment horizontal="right"/>
    </xf>
    <xf numFmtId="0" fontId="8" fillId="4" borderId="15" xfId="0" applyFont="1" applyFill="1" applyBorder="1" applyAlignment="1">
      <alignment/>
    </xf>
    <xf numFmtId="3" fontId="8" fillId="4" borderId="15" xfId="0" applyNumberFormat="1" applyFont="1" applyFill="1" applyBorder="1" applyAlignment="1" quotePrefix="1">
      <alignment/>
    </xf>
    <xf numFmtId="3" fontId="10" fillId="4" borderId="15" xfId="0" applyNumberFormat="1" applyFont="1" applyFill="1" applyBorder="1" applyAlignment="1">
      <alignment/>
    </xf>
    <xf numFmtId="0" fontId="9" fillId="4" borderId="15" xfId="0" applyFont="1" applyFill="1" applyBorder="1" applyAlignment="1">
      <alignment/>
    </xf>
    <xf numFmtId="3" fontId="9" fillId="4" borderId="15" xfId="0" applyNumberFormat="1" applyFont="1" applyFill="1" applyBorder="1" applyAlignment="1">
      <alignment/>
    </xf>
    <xf numFmtId="10" fontId="9" fillId="4" borderId="15" xfId="0" applyNumberFormat="1" applyFont="1" applyFill="1" applyBorder="1" applyAlignment="1">
      <alignment horizontal="right"/>
    </xf>
    <xf numFmtId="10" fontId="9" fillId="4" borderId="10" xfId="0" applyNumberFormat="1" applyFont="1" applyFill="1" applyBorder="1" applyAlignment="1">
      <alignment horizontal="right"/>
    </xf>
    <xf numFmtId="49" fontId="8" fillId="4" borderId="12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>
      <alignment horizontal="left"/>
    </xf>
    <xf numFmtId="3" fontId="9" fillId="4" borderId="19" xfId="0" applyNumberFormat="1" applyFont="1" applyFill="1" applyBorder="1" applyAlignment="1">
      <alignment/>
    </xf>
    <xf numFmtId="10" fontId="9" fillId="4" borderId="19" xfId="0" applyNumberFormat="1" applyFont="1" applyFill="1" applyBorder="1" applyAlignment="1">
      <alignment horizontal="right"/>
    </xf>
    <xf numFmtId="10" fontId="9" fillId="4" borderId="13" xfId="0" applyNumberFormat="1" applyFont="1" applyFill="1" applyBorder="1" applyAlignment="1">
      <alignment horizontal="right"/>
    </xf>
    <xf numFmtId="2" fontId="8" fillId="4" borderId="3" xfId="0" applyNumberFormat="1" applyFont="1" applyFill="1" applyBorder="1" applyAlignment="1">
      <alignment horizontal="right"/>
    </xf>
    <xf numFmtId="2" fontId="8" fillId="4" borderId="10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3" fontId="1" fillId="4" borderId="23" xfId="0" applyNumberFormat="1" applyFont="1" applyFill="1" applyBorder="1" applyAlignment="1">
      <alignment/>
    </xf>
    <xf numFmtId="3" fontId="6" fillId="4" borderId="1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6" fillId="4" borderId="24" xfId="0" applyNumberFormat="1" applyFont="1" applyFill="1" applyBorder="1" applyAlignment="1">
      <alignment/>
    </xf>
    <xf numFmtId="3" fontId="6" fillId="4" borderId="25" xfId="0" applyNumberFormat="1" applyFont="1" applyFill="1" applyBorder="1" applyAlignment="1">
      <alignment/>
    </xf>
    <xf numFmtId="0" fontId="15" fillId="2" borderId="12" xfId="0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left"/>
    </xf>
    <xf numFmtId="3" fontId="0" fillId="4" borderId="26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0" fontId="8" fillId="4" borderId="1" xfId="0" applyNumberFormat="1" applyFont="1" applyFill="1" applyBorder="1" applyAlignment="1">
      <alignment horizontal="center"/>
    </xf>
    <xf numFmtId="0" fontId="8" fillId="4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0" fontId="0" fillId="4" borderId="14" xfId="0" applyNumberFormat="1" applyFill="1" applyBorder="1" applyAlignment="1">
      <alignment/>
    </xf>
    <xf numFmtId="10" fontId="1" fillId="4" borderId="12" xfId="0" applyNumberFormat="1" applyFont="1" applyFill="1" applyBorder="1" applyAlignment="1">
      <alignment/>
    </xf>
    <xf numFmtId="3" fontId="7" fillId="4" borderId="15" xfId="17" applyNumberFormat="1" applyFont="1" applyFill="1" applyBorder="1" applyAlignment="1">
      <alignment/>
    </xf>
    <xf numFmtId="3" fontId="7" fillId="4" borderId="19" xfId="17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4" borderId="15" xfId="0" applyFont="1" applyFill="1" applyBorder="1" applyAlignment="1">
      <alignment wrapText="1"/>
    </xf>
    <xf numFmtId="3" fontId="1" fillId="4" borderId="27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/>
    </xf>
    <xf numFmtId="0" fontId="0" fillId="4" borderId="14" xfId="0" applyFill="1" applyBorder="1" applyAlignment="1">
      <alignment/>
    </xf>
    <xf numFmtId="3" fontId="0" fillId="4" borderId="15" xfId="0" applyNumberFormat="1" applyFill="1" applyBorder="1" applyAlignment="1">
      <alignment/>
    </xf>
    <xf numFmtId="0" fontId="0" fillId="4" borderId="30" xfId="0" applyFill="1" applyBorder="1" applyAlignment="1">
      <alignment/>
    </xf>
    <xf numFmtId="3" fontId="0" fillId="4" borderId="31" xfId="0" applyNumberFormat="1" applyFill="1" applyBorder="1" applyAlignment="1">
      <alignment/>
    </xf>
    <xf numFmtId="0" fontId="1" fillId="4" borderId="12" xfId="0" applyFont="1" applyFill="1" applyBorder="1" applyAlignment="1">
      <alignment/>
    </xf>
    <xf numFmtId="3" fontId="1" fillId="4" borderId="19" xfId="0" applyNumberFormat="1" applyFont="1" applyFill="1" applyBorder="1" applyAlignment="1">
      <alignment/>
    </xf>
    <xf numFmtId="0" fontId="14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2" borderId="20" xfId="0" applyFont="1" applyFill="1" applyBorder="1" applyAlignment="1">
      <alignment horizontal="center" wrapText="1"/>
    </xf>
    <xf numFmtId="0" fontId="14" fillId="2" borderId="32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33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5" fillId="2" borderId="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zoomScale="95" zoomScaleNormal="95" workbookViewId="0" topLeftCell="A1">
      <selection activeCell="K17" sqref="K17"/>
    </sheetView>
  </sheetViews>
  <sheetFormatPr defaultColWidth="11.421875" defaultRowHeight="12.75"/>
  <cols>
    <col min="1" max="1" width="13.00390625" style="0" customWidth="1"/>
    <col min="2" max="2" width="13.00390625" style="0" bestFit="1" customWidth="1"/>
    <col min="3" max="3" width="12.7109375" style="0" bestFit="1" customWidth="1"/>
    <col min="4" max="5" width="12.140625" style="0" customWidth="1"/>
    <col min="6" max="7" width="11.57421875" style="0" bestFit="1" customWidth="1"/>
    <col min="10" max="10" width="9.57421875" style="0" customWidth="1"/>
    <col min="11" max="11" width="9.28125" style="0" customWidth="1"/>
  </cols>
  <sheetData>
    <row r="1" ht="12.75">
      <c r="A1" s="5" t="s">
        <v>11</v>
      </c>
    </row>
    <row r="2" ht="12.75">
      <c r="A2" s="1"/>
    </row>
    <row r="3" spans="1:3" ht="13.5" thickBot="1">
      <c r="A3" s="19" t="s">
        <v>58</v>
      </c>
      <c r="B3" s="6"/>
      <c r="C3" s="6"/>
    </row>
    <row r="4" spans="1:11" ht="16.5" customHeight="1" thickBot="1">
      <c r="A4" s="129"/>
      <c r="B4" s="164" t="s">
        <v>40</v>
      </c>
      <c r="C4" s="165"/>
      <c r="D4" s="164" t="s">
        <v>40</v>
      </c>
      <c r="E4" s="177"/>
      <c r="F4" s="164" t="s">
        <v>190</v>
      </c>
      <c r="G4" s="165"/>
      <c r="H4" s="164" t="s">
        <v>190</v>
      </c>
      <c r="I4" s="165"/>
      <c r="J4" s="166" t="s">
        <v>137</v>
      </c>
      <c r="K4" s="167"/>
    </row>
    <row r="5" spans="1:34" s="1" customFormat="1" ht="19.5" customHeight="1" thickBot="1">
      <c r="A5" s="130"/>
      <c r="B5" s="37">
        <v>2012</v>
      </c>
      <c r="C5" s="38"/>
      <c r="D5" s="37">
        <v>2013</v>
      </c>
      <c r="E5" s="38"/>
      <c r="F5" s="54">
        <v>2013</v>
      </c>
      <c r="G5" s="54"/>
      <c r="H5" s="37">
        <v>2014</v>
      </c>
      <c r="I5" s="54"/>
      <c r="J5" s="168"/>
      <c r="K5" s="16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" customFormat="1" ht="12.75">
      <c r="A6" s="156" t="s">
        <v>0</v>
      </c>
      <c r="B6" s="81" t="s">
        <v>37</v>
      </c>
      <c r="C6" s="82" t="s">
        <v>1</v>
      </c>
      <c r="D6" s="81" t="s">
        <v>37</v>
      </c>
      <c r="E6" s="82" t="s">
        <v>1</v>
      </c>
      <c r="F6" s="81" t="s">
        <v>37</v>
      </c>
      <c r="G6" s="131" t="s">
        <v>1</v>
      </c>
      <c r="H6" s="81" t="s">
        <v>37</v>
      </c>
      <c r="I6" s="82" t="s">
        <v>1</v>
      </c>
      <c r="J6" s="81" t="s">
        <v>138</v>
      </c>
      <c r="K6" s="82" t="s">
        <v>139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2.75">
      <c r="A7" s="93" t="s">
        <v>3</v>
      </c>
      <c r="B7" s="141">
        <v>1984588.7425599997</v>
      </c>
      <c r="C7" s="83">
        <v>2141064.171408</v>
      </c>
      <c r="D7" s="84">
        <v>2161357.7279600007</v>
      </c>
      <c r="E7" s="83">
        <v>2273363.162992</v>
      </c>
      <c r="F7" s="84">
        <v>294792.0792800001</v>
      </c>
      <c r="G7" s="140">
        <v>273808.466109</v>
      </c>
      <c r="H7" s="141">
        <v>317920.63211999915</v>
      </c>
      <c r="I7" s="83">
        <v>284912.614965</v>
      </c>
      <c r="J7" s="145">
        <f aca="true" t="shared" si="0" ref="J7:J15">(H7*1/F7)-1</f>
        <v>0.07845717190396773</v>
      </c>
      <c r="K7" s="89">
        <f aca="true" t="shared" si="1" ref="K7:K15">(I7*1/G7)-1</f>
        <v>0.040554439436433</v>
      </c>
      <c r="L7" s="15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.75">
      <c r="A8" s="93" t="s">
        <v>4</v>
      </c>
      <c r="B8" s="141">
        <v>638216.9359400003</v>
      </c>
      <c r="C8" s="83">
        <v>492152.309314</v>
      </c>
      <c r="D8" s="84">
        <v>671645.27631</v>
      </c>
      <c r="E8" s="83">
        <v>604940.572497</v>
      </c>
      <c r="F8" s="84">
        <v>44312.807909999996</v>
      </c>
      <c r="G8" s="140">
        <v>37992.375312</v>
      </c>
      <c r="H8" s="141">
        <v>39479.61748999996</v>
      </c>
      <c r="I8" s="83">
        <v>33802.733145</v>
      </c>
      <c r="J8" s="145">
        <f t="shared" si="0"/>
        <v>-0.10906982987438574</v>
      </c>
      <c r="K8" s="89">
        <f t="shared" si="1"/>
        <v>-0.11027586805494338</v>
      </c>
      <c r="L8" s="15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12" ht="12.75">
      <c r="A9" s="93" t="s">
        <v>8</v>
      </c>
      <c r="B9" s="141">
        <v>686342.8853600002</v>
      </c>
      <c r="C9" s="83">
        <v>549863.100184</v>
      </c>
      <c r="D9" s="84">
        <v>668727.99957</v>
      </c>
      <c r="E9" s="83">
        <v>519526.745598</v>
      </c>
      <c r="F9" s="84">
        <v>49551.593649999995</v>
      </c>
      <c r="G9" s="140">
        <v>39774.399825</v>
      </c>
      <c r="H9" s="141">
        <v>69244.93145000002</v>
      </c>
      <c r="I9" s="83">
        <v>56286.041584</v>
      </c>
      <c r="J9" s="145">
        <f t="shared" si="0"/>
        <v>0.3974309673892804</v>
      </c>
      <c r="K9" s="89">
        <f t="shared" si="1"/>
        <v>0.4151323924848185</v>
      </c>
      <c r="L9" s="155"/>
    </row>
    <row r="10" spans="1:12" ht="12.75">
      <c r="A10" s="93" t="s">
        <v>5</v>
      </c>
      <c r="B10" s="141">
        <v>510138.01119000005</v>
      </c>
      <c r="C10" s="83">
        <v>289716.900769</v>
      </c>
      <c r="D10" s="84">
        <v>545081.1781100002</v>
      </c>
      <c r="E10" s="83">
        <v>322681.930352</v>
      </c>
      <c r="F10" s="84">
        <v>47405.55009000003</v>
      </c>
      <c r="G10" s="140">
        <v>29874.382024</v>
      </c>
      <c r="H10" s="141">
        <v>58108.91776000002</v>
      </c>
      <c r="I10" s="83">
        <v>31024.119423</v>
      </c>
      <c r="J10" s="145">
        <f t="shared" si="0"/>
        <v>0.22578300746810243</v>
      </c>
      <c r="K10" s="89">
        <f t="shared" si="1"/>
        <v>0.03848572995004029</v>
      </c>
      <c r="L10" s="155"/>
    </row>
    <row r="11" spans="1:12" ht="12.75">
      <c r="A11" s="93" t="s">
        <v>9</v>
      </c>
      <c r="B11" s="141">
        <v>853355.1272600002</v>
      </c>
      <c r="C11" s="83">
        <v>494881.426428</v>
      </c>
      <c r="D11" s="84">
        <v>785084.0053399998</v>
      </c>
      <c r="E11" s="83">
        <v>405728.824408</v>
      </c>
      <c r="F11" s="84">
        <v>36840.30077</v>
      </c>
      <c r="G11" s="140">
        <v>19243.935059</v>
      </c>
      <c r="H11" s="141">
        <v>44922.037120000015</v>
      </c>
      <c r="I11" s="83">
        <v>30419.102868</v>
      </c>
      <c r="J11" s="145">
        <f t="shared" si="0"/>
        <v>0.2193721598652414</v>
      </c>
      <c r="K11" s="89">
        <f t="shared" si="1"/>
        <v>0.580711157813516</v>
      </c>
      <c r="L11" s="155"/>
    </row>
    <row r="12" spans="1:12" ht="12.75">
      <c r="A12" s="93" t="s">
        <v>10</v>
      </c>
      <c r="B12" s="141">
        <v>175963.47431999995</v>
      </c>
      <c r="C12" s="83">
        <v>95579.43733</v>
      </c>
      <c r="D12" s="84">
        <v>151521.25451999993</v>
      </c>
      <c r="E12" s="83">
        <v>65513.186117</v>
      </c>
      <c r="F12" s="84">
        <v>6654.5517899999995</v>
      </c>
      <c r="G12" s="140">
        <v>3138.313471</v>
      </c>
      <c r="H12" s="141">
        <v>21595.521169999996</v>
      </c>
      <c r="I12" s="83">
        <v>10874.29021</v>
      </c>
      <c r="J12" s="145">
        <f t="shared" si="0"/>
        <v>2.2452255015059395</v>
      </c>
      <c r="K12" s="89">
        <f t="shared" si="1"/>
        <v>2.4650108443548784</v>
      </c>
      <c r="L12" s="155"/>
    </row>
    <row r="13" spans="1:12" ht="12.75">
      <c r="A13" s="93" t="s">
        <v>6</v>
      </c>
      <c r="B13" s="141">
        <v>559248.9662399997</v>
      </c>
      <c r="C13" s="83">
        <v>323211.058284</v>
      </c>
      <c r="D13" s="84">
        <v>641636.5594299999</v>
      </c>
      <c r="E13" s="83">
        <v>325377.44726</v>
      </c>
      <c r="F13" s="84">
        <v>42953.15193999996</v>
      </c>
      <c r="G13" s="140">
        <v>26301.810467</v>
      </c>
      <c r="H13" s="141">
        <v>50601.987</v>
      </c>
      <c r="I13" s="83">
        <v>27211.082713</v>
      </c>
      <c r="J13" s="145">
        <f t="shared" si="0"/>
        <v>0.178073894802516</v>
      </c>
      <c r="K13" s="89">
        <f t="shared" si="1"/>
        <v>0.034570709386748666</v>
      </c>
      <c r="L13" s="155"/>
    </row>
    <row r="14" spans="1:12" ht="12.75">
      <c r="A14" s="93" t="s">
        <v>7</v>
      </c>
      <c r="B14" s="141">
        <v>1680011.8773199995</v>
      </c>
      <c r="C14" s="83">
        <v>1450208.501208</v>
      </c>
      <c r="D14" s="84">
        <v>1787706.3433200007</v>
      </c>
      <c r="E14" s="83">
        <v>1395901.070075</v>
      </c>
      <c r="F14" s="84">
        <v>107666.33164000012</v>
      </c>
      <c r="G14" s="140">
        <v>81395.940349</v>
      </c>
      <c r="H14" s="141">
        <v>137142.19236000002</v>
      </c>
      <c r="I14" s="83">
        <v>109400.679164</v>
      </c>
      <c r="J14" s="145">
        <f t="shared" si="0"/>
        <v>0.27377045610281603</v>
      </c>
      <c r="K14" s="89">
        <f t="shared" si="1"/>
        <v>0.34405571942439095</v>
      </c>
      <c r="L14" s="155"/>
    </row>
    <row r="15" spans="1:12" ht="13.5" thickBot="1">
      <c r="A15" s="157" t="s">
        <v>2</v>
      </c>
      <c r="B15" s="85">
        <f aca="true" t="shared" si="2" ref="B15:I15">SUM(B7:B14)</f>
        <v>7087866.0201900005</v>
      </c>
      <c r="C15" s="86">
        <f t="shared" si="2"/>
        <v>5836676.904925</v>
      </c>
      <c r="D15" s="85">
        <f t="shared" si="2"/>
        <v>7412760.344560001</v>
      </c>
      <c r="E15" s="86">
        <f t="shared" si="2"/>
        <v>5913032.9392989995</v>
      </c>
      <c r="F15" s="85">
        <f t="shared" si="2"/>
        <v>630176.3670700002</v>
      </c>
      <c r="G15" s="132">
        <f t="shared" si="2"/>
        <v>511529.6226159999</v>
      </c>
      <c r="H15" s="85">
        <f t="shared" si="2"/>
        <v>739015.8364699992</v>
      </c>
      <c r="I15" s="86">
        <f t="shared" si="2"/>
        <v>583930.6640720001</v>
      </c>
      <c r="J15" s="146">
        <f t="shared" si="0"/>
        <v>0.17271271200798477</v>
      </c>
      <c r="K15" s="96">
        <f t="shared" si="1"/>
        <v>0.14153831616971857</v>
      </c>
      <c r="L15" s="155"/>
    </row>
    <row r="16" ht="12.75">
      <c r="A16" s="19" t="s">
        <v>134</v>
      </c>
    </row>
    <row r="17" ht="12.75">
      <c r="A17" s="5"/>
    </row>
    <row r="19" ht="12.75">
      <c r="A19" s="5" t="s">
        <v>12</v>
      </c>
    </row>
    <row r="20" ht="12.75">
      <c r="A20" s="1"/>
    </row>
    <row r="21" spans="1:3" ht="13.5" thickBot="1">
      <c r="A21" s="19" t="s">
        <v>55</v>
      </c>
      <c r="B21" s="6"/>
      <c r="C21" s="6"/>
    </row>
    <row r="22" spans="1:11" ht="15.75" customHeight="1" thickBot="1">
      <c r="A22" s="129"/>
      <c r="B22" s="164" t="s">
        <v>40</v>
      </c>
      <c r="C22" s="165"/>
      <c r="D22" s="164" t="s">
        <v>40</v>
      </c>
      <c r="E22" s="177"/>
      <c r="F22" s="164" t="s">
        <v>190</v>
      </c>
      <c r="G22" s="165"/>
      <c r="H22" s="164" t="s">
        <v>190</v>
      </c>
      <c r="I22" s="165"/>
      <c r="J22" s="166" t="s">
        <v>137</v>
      </c>
      <c r="K22" s="167"/>
    </row>
    <row r="23" spans="1:34" s="1" customFormat="1" ht="18" customHeight="1" thickBot="1">
      <c r="A23" s="130"/>
      <c r="B23" s="37">
        <v>2012</v>
      </c>
      <c r="C23" s="38"/>
      <c r="D23" s="37">
        <v>2013</v>
      </c>
      <c r="E23" s="38"/>
      <c r="F23" s="54">
        <v>2013</v>
      </c>
      <c r="G23" s="54"/>
      <c r="H23" s="37">
        <v>2014</v>
      </c>
      <c r="I23" s="54"/>
      <c r="J23" s="168"/>
      <c r="K23" s="16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23" s="2" customFormat="1" ht="12.75">
      <c r="A24" s="156" t="s">
        <v>0</v>
      </c>
      <c r="B24" s="81" t="s">
        <v>37</v>
      </c>
      <c r="C24" s="82" t="s">
        <v>1</v>
      </c>
      <c r="D24" s="81" t="s">
        <v>37</v>
      </c>
      <c r="E24" s="82" t="s">
        <v>1</v>
      </c>
      <c r="F24" s="81" t="s">
        <v>37</v>
      </c>
      <c r="G24" s="131" t="s">
        <v>1</v>
      </c>
      <c r="H24" s="81" t="s">
        <v>37</v>
      </c>
      <c r="I24" s="82" t="s">
        <v>1</v>
      </c>
      <c r="J24" s="81" t="s">
        <v>138</v>
      </c>
      <c r="K24" s="82" t="s">
        <v>139</v>
      </c>
      <c r="L24"/>
      <c r="M24"/>
      <c r="N24"/>
      <c r="O24"/>
      <c r="P24"/>
      <c r="Q24"/>
      <c r="R24"/>
      <c r="S24"/>
      <c r="T24"/>
      <c r="U24"/>
      <c r="V24"/>
      <c r="W24"/>
    </row>
    <row r="25" spans="1:23" ht="12.75">
      <c r="A25" s="93" t="s">
        <v>3</v>
      </c>
      <c r="B25" s="141">
        <v>159958.75606000004</v>
      </c>
      <c r="C25" s="83">
        <v>96846.810161</v>
      </c>
      <c r="D25" s="84">
        <v>165453.02139000004</v>
      </c>
      <c r="E25" s="83">
        <v>81808.819875</v>
      </c>
      <c r="F25" s="84">
        <v>14673.54233</v>
      </c>
      <c r="G25" s="140">
        <v>9013.989043</v>
      </c>
      <c r="H25" s="141">
        <v>15030.402000000004</v>
      </c>
      <c r="I25" s="83">
        <v>8362.822628</v>
      </c>
      <c r="J25" s="145">
        <f aca="true" t="shared" si="3" ref="J25:J33">(H25*1/F25)-1</f>
        <v>0.024319940064533974</v>
      </c>
      <c r="K25" s="89">
        <f aca="true" t="shared" si="4" ref="K25:K33">(I25*1/G25)-1</f>
        <v>-0.07223953921995019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93" t="s">
        <v>4</v>
      </c>
      <c r="B26" s="141">
        <v>781120.7520100002</v>
      </c>
      <c r="C26" s="83">
        <v>1590999.723196</v>
      </c>
      <c r="D26" s="84">
        <v>742740.3515599996</v>
      </c>
      <c r="E26" s="83">
        <v>1441717.151903</v>
      </c>
      <c r="F26" s="84">
        <v>100322.24292</v>
      </c>
      <c r="G26" s="140">
        <v>211344.539548</v>
      </c>
      <c r="H26" s="141">
        <v>75956.18867999998</v>
      </c>
      <c r="I26" s="83">
        <v>190735.778735</v>
      </c>
      <c r="J26" s="145">
        <f t="shared" si="3"/>
        <v>-0.24287788560937829</v>
      </c>
      <c r="K26" s="89">
        <f t="shared" si="4"/>
        <v>-0.09751262491605273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11" ht="12.75">
      <c r="A27" s="93" t="s">
        <v>8</v>
      </c>
      <c r="B27" s="141">
        <v>111001.58702000002</v>
      </c>
      <c r="C27" s="83">
        <v>96507.342057</v>
      </c>
      <c r="D27" s="84">
        <v>153333.60294999994</v>
      </c>
      <c r="E27" s="83">
        <v>104243.561576</v>
      </c>
      <c r="F27" s="84">
        <v>18075.738889999997</v>
      </c>
      <c r="G27" s="140">
        <v>9824.550677</v>
      </c>
      <c r="H27" s="141">
        <v>12742.724189999995</v>
      </c>
      <c r="I27" s="83">
        <v>12353.230272</v>
      </c>
      <c r="J27" s="145">
        <f t="shared" si="3"/>
        <v>-0.29503716182525597</v>
      </c>
      <c r="K27" s="89">
        <f t="shared" si="4"/>
        <v>0.25738373978973184</v>
      </c>
    </row>
    <row r="28" spans="1:11" ht="12.75">
      <c r="A28" s="93" t="s">
        <v>5</v>
      </c>
      <c r="B28" s="141">
        <v>101068.00897999997</v>
      </c>
      <c r="C28" s="83">
        <v>232547.084542</v>
      </c>
      <c r="D28" s="84">
        <v>106498.13444999992</v>
      </c>
      <c r="E28" s="83">
        <v>195366.832425</v>
      </c>
      <c r="F28" s="84">
        <v>9602.833609999996</v>
      </c>
      <c r="G28" s="140">
        <v>19899.53985</v>
      </c>
      <c r="H28" s="141">
        <v>10732.268579999998</v>
      </c>
      <c r="I28" s="83">
        <v>20401.98529</v>
      </c>
      <c r="J28" s="145">
        <f t="shared" si="3"/>
        <v>0.11761475996250259</v>
      </c>
      <c r="K28" s="89">
        <f t="shared" si="4"/>
        <v>0.02524909841068501</v>
      </c>
    </row>
    <row r="29" spans="1:11" ht="12.75">
      <c r="A29" s="93" t="s">
        <v>9</v>
      </c>
      <c r="B29" s="141">
        <v>596177.3909600003</v>
      </c>
      <c r="C29" s="83">
        <v>1183743.68105</v>
      </c>
      <c r="D29" s="84">
        <v>515789.1648899999</v>
      </c>
      <c r="E29" s="83">
        <v>836967.465739</v>
      </c>
      <c r="F29" s="84">
        <v>26697.991820000003</v>
      </c>
      <c r="G29" s="140">
        <v>28203.46022</v>
      </c>
      <c r="H29" s="141">
        <v>57601.418289999994</v>
      </c>
      <c r="I29" s="83">
        <v>117772.752776</v>
      </c>
      <c r="J29" s="145">
        <f t="shared" si="3"/>
        <v>1.1575187631471824</v>
      </c>
      <c r="K29" s="89">
        <f t="shared" si="4"/>
        <v>3.1758263651806615</v>
      </c>
    </row>
    <row r="30" spans="1:11" ht="12.75">
      <c r="A30" s="93" t="s">
        <v>10</v>
      </c>
      <c r="B30" s="141">
        <v>108875.27831999998</v>
      </c>
      <c r="C30" s="83">
        <v>28485.896017</v>
      </c>
      <c r="D30" s="84">
        <v>133582.17964000002</v>
      </c>
      <c r="E30" s="83">
        <v>38726.651136</v>
      </c>
      <c r="F30" s="84">
        <v>8108.346509999999</v>
      </c>
      <c r="G30" s="140">
        <v>2891.844333</v>
      </c>
      <c r="H30" s="141">
        <v>5839.894909999997</v>
      </c>
      <c r="I30" s="83">
        <v>1407.279739</v>
      </c>
      <c r="J30" s="145">
        <f t="shared" si="3"/>
        <v>-0.27976747135835</v>
      </c>
      <c r="K30" s="89">
        <f t="shared" si="4"/>
        <v>-0.5133625544981919</v>
      </c>
    </row>
    <row r="31" spans="1:11" ht="12.75">
      <c r="A31" s="93" t="s">
        <v>6</v>
      </c>
      <c r="B31" s="141">
        <v>460561.86871</v>
      </c>
      <c r="C31" s="83">
        <v>265433.01716</v>
      </c>
      <c r="D31" s="84">
        <v>445927.19752999983</v>
      </c>
      <c r="E31" s="83">
        <v>274705.759318</v>
      </c>
      <c r="F31" s="84">
        <v>23518.21807999999</v>
      </c>
      <c r="G31" s="140">
        <v>10099.197421</v>
      </c>
      <c r="H31" s="141">
        <v>26134.67621000001</v>
      </c>
      <c r="I31" s="83">
        <v>11202.25713</v>
      </c>
      <c r="J31" s="145">
        <f t="shared" si="3"/>
        <v>0.11125239680573706</v>
      </c>
      <c r="K31" s="89">
        <f t="shared" si="4"/>
        <v>0.10922251175190678</v>
      </c>
    </row>
    <row r="32" spans="1:11" ht="12.75">
      <c r="A32" s="93" t="s">
        <v>7</v>
      </c>
      <c r="B32" s="141">
        <v>769783.8410800003</v>
      </c>
      <c r="C32" s="83">
        <v>953025.216066</v>
      </c>
      <c r="D32" s="84">
        <v>830906.4687500002</v>
      </c>
      <c r="E32" s="83">
        <v>916336.272651</v>
      </c>
      <c r="F32" s="84">
        <v>88944.8598500001</v>
      </c>
      <c r="G32" s="140">
        <v>85343.138566</v>
      </c>
      <c r="H32" s="141">
        <v>48111.90412000001</v>
      </c>
      <c r="I32" s="83">
        <v>59239.321794</v>
      </c>
      <c r="J32" s="145">
        <f t="shared" si="3"/>
        <v>-0.4590816804800446</v>
      </c>
      <c r="K32" s="89">
        <f t="shared" si="4"/>
        <v>-0.30586895690287563</v>
      </c>
    </row>
    <row r="33" spans="1:11" ht="13.5" thickBot="1">
      <c r="A33" s="157" t="s">
        <v>2</v>
      </c>
      <c r="B33" s="85">
        <f aca="true" t="shared" si="5" ref="B33:I33">SUM(B25:B32)</f>
        <v>3088547.4831400006</v>
      </c>
      <c r="C33" s="86">
        <f t="shared" si="5"/>
        <v>4447588.770249</v>
      </c>
      <c r="D33" s="85">
        <f t="shared" si="5"/>
        <v>3094230.1211599996</v>
      </c>
      <c r="E33" s="86">
        <f t="shared" si="5"/>
        <v>3889872.5146230003</v>
      </c>
      <c r="F33" s="152">
        <f t="shared" si="5"/>
        <v>289943.77401000005</v>
      </c>
      <c r="G33" s="132">
        <f t="shared" si="5"/>
        <v>376620.25965799997</v>
      </c>
      <c r="H33" s="85">
        <f t="shared" si="5"/>
        <v>252149.47697999998</v>
      </c>
      <c r="I33" s="86">
        <f t="shared" si="5"/>
        <v>421475.428364</v>
      </c>
      <c r="J33" s="146">
        <f t="shared" si="3"/>
        <v>-0.13035043486981912</v>
      </c>
      <c r="K33" s="96">
        <f t="shared" si="4"/>
        <v>0.11909919223870746</v>
      </c>
    </row>
    <row r="34" spans="1:9" ht="12.75">
      <c r="A34" s="19" t="s">
        <v>135</v>
      </c>
      <c r="I34" s="21"/>
    </row>
  </sheetData>
  <mergeCells count="10">
    <mergeCell ref="J4:K5"/>
    <mergeCell ref="J22:K23"/>
    <mergeCell ref="H4:I4"/>
    <mergeCell ref="H22:I22"/>
    <mergeCell ref="B4:C4"/>
    <mergeCell ref="B22:C22"/>
    <mergeCell ref="F4:G4"/>
    <mergeCell ref="F22:G22"/>
    <mergeCell ref="D4:E4"/>
    <mergeCell ref="D22:E22"/>
  </mergeCells>
  <conditionalFormatting sqref="J7:K15 J25:K33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 horizontalCentered="1"/>
  <pageMargins left="0.18" right="0.18" top="0.23" bottom="0.41" header="0.19" footer="0.2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2"/>
  <sheetViews>
    <sheetView zoomScale="85" zoomScaleNormal="85" workbookViewId="0" topLeftCell="A1">
      <selection activeCell="C4" sqref="C4"/>
    </sheetView>
  </sheetViews>
  <sheetFormatPr defaultColWidth="11.421875" defaultRowHeight="12.75"/>
  <cols>
    <col min="1" max="1" width="25.421875" style="0" customWidth="1"/>
    <col min="2" max="2" width="19.00390625" style="0" customWidth="1"/>
    <col min="3" max="3" width="10.8515625" style="0" customWidth="1"/>
    <col min="5" max="5" width="24.8515625" style="0" customWidth="1"/>
    <col min="6" max="6" width="19.8515625" style="0" customWidth="1"/>
    <col min="7" max="7" width="11.7109375" style="0" customWidth="1"/>
  </cols>
  <sheetData>
    <row r="2" spans="1:5" ht="12.75">
      <c r="A2" s="5" t="s">
        <v>34</v>
      </c>
      <c r="E2" s="5" t="s">
        <v>35</v>
      </c>
    </row>
    <row r="3" spans="1:6" ht="38.25" customHeight="1">
      <c r="A3" s="34" t="s">
        <v>87</v>
      </c>
      <c r="B3" s="7"/>
      <c r="E3" s="34" t="s">
        <v>56</v>
      </c>
      <c r="F3" s="7"/>
    </row>
    <row r="4" spans="1:5" ht="21.75" customHeight="1" thickBot="1">
      <c r="A4" s="33" t="s">
        <v>191</v>
      </c>
      <c r="E4" s="33" t="s">
        <v>191</v>
      </c>
    </row>
    <row r="5" spans="1:7" ht="35.25" customHeight="1">
      <c r="A5" s="26" t="s">
        <v>123</v>
      </c>
      <c r="B5" s="27" t="s">
        <v>38</v>
      </c>
      <c r="C5" s="28" t="s">
        <v>43</v>
      </c>
      <c r="E5" s="26" t="s">
        <v>123</v>
      </c>
      <c r="F5" s="27" t="s">
        <v>51</v>
      </c>
      <c r="G5" s="28" t="s">
        <v>44</v>
      </c>
    </row>
    <row r="6" spans="1:8" ht="12.75">
      <c r="A6" s="87" t="s">
        <v>144</v>
      </c>
      <c r="B6" s="88">
        <v>131345.78146999993</v>
      </c>
      <c r="C6" s="89">
        <f aca="true" t="shared" si="0" ref="C6:C33">(B6)/$B$42</f>
        <v>0.17773067231872777</v>
      </c>
      <c r="D6" s="52"/>
      <c r="E6" s="87" t="s">
        <v>147</v>
      </c>
      <c r="F6" s="88">
        <v>24916.034330000006</v>
      </c>
      <c r="G6" s="89">
        <f>(F6)/$F$44</f>
        <v>0.09881453901241405</v>
      </c>
      <c r="H6" s="50"/>
    </row>
    <row r="7" spans="1:8" ht="12.75">
      <c r="A7" s="87" t="s">
        <v>146</v>
      </c>
      <c r="B7" s="88">
        <v>99489.57885</v>
      </c>
      <c r="C7" s="89">
        <f t="shared" si="0"/>
        <v>0.13462442066901342</v>
      </c>
      <c r="D7" s="52"/>
      <c r="E7" s="87" t="s">
        <v>145</v>
      </c>
      <c r="F7" s="88">
        <v>23917.59868</v>
      </c>
      <c r="G7" s="89">
        <f aca="true" t="shared" si="1" ref="G7:G34">(F7)/$F$44</f>
        <v>0.0948548415267865</v>
      </c>
      <c r="H7" s="50"/>
    </row>
    <row r="8" spans="1:8" ht="12.75">
      <c r="A8" s="87" t="s">
        <v>145</v>
      </c>
      <c r="B8" s="88">
        <v>83950.15405000001</v>
      </c>
      <c r="C8" s="89">
        <f t="shared" si="0"/>
        <v>0.11359723284280122</v>
      </c>
      <c r="D8" s="52"/>
      <c r="E8" s="87" t="s">
        <v>149</v>
      </c>
      <c r="F8" s="88">
        <v>10663.079720000002</v>
      </c>
      <c r="G8" s="89">
        <f t="shared" si="1"/>
        <v>0.04228872432222327</v>
      </c>
      <c r="H8" s="50"/>
    </row>
    <row r="9" spans="1:8" ht="12.75">
      <c r="A9" s="87" t="s">
        <v>149</v>
      </c>
      <c r="B9" s="88">
        <v>73305.12469000001</v>
      </c>
      <c r="C9" s="89">
        <f t="shared" si="0"/>
        <v>0.09919290098051353</v>
      </c>
      <c r="D9" s="52"/>
      <c r="E9" s="87" t="s">
        <v>144</v>
      </c>
      <c r="F9" s="88">
        <v>10285.71668</v>
      </c>
      <c r="G9" s="89">
        <f t="shared" si="1"/>
        <v>0.040792139659349136</v>
      </c>
      <c r="H9" s="50"/>
    </row>
    <row r="10" spans="1:8" ht="12.75">
      <c r="A10" s="87" t="s">
        <v>148</v>
      </c>
      <c r="B10" s="88">
        <v>63397.90269999997</v>
      </c>
      <c r="C10" s="89">
        <f t="shared" si="0"/>
        <v>0.0857869338806431</v>
      </c>
      <c r="D10" s="52"/>
      <c r="E10" s="87" t="s">
        <v>148</v>
      </c>
      <c r="F10" s="88">
        <v>8130.371530000001</v>
      </c>
      <c r="G10" s="89">
        <f t="shared" si="1"/>
        <v>0.03224425300174185</v>
      </c>
      <c r="H10" s="50"/>
    </row>
    <row r="11" spans="1:8" ht="12.75">
      <c r="A11" s="87" t="s">
        <v>147</v>
      </c>
      <c r="B11" s="88">
        <v>52442.26165999999</v>
      </c>
      <c r="C11" s="89">
        <f t="shared" si="0"/>
        <v>0.07096229752057406</v>
      </c>
      <c r="D11" s="52"/>
      <c r="E11" s="87" t="s">
        <v>146</v>
      </c>
      <c r="F11" s="88">
        <v>3529.3541099999998</v>
      </c>
      <c r="G11" s="89">
        <f t="shared" si="1"/>
        <v>0.01399707091313912</v>
      </c>
      <c r="H11" s="50"/>
    </row>
    <row r="12" spans="1:8" ht="12.75">
      <c r="A12" s="87" t="s">
        <v>150</v>
      </c>
      <c r="B12" s="88">
        <v>20917.54092000001</v>
      </c>
      <c r="C12" s="89">
        <f t="shared" si="0"/>
        <v>0.02830459090012907</v>
      </c>
      <c r="D12" s="52"/>
      <c r="E12" s="87" t="s">
        <v>152</v>
      </c>
      <c r="F12" s="88">
        <v>2045.0533500000004</v>
      </c>
      <c r="G12" s="89">
        <f t="shared" si="1"/>
        <v>0.008110480237729029</v>
      </c>
      <c r="H12" s="50"/>
    </row>
    <row r="13" spans="1:8" ht="12.75">
      <c r="A13" s="87" t="s">
        <v>151</v>
      </c>
      <c r="B13" s="88">
        <v>19652.163690000005</v>
      </c>
      <c r="C13" s="89">
        <f t="shared" si="0"/>
        <v>0.02659234446702929</v>
      </c>
      <c r="D13" s="52"/>
      <c r="E13" s="87" t="s">
        <v>150</v>
      </c>
      <c r="F13" s="88">
        <v>1631.55896</v>
      </c>
      <c r="G13" s="89">
        <f t="shared" si="1"/>
        <v>0.00647060219811367</v>
      </c>
      <c r="H13" s="50"/>
    </row>
    <row r="14" spans="1:8" ht="12.75">
      <c r="A14" s="87" t="s">
        <v>152</v>
      </c>
      <c r="B14" s="88">
        <v>13966.57144</v>
      </c>
      <c r="C14" s="89">
        <f t="shared" si="0"/>
        <v>0.018898879767872176</v>
      </c>
      <c r="D14" s="52"/>
      <c r="E14" s="87" t="s">
        <v>153</v>
      </c>
      <c r="F14" s="88">
        <v>922.31996</v>
      </c>
      <c r="G14" s="89">
        <f t="shared" si="1"/>
        <v>0.0036578301531561643</v>
      </c>
      <c r="H14" s="50"/>
    </row>
    <row r="15" spans="1:8" ht="12.75">
      <c r="A15" s="87" t="s">
        <v>153</v>
      </c>
      <c r="B15" s="88">
        <v>10074.60358</v>
      </c>
      <c r="C15" s="89">
        <f t="shared" si="0"/>
        <v>0.013632459661652982</v>
      </c>
      <c r="D15" s="52"/>
      <c r="E15" s="87" t="s">
        <v>157</v>
      </c>
      <c r="F15" s="88">
        <v>773.8331000000001</v>
      </c>
      <c r="G15" s="89">
        <f t="shared" si="1"/>
        <v>0.0030689458858618973</v>
      </c>
      <c r="H15" s="50"/>
    </row>
    <row r="16" spans="1:8" ht="12.75">
      <c r="A16" s="87" t="s">
        <v>154</v>
      </c>
      <c r="B16" s="88">
        <v>8291.79317</v>
      </c>
      <c r="C16" s="89">
        <f t="shared" si="0"/>
        <v>0.01122004801630068</v>
      </c>
      <c r="D16" s="52"/>
      <c r="E16" s="87" t="s">
        <v>158</v>
      </c>
      <c r="F16" s="88">
        <v>754.80601</v>
      </c>
      <c r="G16" s="89">
        <f t="shared" si="1"/>
        <v>0.002993486320258637</v>
      </c>
      <c r="H16" s="50"/>
    </row>
    <row r="17" spans="1:8" ht="12.75">
      <c r="A17" s="87" t="s">
        <v>155</v>
      </c>
      <c r="B17" s="88">
        <v>6367.357030000001</v>
      </c>
      <c r="C17" s="89">
        <f t="shared" si="0"/>
        <v>0.008615995376248596</v>
      </c>
      <c r="D17" s="52"/>
      <c r="E17" s="87" t="s">
        <v>163</v>
      </c>
      <c r="F17" s="88">
        <v>599.7588900000001</v>
      </c>
      <c r="G17" s="89">
        <f t="shared" si="1"/>
        <v>0.002378584707703248</v>
      </c>
      <c r="H17" s="50"/>
    </row>
    <row r="18" spans="1:8" ht="12.75">
      <c r="A18" s="87" t="s">
        <v>156</v>
      </c>
      <c r="B18" s="88">
        <v>5606.598319999999</v>
      </c>
      <c r="C18" s="89">
        <f t="shared" si="0"/>
        <v>0.007586573985722162</v>
      </c>
      <c r="D18" s="52"/>
      <c r="E18" s="87" t="s">
        <v>164</v>
      </c>
      <c r="F18" s="88">
        <v>517.52001</v>
      </c>
      <c r="G18" s="89">
        <f t="shared" si="1"/>
        <v>0.0020524334065584785</v>
      </c>
      <c r="H18" s="50"/>
    </row>
    <row r="19" spans="1:8" ht="12.75">
      <c r="A19" s="87" t="s">
        <v>157</v>
      </c>
      <c r="B19" s="88">
        <v>4605.48656</v>
      </c>
      <c r="C19" s="89">
        <f t="shared" si="0"/>
        <v>0.006231918631133371</v>
      </c>
      <c r="D19" s="52"/>
      <c r="E19" s="87" t="s">
        <v>151</v>
      </c>
      <c r="F19" s="88">
        <v>271.70692</v>
      </c>
      <c r="G19" s="89">
        <f t="shared" si="1"/>
        <v>0.0010775628934639881</v>
      </c>
      <c r="H19" s="50"/>
    </row>
    <row r="20" spans="1:8" ht="12.75">
      <c r="A20" s="87" t="s">
        <v>158</v>
      </c>
      <c r="B20" s="88">
        <v>2936.56165</v>
      </c>
      <c r="C20" s="89">
        <f t="shared" si="0"/>
        <v>0.0039736112611968525</v>
      </c>
      <c r="D20" s="52"/>
      <c r="E20" s="87" t="s">
        <v>159</v>
      </c>
      <c r="F20" s="88">
        <v>249.2696</v>
      </c>
      <c r="G20" s="89">
        <f t="shared" si="1"/>
        <v>0.0009885786914393306</v>
      </c>
      <c r="H20" s="50"/>
    </row>
    <row r="21" spans="1:8" ht="12.75">
      <c r="A21" s="87" t="s">
        <v>160</v>
      </c>
      <c r="B21" s="88">
        <v>2597.03825</v>
      </c>
      <c r="C21" s="89">
        <f t="shared" si="0"/>
        <v>0.0035141848412952497</v>
      </c>
      <c r="D21" s="52"/>
      <c r="E21" s="87" t="s">
        <v>155</v>
      </c>
      <c r="F21" s="88">
        <v>72.43426000000001</v>
      </c>
      <c r="G21" s="89">
        <f t="shared" si="1"/>
        <v>0.00028726714355130454</v>
      </c>
      <c r="H21" s="50"/>
    </row>
    <row r="22" spans="1:8" ht="12.75">
      <c r="A22" s="87" t="s">
        <v>164</v>
      </c>
      <c r="B22" s="88">
        <v>2589.3212099999996</v>
      </c>
      <c r="C22" s="89">
        <f t="shared" si="0"/>
        <v>0.0035037425210915824</v>
      </c>
      <c r="D22" s="52"/>
      <c r="E22" s="87" t="s">
        <v>170</v>
      </c>
      <c r="F22" s="88">
        <v>55.805040000000005</v>
      </c>
      <c r="G22" s="89">
        <f t="shared" si="1"/>
        <v>0.00022131729428265424</v>
      </c>
      <c r="H22" s="50"/>
    </row>
    <row r="23" spans="1:8" ht="12.75">
      <c r="A23" s="87" t="s">
        <v>159</v>
      </c>
      <c r="B23" s="88">
        <v>2512.10521</v>
      </c>
      <c r="C23" s="89">
        <f t="shared" si="0"/>
        <v>0.0033992576153704396</v>
      </c>
      <c r="D23" s="52"/>
      <c r="E23" s="87" t="s">
        <v>168</v>
      </c>
      <c r="F23" s="88">
        <v>51.111</v>
      </c>
      <c r="G23" s="89">
        <f t="shared" si="1"/>
        <v>0.00020270119380042984</v>
      </c>
      <c r="H23" s="50"/>
    </row>
    <row r="24" spans="1:8" ht="12.75">
      <c r="A24" s="87" t="s">
        <v>165</v>
      </c>
      <c r="B24" s="88">
        <v>1721.69768</v>
      </c>
      <c r="C24" s="89">
        <f t="shared" si="0"/>
        <v>0.0023297168951397613</v>
      </c>
      <c r="D24" s="52"/>
      <c r="E24" s="87" t="s">
        <v>165</v>
      </c>
      <c r="F24" s="88">
        <v>50.247600000000006</v>
      </c>
      <c r="G24" s="89">
        <f t="shared" si="1"/>
        <v>0.0001992770344075929</v>
      </c>
      <c r="H24" s="50"/>
    </row>
    <row r="25" spans="1:8" ht="12.75">
      <c r="A25" s="87" t="s">
        <v>162</v>
      </c>
      <c r="B25" s="88">
        <v>1369.04212</v>
      </c>
      <c r="C25" s="89">
        <f t="shared" si="0"/>
        <v>0.0018525206801242578</v>
      </c>
      <c r="D25" s="52"/>
      <c r="E25" s="87" t="s">
        <v>154</v>
      </c>
      <c r="F25" s="88">
        <v>47.50825999999999</v>
      </c>
      <c r="G25" s="89">
        <f t="shared" si="1"/>
        <v>0.00018841308167285336</v>
      </c>
      <c r="H25" s="51"/>
    </row>
    <row r="26" spans="1:8" ht="12.75">
      <c r="A26" s="87" t="s">
        <v>167</v>
      </c>
      <c r="B26" s="88">
        <v>814.5807</v>
      </c>
      <c r="C26" s="89">
        <f t="shared" si="0"/>
        <v>0.0011022506687961462</v>
      </c>
      <c r="D26" s="52"/>
      <c r="E26" s="87" t="s">
        <v>166</v>
      </c>
      <c r="F26" s="88">
        <v>46.577349999999996</v>
      </c>
      <c r="G26" s="89">
        <f t="shared" si="1"/>
        <v>0.0001847211842668007</v>
      </c>
      <c r="H26" s="51"/>
    </row>
    <row r="27" spans="1:8" ht="12.75">
      <c r="A27" s="87" t="s">
        <v>163</v>
      </c>
      <c r="B27" s="88">
        <v>757.3588599999999</v>
      </c>
      <c r="C27" s="89">
        <f t="shared" si="0"/>
        <v>0.001024820880182512</v>
      </c>
      <c r="D27" s="52"/>
      <c r="E27" s="87" t="s">
        <v>156</v>
      </c>
      <c r="F27" s="88">
        <v>17.35725</v>
      </c>
      <c r="G27" s="89">
        <f t="shared" si="1"/>
        <v>6.883714456951558E-05</v>
      </c>
      <c r="H27" s="51"/>
    </row>
    <row r="28" spans="1:8" ht="12.75">
      <c r="A28" s="87" t="s">
        <v>161</v>
      </c>
      <c r="B28" s="88">
        <v>500.70037</v>
      </c>
      <c r="C28" s="89">
        <f t="shared" si="0"/>
        <v>0.0006775231940788406</v>
      </c>
      <c r="D28" s="52"/>
      <c r="E28" s="87" t="s">
        <v>162</v>
      </c>
      <c r="F28" s="88">
        <v>6.6669</v>
      </c>
      <c r="G28" s="89">
        <f t="shared" si="1"/>
        <v>2.6440269001742987E-05</v>
      </c>
      <c r="H28" s="51"/>
    </row>
    <row r="29" spans="1:8" ht="12.75">
      <c r="A29" s="87" t="s">
        <v>168</v>
      </c>
      <c r="B29" s="88">
        <v>393.20614</v>
      </c>
      <c r="C29" s="89">
        <f t="shared" si="0"/>
        <v>0.0005320672718979851</v>
      </c>
      <c r="D29" s="52"/>
      <c r="E29" s="87" t="s">
        <v>169</v>
      </c>
      <c r="F29" s="88">
        <v>4.47562</v>
      </c>
      <c r="G29" s="89">
        <f t="shared" si="1"/>
        <v>1.7749868267047794E-05</v>
      </c>
      <c r="H29" s="51"/>
    </row>
    <row r="30" spans="1:8" ht="12.75">
      <c r="A30" s="87" t="s">
        <v>170</v>
      </c>
      <c r="B30" s="88">
        <v>388.22136000000006</v>
      </c>
      <c r="C30" s="89">
        <f t="shared" si="0"/>
        <v>0.0005253221119785302</v>
      </c>
      <c r="D30" s="52"/>
      <c r="E30" s="87" t="s">
        <v>160</v>
      </c>
      <c r="F30" s="88">
        <v>0.203</v>
      </c>
      <c r="G30" s="89">
        <f t="shared" si="1"/>
        <v>8.05078013372606E-07</v>
      </c>
      <c r="H30" s="51"/>
    </row>
    <row r="31" spans="1:8" ht="12.75">
      <c r="A31" s="87" t="s">
        <v>166</v>
      </c>
      <c r="B31" s="88">
        <v>313.09491</v>
      </c>
      <c r="C31" s="89">
        <f t="shared" si="0"/>
        <v>0.0004236646828781596</v>
      </c>
      <c r="D31" s="52"/>
      <c r="E31" s="87" t="s">
        <v>161</v>
      </c>
      <c r="F31" s="88">
        <v>0</v>
      </c>
      <c r="G31" s="89">
        <f t="shared" si="1"/>
        <v>0</v>
      </c>
      <c r="H31" s="58"/>
    </row>
    <row r="32" spans="1:8" ht="12.75">
      <c r="A32" s="87" t="s">
        <v>41</v>
      </c>
      <c r="B32" s="88">
        <v>124.54163</v>
      </c>
      <c r="C32" s="89">
        <f t="shared" si="0"/>
        <v>0.00016852362811991764</v>
      </c>
      <c r="D32" s="52"/>
      <c r="E32" s="87" t="s">
        <v>167</v>
      </c>
      <c r="F32" s="88">
        <v>0</v>
      </c>
      <c r="G32" s="89">
        <f t="shared" si="1"/>
        <v>0</v>
      </c>
      <c r="H32" s="58"/>
    </row>
    <row r="33" spans="1:8" ht="12.75">
      <c r="A33" s="87" t="s">
        <v>169</v>
      </c>
      <c r="B33" s="88">
        <v>118.44830999999999</v>
      </c>
      <c r="C33" s="89">
        <f t="shared" si="0"/>
        <v>0.00016027844621812576</v>
      </c>
      <c r="D33" s="52"/>
      <c r="E33" s="87" t="s">
        <v>41</v>
      </c>
      <c r="F33" s="88">
        <v>0</v>
      </c>
      <c r="G33" s="89">
        <f t="shared" si="1"/>
        <v>0</v>
      </c>
      <c r="H33" s="58"/>
    </row>
    <row r="34" spans="1:8" ht="12.75">
      <c r="A34" s="90" t="s">
        <v>13</v>
      </c>
      <c r="B34" s="91">
        <f>SUM(B6:B33)</f>
        <v>610548.8365299997</v>
      </c>
      <c r="C34" s="92">
        <f>B34/B42</f>
        <v>0.8261647537167296</v>
      </c>
      <c r="D34" s="58"/>
      <c r="E34" s="90" t="s">
        <v>13</v>
      </c>
      <c r="F34" s="91">
        <f>SUM(F6:F33)</f>
        <v>89560.36813</v>
      </c>
      <c r="G34" s="92">
        <f t="shared" si="1"/>
        <v>0.35518760222177165</v>
      </c>
      <c r="H34" s="50"/>
    </row>
    <row r="35" spans="1:8" ht="12.75">
      <c r="A35" s="93"/>
      <c r="B35" s="94"/>
      <c r="C35" s="95"/>
      <c r="D35" s="52"/>
      <c r="E35" s="93"/>
      <c r="F35" s="94"/>
      <c r="G35" s="95"/>
      <c r="H35" s="52"/>
    </row>
    <row r="36" spans="1:8" ht="12.75">
      <c r="A36" s="158" t="s">
        <v>129</v>
      </c>
      <c r="B36" s="159">
        <v>23789.789</v>
      </c>
      <c r="C36" s="89">
        <f aca="true" t="shared" si="2" ref="C36:C41">(B36)/$B$42</f>
        <v>0.032191176191345074</v>
      </c>
      <c r="D36" s="52"/>
      <c r="E36" s="158" t="s">
        <v>80</v>
      </c>
      <c r="F36" s="159">
        <v>26846.046</v>
      </c>
      <c r="G36" s="89">
        <f>(F36)/$F$44</f>
        <v>0.10646877527384035</v>
      </c>
      <c r="H36" s="52"/>
    </row>
    <row r="37" spans="1:8" ht="12.75">
      <c r="A37" s="158" t="s">
        <v>81</v>
      </c>
      <c r="B37" s="159">
        <v>9170.341</v>
      </c>
      <c r="C37" s="89">
        <f t="shared" si="2"/>
        <v>0.01240885586945372</v>
      </c>
      <c r="D37" s="52"/>
      <c r="E37" s="158" t="s">
        <v>129</v>
      </c>
      <c r="F37" s="159">
        <v>16289.751</v>
      </c>
      <c r="G37" s="89">
        <f aca="true" t="shared" si="3" ref="G37:G44">(F37)/$F$44</f>
        <v>0.06460354863750946</v>
      </c>
      <c r="H37" s="52"/>
    </row>
    <row r="38" spans="1:8" ht="12.75">
      <c r="A38" s="158" t="s">
        <v>64</v>
      </c>
      <c r="B38" s="159">
        <v>7601.038</v>
      </c>
      <c r="C38" s="89">
        <f t="shared" si="2"/>
        <v>0.010285351984210921</v>
      </c>
      <c r="D38" s="52"/>
      <c r="E38" s="158" t="s">
        <v>141</v>
      </c>
      <c r="F38" s="159">
        <v>15760.536</v>
      </c>
      <c r="G38" s="89">
        <f t="shared" si="3"/>
        <v>0.06250473405205634</v>
      </c>
      <c r="H38" s="52"/>
    </row>
    <row r="39" spans="1:8" ht="12.75">
      <c r="A39" s="158" t="s">
        <v>73</v>
      </c>
      <c r="B39" s="159">
        <v>6158.825</v>
      </c>
      <c r="C39" s="89">
        <f t="shared" si="2"/>
        <v>0.008333820056439374</v>
      </c>
      <c r="D39" s="52"/>
      <c r="E39" s="158" t="s">
        <v>130</v>
      </c>
      <c r="F39" s="159">
        <v>15510.439</v>
      </c>
      <c r="G39" s="89">
        <f t="shared" si="3"/>
        <v>0.061512873973679744</v>
      </c>
      <c r="H39" s="52"/>
    </row>
    <row r="40" spans="1:8" ht="12.75">
      <c r="A40" s="158" t="s">
        <v>140</v>
      </c>
      <c r="B40" s="159">
        <v>5332.581</v>
      </c>
      <c r="C40" s="89">
        <f t="shared" si="2"/>
        <v>0.007215787181871142</v>
      </c>
      <c r="D40" s="52"/>
      <c r="E40" s="158" t="s">
        <v>125</v>
      </c>
      <c r="F40" s="159">
        <v>14075.848</v>
      </c>
      <c r="G40" s="89">
        <f t="shared" si="3"/>
        <v>0.055823427312190976</v>
      </c>
      <c r="H40" s="52"/>
    </row>
    <row r="41" spans="1:8" ht="12.75">
      <c r="A41" s="160" t="s">
        <v>174</v>
      </c>
      <c r="B41" s="161">
        <v>4996.242</v>
      </c>
      <c r="C41" s="89">
        <f t="shared" si="2"/>
        <v>0.006760669735935795</v>
      </c>
      <c r="D41" s="52"/>
      <c r="E41" s="160" t="s">
        <v>175</v>
      </c>
      <c r="F41" s="161">
        <v>11402.051</v>
      </c>
      <c r="G41" s="89">
        <f t="shared" si="3"/>
        <v>0.045219411662330705</v>
      </c>
      <c r="H41" s="52"/>
    </row>
    <row r="42" spans="1:7" ht="13.5" thickBot="1">
      <c r="A42" s="162" t="s">
        <v>14</v>
      </c>
      <c r="B42" s="163">
        <f>'CUADROS 1-2 '!H15</f>
        <v>739015.8364699992</v>
      </c>
      <c r="C42" s="96">
        <f>(B42)/B42</f>
        <v>1</v>
      </c>
      <c r="D42" s="52"/>
      <c r="E42" s="160" t="s">
        <v>176</v>
      </c>
      <c r="F42" s="161">
        <v>9718.964</v>
      </c>
      <c r="G42" s="89">
        <f t="shared" si="3"/>
        <v>0.03854445433083682</v>
      </c>
    </row>
    <row r="43" spans="1:7" ht="12.75">
      <c r="A43" s="75" t="s">
        <v>133</v>
      </c>
      <c r="B43" s="76"/>
      <c r="C43" s="52"/>
      <c r="D43" s="52"/>
      <c r="E43" s="160" t="s">
        <v>73</v>
      </c>
      <c r="F43" s="161">
        <v>8086.051</v>
      </c>
      <c r="G43" s="89">
        <f t="shared" si="3"/>
        <v>0.032068482143396915</v>
      </c>
    </row>
    <row r="44" spans="1:7" ht="13.5" thickBot="1">
      <c r="A44" s="153" t="s">
        <v>171</v>
      </c>
      <c r="B44" s="149"/>
      <c r="C44" s="150"/>
      <c r="D44" s="52"/>
      <c r="E44" s="162" t="s">
        <v>14</v>
      </c>
      <c r="F44" s="163">
        <f>'CUADROS 1-2 '!H33</f>
        <v>252149.47697999998</v>
      </c>
      <c r="G44" s="96">
        <f t="shared" si="3"/>
        <v>1</v>
      </c>
    </row>
    <row r="45" spans="4:8" ht="12.75">
      <c r="D45" s="52"/>
      <c r="E45" s="75" t="s">
        <v>133</v>
      </c>
      <c r="F45" s="76"/>
      <c r="G45" s="52"/>
      <c r="H45" s="52"/>
    </row>
    <row r="46" spans="4:8" ht="12.75">
      <c r="D46" s="52"/>
      <c r="E46" s="75"/>
      <c r="F46" s="76"/>
      <c r="G46" s="52"/>
      <c r="H46" s="52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spans="3:7" ht="12.75">
      <c r="C51" s="21"/>
      <c r="F51" s="3"/>
      <c r="G51" s="21"/>
    </row>
    <row r="52" spans="3:7" ht="12.75">
      <c r="C52" s="21"/>
      <c r="F52" s="3"/>
      <c r="G52" s="21"/>
    </row>
    <row r="53" spans="3:7" ht="12.75">
      <c r="C53" s="21"/>
      <c r="F53" s="3"/>
      <c r="G53" s="21"/>
    </row>
    <row r="54" spans="3:7" ht="12.75">
      <c r="C54" s="21"/>
      <c r="F54" s="3"/>
      <c r="G54" s="21"/>
    </row>
    <row r="55" spans="3:7" ht="12.75">
      <c r="C55" s="21"/>
      <c r="F55" s="3"/>
      <c r="G55" s="21"/>
    </row>
    <row r="56" spans="3:7" ht="12.75">
      <c r="C56" s="21"/>
      <c r="F56" s="3"/>
      <c r="G56" s="21"/>
    </row>
    <row r="57" spans="3:7" ht="12.75">
      <c r="C57" s="21"/>
      <c r="F57" s="3"/>
      <c r="G57" s="21"/>
    </row>
    <row r="58" spans="3:7" ht="12.75">
      <c r="C58" s="21"/>
      <c r="F58" s="3"/>
      <c r="G58" s="21"/>
    </row>
    <row r="59" spans="3:7" ht="12.75">
      <c r="C59" s="21"/>
      <c r="F59" s="3"/>
      <c r="G59" s="21"/>
    </row>
    <row r="60" spans="3:7" ht="12.75">
      <c r="C60" s="21"/>
      <c r="F60" s="3"/>
      <c r="G60" s="21"/>
    </row>
    <row r="61" spans="3:7" ht="12.75">
      <c r="C61" s="21"/>
      <c r="F61" s="3"/>
      <c r="G61" s="21"/>
    </row>
    <row r="62" spans="3:7" ht="12.75">
      <c r="C62" s="21"/>
      <c r="F62" s="3"/>
      <c r="G62" s="21"/>
    </row>
    <row r="63" spans="3:7" ht="12.75">
      <c r="C63" s="21"/>
      <c r="F63" s="3"/>
      <c r="G63" s="21"/>
    </row>
    <row r="64" spans="3:7" ht="12.75">
      <c r="C64" s="21"/>
      <c r="F64" s="3"/>
      <c r="G64" s="21"/>
    </row>
    <row r="65" spans="3:7" ht="12.75">
      <c r="C65" s="21"/>
      <c r="F65" s="3"/>
      <c r="G65" s="21"/>
    </row>
    <row r="66" spans="3:7" ht="12.75">
      <c r="C66" s="21"/>
      <c r="F66" s="3"/>
      <c r="G66" s="21"/>
    </row>
    <row r="67" spans="3:7" ht="12.75">
      <c r="C67" s="21"/>
      <c r="F67" s="3"/>
      <c r="G67" s="21"/>
    </row>
    <row r="68" spans="3:7" ht="12.75">
      <c r="C68" s="21"/>
      <c r="F68" s="3"/>
      <c r="G68" s="21"/>
    </row>
    <row r="69" spans="3:7" ht="12.75">
      <c r="C69" s="21"/>
      <c r="F69" s="3"/>
      <c r="G69" s="21"/>
    </row>
    <row r="70" spans="3:7" ht="12.75">
      <c r="C70" s="21"/>
      <c r="F70" s="3"/>
      <c r="G70" s="21"/>
    </row>
    <row r="71" spans="3:7" ht="12.75">
      <c r="C71" s="21"/>
      <c r="F71" s="3"/>
      <c r="G71" s="21"/>
    </row>
    <row r="72" spans="3:7" ht="12.75">
      <c r="C72" s="21"/>
      <c r="F72" s="3"/>
      <c r="G72" s="21"/>
    </row>
    <row r="73" spans="3:7" ht="12.75">
      <c r="C73" s="21"/>
      <c r="F73" s="3"/>
      <c r="G73" s="21"/>
    </row>
    <row r="74" spans="3:7" ht="12.75">
      <c r="C74" s="21"/>
      <c r="F74" s="3"/>
      <c r="G74" s="21"/>
    </row>
    <row r="75" spans="3:7" ht="12.75">
      <c r="C75" s="21"/>
      <c r="F75" s="3"/>
      <c r="G75" s="21"/>
    </row>
    <row r="76" spans="3:7" ht="12.75">
      <c r="C76" s="21"/>
      <c r="F76" s="3"/>
      <c r="G76" s="21"/>
    </row>
    <row r="77" spans="3:7" ht="12.75">
      <c r="C77" s="21"/>
      <c r="F77" s="3"/>
      <c r="G77" s="21"/>
    </row>
    <row r="78" spans="3:7" ht="12.75">
      <c r="C78" s="21"/>
      <c r="F78" s="3"/>
      <c r="G78" s="21"/>
    </row>
    <row r="79" spans="3:7" ht="12.75">
      <c r="C79" s="21"/>
      <c r="F79" s="3"/>
      <c r="G79" s="21"/>
    </row>
    <row r="80" spans="3:7" ht="12.75">
      <c r="C80" s="21"/>
      <c r="F80" s="3"/>
      <c r="G80" s="21"/>
    </row>
    <row r="81" spans="3:7" ht="12.75">
      <c r="C81" s="21"/>
      <c r="F81" s="3"/>
      <c r="G81" s="21"/>
    </row>
    <row r="82" spans="3:7" ht="12.75">
      <c r="C82" s="21"/>
      <c r="F82" s="3"/>
      <c r="G82" s="21"/>
    </row>
    <row r="83" spans="3:7" ht="12.75">
      <c r="C83" s="21"/>
      <c r="F83" s="3"/>
      <c r="G83" s="21"/>
    </row>
    <row r="84" spans="3:7" ht="12.75">
      <c r="C84" s="21"/>
      <c r="F84" s="3"/>
      <c r="G84" s="21"/>
    </row>
    <row r="85" spans="3:7" ht="12.75">
      <c r="C85" s="21"/>
      <c r="F85" s="3"/>
      <c r="G85" s="21"/>
    </row>
    <row r="86" spans="3:7" ht="12.75">
      <c r="C86" s="21"/>
      <c r="F86" s="3"/>
      <c r="G86" s="21"/>
    </row>
    <row r="87" spans="3:7" ht="12.75">
      <c r="C87" s="21"/>
      <c r="F87" s="3"/>
      <c r="G87" s="21"/>
    </row>
    <row r="88" spans="3:7" ht="12.75">
      <c r="C88" s="21"/>
      <c r="F88" s="3"/>
      <c r="G88" s="21"/>
    </row>
    <row r="89" spans="3:7" ht="12.75">
      <c r="C89" s="21"/>
      <c r="F89" s="3"/>
      <c r="G89" s="21"/>
    </row>
    <row r="90" spans="3:7" ht="12.75">
      <c r="C90" s="21"/>
      <c r="F90" s="3"/>
      <c r="G90" s="21"/>
    </row>
    <row r="91" spans="3:7" ht="12.75">
      <c r="C91" s="21"/>
      <c r="F91" s="3"/>
      <c r="G91" s="21"/>
    </row>
    <row r="92" spans="3:7" ht="12.75">
      <c r="C92" s="21"/>
      <c r="F92" s="3"/>
      <c r="G92" s="21"/>
    </row>
    <row r="93" spans="3:7" ht="12.75">
      <c r="C93" s="21"/>
      <c r="F93" s="3"/>
      <c r="G93" s="21"/>
    </row>
    <row r="94" spans="3:7" ht="12.75">
      <c r="C94" s="21"/>
      <c r="F94" s="3"/>
      <c r="G94" s="21"/>
    </row>
    <row r="95" spans="3:7" ht="12.75">
      <c r="C95" s="21"/>
      <c r="F95" s="3"/>
      <c r="G95" s="21"/>
    </row>
    <row r="96" spans="3:7" ht="12.75">
      <c r="C96" s="21"/>
      <c r="F96" s="3"/>
      <c r="G96" s="21"/>
    </row>
    <row r="97" spans="3:7" ht="12.75">
      <c r="C97" s="21"/>
      <c r="F97" s="3"/>
      <c r="G97" s="21"/>
    </row>
    <row r="98" spans="3:7" ht="12.75">
      <c r="C98" s="21"/>
      <c r="F98" s="3"/>
      <c r="G98" s="21"/>
    </row>
    <row r="99" spans="3:7" ht="12.75">
      <c r="C99" s="21"/>
      <c r="F99" s="3"/>
      <c r="G99" s="21"/>
    </row>
    <row r="100" spans="3:7" ht="12.75">
      <c r="C100" s="21"/>
      <c r="F100" s="3"/>
      <c r="G100" s="21"/>
    </row>
    <row r="101" spans="3:7" ht="12.75">
      <c r="C101" s="21"/>
      <c r="F101" s="3"/>
      <c r="G101" s="21"/>
    </row>
    <row r="102" spans="3:7" ht="12.75">
      <c r="C102" s="21"/>
      <c r="F102" s="3"/>
      <c r="G102" s="21"/>
    </row>
    <row r="103" spans="3:7" ht="12.75">
      <c r="C103" s="21"/>
      <c r="F103" s="3"/>
      <c r="G103" s="21"/>
    </row>
    <row r="104" spans="3:7" ht="12.75">
      <c r="C104" s="21"/>
      <c r="F104" s="3"/>
      <c r="G104" s="21"/>
    </row>
    <row r="105" spans="3:7" ht="12.75">
      <c r="C105" s="21"/>
      <c r="F105" s="3"/>
      <c r="G105" s="21"/>
    </row>
    <row r="106" spans="3:7" ht="12.75">
      <c r="C106" s="21"/>
      <c r="F106" s="3"/>
      <c r="G106" s="21"/>
    </row>
    <row r="107" spans="3:6" ht="12.75">
      <c r="C107" s="21"/>
      <c r="F107" s="3"/>
    </row>
    <row r="108" spans="3:6" ht="12.75">
      <c r="C108" s="21"/>
      <c r="F108" s="3"/>
    </row>
    <row r="109" spans="3:6" ht="12.75">
      <c r="C109" s="21"/>
      <c r="F109" s="3"/>
    </row>
    <row r="110" spans="3:6" ht="12.75">
      <c r="C110" s="21"/>
      <c r="F110" s="3"/>
    </row>
    <row r="111" spans="3:6" ht="12.75">
      <c r="C111" s="21"/>
      <c r="F111" s="3"/>
    </row>
    <row r="112" spans="3:6" ht="12.75">
      <c r="C112" s="21"/>
      <c r="F112" s="3"/>
    </row>
    <row r="113" spans="3:6" ht="12.75">
      <c r="C113" s="21"/>
      <c r="F113" s="3"/>
    </row>
    <row r="114" spans="3:6" ht="12.75">
      <c r="C114" s="21"/>
      <c r="F114" s="3"/>
    </row>
    <row r="115" spans="3:6" ht="12.75">
      <c r="C115" s="21"/>
      <c r="F115" s="3"/>
    </row>
    <row r="116" spans="3:6" ht="12.75">
      <c r="C116" s="21"/>
      <c r="F116" s="3"/>
    </row>
    <row r="117" spans="3:6" ht="12.75">
      <c r="C117" s="21"/>
      <c r="F117" s="3"/>
    </row>
    <row r="118" spans="3:6" ht="12.75">
      <c r="C118" s="21"/>
      <c r="F118" s="3"/>
    </row>
    <row r="119" spans="3:6" ht="12.75">
      <c r="C119" s="21"/>
      <c r="F119" s="3"/>
    </row>
    <row r="120" spans="3:6" ht="12.75">
      <c r="C120" s="21"/>
      <c r="F120" s="3"/>
    </row>
    <row r="121" spans="3:6" ht="12.75">
      <c r="C121" s="21"/>
      <c r="F121" s="3"/>
    </row>
    <row r="122" spans="3:6" ht="12.75">
      <c r="C122" s="21"/>
      <c r="F122" s="3"/>
    </row>
    <row r="123" spans="3:6" ht="12.75">
      <c r="C123" s="21"/>
      <c r="F123" s="3"/>
    </row>
    <row r="124" spans="3:6" ht="12.75">
      <c r="C124" s="21"/>
      <c r="F124" s="3"/>
    </row>
    <row r="125" spans="3:6" ht="12.75">
      <c r="C125" s="21"/>
      <c r="F125" s="3"/>
    </row>
    <row r="126" spans="3:6" ht="12.75">
      <c r="C126" s="21"/>
      <c r="F126" s="3"/>
    </row>
    <row r="127" spans="3:6" ht="12.75">
      <c r="C127" s="21"/>
      <c r="F127" s="3"/>
    </row>
    <row r="128" spans="3:6" ht="12.75">
      <c r="C128" s="21"/>
      <c r="F128" s="3"/>
    </row>
    <row r="129" spans="3:6" ht="12.75">
      <c r="C129" s="21"/>
      <c r="F129" s="3"/>
    </row>
    <row r="130" spans="3:6" ht="12.75">
      <c r="C130" s="21"/>
      <c r="F130" s="3"/>
    </row>
    <row r="131" spans="3:6" ht="12.75">
      <c r="C131" s="21"/>
      <c r="F131" s="3"/>
    </row>
    <row r="132" spans="3:6" ht="12.75">
      <c r="C132" s="21"/>
      <c r="F132" s="3"/>
    </row>
    <row r="133" spans="3:6" ht="12.75">
      <c r="C133" s="21"/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51" spans="3:7" ht="12.75">
      <c r="C151" s="21"/>
      <c r="G151" s="21"/>
    </row>
    <row r="152" spans="3:7" ht="12.75">
      <c r="C152" s="21"/>
      <c r="G152" s="21"/>
    </row>
  </sheetData>
  <printOptions horizontalCentered="1"/>
  <pageMargins left="0.7874015748031497" right="0.7874015748031497" top="0.5" bottom="0.45" header="0.19" footer="0.3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85" zoomScaleNormal="85" workbookViewId="0" topLeftCell="A1">
      <selection activeCell="I18" sqref="I18"/>
    </sheetView>
  </sheetViews>
  <sheetFormatPr defaultColWidth="11.421875" defaultRowHeight="12.75"/>
  <cols>
    <col min="1" max="1" width="14.00390625" style="0" customWidth="1"/>
    <col min="2" max="2" width="37.28125" style="0" customWidth="1"/>
    <col min="3" max="4" width="19.00390625" style="0" customWidth="1"/>
    <col min="5" max="6" width="18.8515625" style="0" customWidth="1"/>
    <col min="7" max="7" width="16.140625" style="0" customWidth="1"/>
  </cols>
  <sheetData>
    <row r="1" spans="2:7" ht="14.25" customHeight="1">
      <c r="B1" s="4"/>
      <c r="C1" s="4"/>
      <c r="D1" s="4"/>
      <c r="E1" s="4"/>
      <c r="F1" s="4"/>
      <c r="G1" s="4"/>
    </row>
    <row r="2" spans="1:7" ht="12.75">
      <c r="A2" s="8" t="s">
        <v>15</v>
      </c>
      <c r="B2" s="8"/>
      <c r="C2" s="4"/>
      <c r="D2" s="4"/>
      <c r="E2" s="4"/>
      <c r="F2" s="4"/>
      <c r="G2" s="4"/>
    </row>
    <row r="3" spans="1:7" s="4" customFormat="1" ht="15.75">
      <c r="A3" s="10" t="s">
        <v>192</v>
      </c>
      <c r="B3" s="55"/>
      <c r="C3" s="55"/>
      <c r="D3" s="55"/>
      <c r="E3" s="55"/>
      <c r="F3" s="55"/>
      <c r="G3" s="55"/>
    </row>
    <row r="4" spans="1:7" ht="16.5" thickBot="1">
      <c r="A4" s="55"/>
      <c r="B4" s="55"/>
      <c r="C4" s="55"/>
      <c r="D4" s="55"/>
      <c r="E4" s="55"/>
      <c r="F4" s="55"/>
      <c r="G4" s="55"/>
    </row>
    <row r="5" spans="1:7" s="1" customFormat="1" ht="27.75" customHeight="1">
      <c r="A5" s="170" t="s">
        <v>16</v>
      </c>
      <c r="B5" s="170" t="s">
        <v>124</v>
      </c>
      <c r="C5" s="174" t="s">
        <v>38</v>
      </c>
      <c r="D5" s="175"/>
      <c r="E5" s="175" t="s">
        <v>45</v>
      </c>
      <c r="F5" s="176"/>
      <c r="G5" s="172" t="s">
        <v>131</v>
      </c>
    </row>
    <row r="6" spans="1:7" s="1" customFormat="1" ht="24" customHeight="1" thickBot="1">
      <c r="A6" s="171"/>
      <c r="B6" s="171"/>
      <c r="C6" s="137">
        <v>2013</v>
      </c>
      <c r="D6" s="138" t="s">
        <v>177</v>
      </c>
      <c r="E6" s="137">
        <v>2013</v>
      </c>
      <c r="F6" s="138" t="s">
        <v>177</v>
      </c>
      <c r="G6" s="173"/>
    </row>
    <row r="7" spans="1:7" ht="15" customHeight="1">
      <c r="A7" s="97" t="s">
        <v>17</v>
      </c>
      <c r="B7" s="98" t="s">
        <v>82</v>
      </c>
      <c r="C7" s="135">
        <v>1126.5684300000003</v>
      </c>
      <c r="D7" s="135">
        <v>1202.9406299999998</v>
      </c>
      <c r="E7" s="135">
        <v>2223.8009200000006</v>
      </c>
      <c r="F7" s="135">
        <v>2917.2192800000003</v>
      </c>
      <c r="G7" s="136">
        <f>D7-F7</f>
        <v>-1714.2786500000004</v>
      </c>
    </row>
    <row r="8" spans="1:7" ht="15" customHeight="1">
      <c r="A8" s="99" t="s">
        <v>18</v>
      </c>
      <c r="B8" s="100" t="s">
        <v>122</v>
      </c>
      <c r="C8" s="133">
        <v>20102.363579999997</v>
      </c>
      <c r="D8" s="133">
        <v>20448.047589999995</v>
      </c>
      <c r="E8" s="133">
        <v>3933.7140099999997</v>
      </c>
      <c r="F8" s="133">
        <v>3944.92965</v>
      </c>
      <c r="G8" s="101">
        <f aca="true" t="shared" si="0" ref="G8:G30">D8-F8</f>
        <v>16503.117939999996</v>
      </c>
    </row>
    <row r="9" spans="1:7" ht="15" customHeight="1">
      <c r="A9" s="99" t="s">
        <v>49</v>
      </c>
      <c r="B9" s="100" t="s">
        <v>83</v>
      </c>
      <c r="C9" s="133">
        <v>15430.14772999999</v>
      </c>
      <c r="D9" s="133">
        <v>12084.973920000006</v>
      </c>
      <c r="E9" s="133">
        <v>22241.288279999997</v>
      </c>
      <c r="F9" s="133">
        <v>28456.293339999997</v>
      </c>
      <c r="G9" s="101">
        <f t="shared" si="0"/>
        <v>-16371.31941999999</v>
      </c>
    </row>
    <row r="10" spans="1:7" ht="14.25" customHeight="1">
      <c r="A10" s="99" t="s">
        <v>29</v>
      </c>
      <c r="B10" s="100" t="s">
        <v>84</v>
      </c>
      <c r="C10" s="133">
        <v>5675.95391</v>
      </c>
      <c r="D10" s="133">
        <v>6360.16026</v>
      </c>
      <c r="E10" s="133">
        <v>4364.502130000001</v>
      </c>
      <c r="F10" s="133">
        <v>3659.957170000001</v>
      </c>
      <c r="G10" s="101">
        <f t="shared" si="0"/>
        <v>2700.2030899999986</v>
      </c>
    </row>
    <row r="11" spans="1:7" ht="15" customHeight="1">
      <c r="A11" s="99" t="s">
        <v>88</v>
      </c>
      <c r="B11" s="100" t="s">
        <v>102</v>
      </c>
      <c r="C11" s="133">
        <v>1235.23082</v>
      </c>
      <c r="D11" s="133">
        <v>1026.49849</v>
      </c>
      <c r="E11" s="133">
        <v>1116.6368599999998</v>
      </c>
      <c r="F11" s="133">
        <v>1042.64124</v>
      </c>
      <c r="G11" s="101">
        <f t="shared" si="0"/>
        <v>-16.142749999999978</v>
      </c>
    </row>
    <row r="12" spans="1:7" ht="15" customHeight="1">
      <c r="A12" s="99" t="s">
        <v>19</v>
      </c>
      <c r="B12" s="100" t="s">
        <v>85</v>
      </c>
      <c r="C12" s="133">
        <v>3692.6123299999995</v>
      </c>
      <c r="D12" s="133">
        <v>4300.6455</v>
      </c>
      <c r="E12" s="133">
        <v>1139.70876</v>
      </c>
      <c r="F12" s="133">
        <v>889.96439</v>
      </c>
      <c r="G12" s="101">
        <f t="shared" si="0"/>
        <v>3410.6811099999995</v>
      </c>
    </row>
    <row r="13" spans="1:7" ht="14.25" customHeight="1">
      <c r="A13" s="99" t="s">
        <v>20</v>
      </c>
      <c r="B13" s="100" t="s">
        <v>103</v>
      </c>
      <c r="C13" s="133">
        <v>323031.8885000001</v>
      </c>
      <c r="D13" s="133">
        <v>354786.6408799995</v>
      </c>
      <c r="E13" s="133">
        <v>17480.980099999997</v>
      </c>
      <c r="F13" s="133">
        <v>17109.31077</v>
      </c>
      <c r="G13" s="101">
        <f t="shared" si="0"/>
        <v>337677.3301099995</v>
      </c>
    </row>
    <row r="14" spans="1:7" ht="15" customHeight="1">
      <c r="A14" s="99" t="s">
        <v>21</v>
      </c>
      <c r="B14" s="100" t="s">
        <v>86</v>
      </c>
      <c r="C14" s="133">
        <v>63492.351340000016</v>
      </c>
      <c r="D14" s="133">
        <v>76306.98464000001</v>
      </c>
      <c r="E14" s="133">
        <v>12713.85819</v>
      </c>
      <c r="F14" s="133">
        <v>20574.251800000002</v>
      </c>
      <c r="G14" s="101">
        <f t="shared" si="0"/>
        <v>55732.73284000001</v>
      </c>
    </row>
    <row r="15" spans="1:7" ht="15" customHeight="1">
      <c r="A15" s="99" t="s">
        <v>89</v>
      </c>
      <c r="B15" s="100" t="s">
        <v>104</v>
      </c>
      <c r="C15" s="133">
        <v>1193.2870900000003</v>
      </c>
      <c r="D15" s="133">
        <v>2491.7708399999997</v>
      </c>
      <c r="E15" s="133">
        <v>4466.14148</v>
      </c>
      <c r="F15" s="133">
        <v>3023.4364899999996</v>
      </c>
      <c r="G15" s="101">
        <f t="shared" si="0"/>
        <v>-531.6656499999999</v>
      </c>
    </row>
    <row r="16" spans="1:7" ht="15" customHeight="1">
      <c r="A16" s="99" t="s">
        <v>90</v>
      </c>
      <c r="B16" s="100" t="s">
        <v>22</v>
      </c>
      <c r="C16" s="133">
        <v>1291.3959700000003</v>
      </c>
      <c r="D16" s="133">
        <v>8737.60471</v>
      </c>
      <c r="E16" s="133">
        <v>23944.934549999998</v>
      </c>
      <c r="F16" s="133">
        <v>30554.903859999995</v>
      </c>
      <c r="G16" s="101">
        <f t="shared" si="0"/>
        <v>-21817.299149999995</v>
      </c>
    </row>
    <row r="17" spans="1:8" ht="15" customHeight="1">
      <c r="A17" s="99" t="s">
        <v>91</v>
      </c>
      <c r="B17" s="100" t="s">
        <v>105</v>
      </c>
      <c r="C17" s="133">
        <v>5323.045550000001</v>
      </c>
      <c r="D17" s="133">
        <v>3784.8810500000004</v>
      </c>
      <c r="E17" s="133">
        <v>1067.18816</v>
      </c>
      <c r="F17" s="133">
        <v>3567.10131</v>
      </c>
      <c r="G17" s="101">
        <f t="shared" si="0"/>
        <v>217.7797400000004</v>
      </c>
      <c r="H17" s="52"/>
    </row>
    <row r="18" spans="1:8" ht="15" customHeight="1">
      <c r="A18" s="99" t="s">
        <v>92</v>
      </c>
      <c r="B18" s="100" t="s">
        <v>106</v>
      </c>
      <c r="C18" s="133">
        <v>3497.69378</v>
      </c>
      <c r="D18" s="133">
        <v>12534.29514</v>
      </c>
      <c r="E18" s="133">
        <v>11232.18825</v>
      </c>
      <c r="F18" s="133">
        <v>8482.60083</v>
      </c>
      <c r="G18" s="101">
        <f t="shared" si="0"/>
        <v>4051.6943100000008</v>
      </c>
      <c r="H18" s="52"/>
    </row>
    <row r="19" spans="1:8" ht="15" customHeight="1">
      <c r="A19" s="99" t="s">
        <v>93</v>
      </c>
      <c r="B19" s="100" t="s">
        <v>107</v>
      </c>
      <c r="C19" s="133">
        <v>138.84907</v>
      </c>
      <c r="D19" s="133">
        <v>170.44308999999998</v>
      </c>
      <c r="E19" s="133">
        <v>264.07614</v>
      </c>
      <c r="F19" s="133">
        <v>327.32559</v>
      </c>
      <c r="G19" s="101">
        <f t="shared" si="0"/>
        <v>-156.8825</v>
      </c>
      <c r="H19" s="52"/>
    </row>
    <row r="20" spans="1:8" ht="15" customHeight="1">
      <c r="A20" s="99" t="s">
        <v>94</v>
      </c>
      <c r="B20" s="100" t="s">
        <v>108</v>
      </c>
      <c r="C20" s="133">
        <v>3.91965</v>
      </c>
      <c r="D20" s="133">
        <v>175.43417000000002</v>
      </c>
      <c r="E20" s="133">
        <v>871.5641999999999</v>
      </c>
      <c r="F20" s="133">
        <v>589.38399</v>
      </c>
      <c r="G20" s="101">
        <f t="shared" si="0"/>
        <v>-413.94982000000005</v>
      </c>
      <c r="H20" s="52"/>
    </row>
    <row r="21" spans="1:8" ht="15" customHeight="1">
      <c r="A21" s="99" t="s">
        <v>95</v>
      </c>
      <c r="B21" s="100" t="s">
        <v>109</v>
      </c>
      <c r="C21" s="133">
        <v>106490.75511999999</v>
      </c>
      <c r="D21" s="133">
        <v>158787.34281</v>
      </c>
      <c r="E21" s="133">
        <v>87477.74283000002</v>
      </c>
      <c r="F21" s="133">
        <v>32927.1132</v>
      </c>
      <c r="G21" s="101">
        <f t="shared" si="0"/>
        <v>125860.22961000001</v>
      </c>
      <c r="H21" s="52"/>
    </row>
    <row r="22" spans="1:8" ht="15" customHeight="1">
      <c r="A22" s="99" t="s">
        <v>96</v>
      </c>
      <c r="B22" s="100" t="s">
        <v>110</v>
      </c>
      <c r="C22" s="133">
        <v>1115.4597799999997</v>
      </c>
      <c r="D22" s="133">
        <v>1758.7688299999998</v>
      </c>
      <c r="E22" s="133">
        <v>4114.58614</v>
      </c>
      <c r="F22" s="133">
        <v>3968.93714</v>
      </c>
      <c r="G22" s="101">
        <f t="shared" si="0"/>
        <v>-2210.16831</v>
      </c>
      <c r="H22" s="52"/>
    </row>
    <row r="23" spans="1:8" ht="15" customHeight="1">
      <c r="A23" s="99" t="s">
        <v>97</v>
      </c>
      <c r="B23" s="100" t="s">
        <v>111</v>
      </c>
      <c r="C23" s="133">
        <v>3946.81155</v>
      </c>
      <c r="D23" s="133">
        <v>553.2650699999999</v>
      </c>
      <c r="E23" s="133">
        <v>60896.95661</v>
      </c>
      <c r="F23" s="133">
        <v>34809.42832</v>
      </c>
      <c r="G23" s="101">
        <f t="shared" si="0"/>
        <v>-34256.16325</v>
      </c>
      <c r="H23" s="52"/>
    </row>
    <row r="24" spans="1:8" ht="15" customHeight="1">
      <c r="A24" s="99" t="s">
        <v>98</v>
      </c>
      <c r="B24" s="100" t="s">
        <v>112</v>
      </c>
      <c r="C24" s="133">
        <v>479.2915700000001</v>
      </c>
      <c r="D24" s="133">
        <v>360.818</v>
      </c>
      <c r="E24" s="133">
        <v>498.70586</v>
      </c>
      <c r="F24" s="133">
        <v>585.37037</v>
      </c>
      <c r="G24" s="101">
        <f t="shared" si="0"/>
        <v>-224.55237</v>
      </c>
      <c r="H24" s="52"/>
    </row>
    <row r="25" spans="1:8" ht="15" customHeight="1">
      <c r="A25" s="99" t="s">
        <v>99</v>
      </c>
      <c r="B25" s="100" t="s">
        <v>113</v>
      </c>
      <c r="C25" s="133">
        <v>3706.69678</v>
      </c>
      <c r="D25" s="133">
        <v>2498.4911099999995</v>
      </c>
      <c r="E25" s="133">
        <v>1619.27807</v>
      </c>
      <c r="F25" s="133">
        <v>1866.0452699999998</v>
      </c>
      <c r="G25" s="101">
        <f t="shared" si="0"/>
        <v>632.4458399999996</v>
      </c>
      <c r="H25" s="52"/>
    </row>
    <row r="26" spans="1:8" ht="15" customHeight="1">
      <c r="A26" s="99" t="s">
        <v>100</v>
      </c>
      <c r="B26" s="100" t="s">
        <v>114</v>
      </c>
      <c r="C26" s="133">
        <v>32692.874209999973</v>
      </c>
      <c r="D26" s="133">
        <v>34029.623190000006</v>
      </c>
      <c r="E26" s="133">
        <v>2352.4959599999993</v>
      </c>
      <c r="F26" s="133">
        <v>3040.17434</v>
      </c>
      <c r="G26" s="101">
        <f t="shared" si="0"/>
        <v>30989.448850000004</v>
      </c>
      <c r="H26" s="52"/>
    </row>
    <row r="27" spans="1:8" ht="15" customHeight="1">
      <c r="A27" s="99" t="s">
        <v>101</v>
      </c>
      <c r="B27" s="100" t="s">
        <v>115</v>
      </c>
      <c r="C27" s="133">
        <v>13598.94198</v>
      </c>
      <c r="D27" s="133">
        <v>17283.086320000006</v>
      </c>
      <c r="E27" s="133">
        <v>6987.2594400000025</v>
      </c>
      <c r="F27" s="133">
        <v>1560.34017</v>
      </c>
      <c r="G27" s="101">
        <f t="shared" si="0"/>
        <v>15722.746150000006</v>
      </c>
      <c r="H27" s="52"/>
    </row>
    <row r="28" spans="1:8" ht="15" customHeight="1">
      <c r="A28" s="99" t="s">
        <v>30</v>
      </c>
      <c r="B28" s="100" t="s">
        <v>116</v>
      </c>
      <c r="C28" s="133">
        <v>17932.776979999995</v>
      </c>
      <c r="D28" s="133">
        <v>17374.672439999995</v>
      </c>
      <c r="E28" s="133">
        <v>6665.5694699999995</v>
      </c>
      <c r="F28" s="133">
        <v>12122.058180000002</v>
      </c>
      <c r="G28" s="101">
        <f t="shared" si="0"/>
        <v>5252.614259999993</v>
      </c>
      <c r="H28" s="52"/>
    </row>
    <row r="29" spans="1:8" ht="15" customHeight="1">
      <c r="A29" s="99" t="s">
        <v>117</v>
      </c>
      <c r="B29" s="100" t="s">
        <v>120</v>
      </c>
      <c r="C29" s="133">
        <v>3767.84227</v>
      </c>
      <c r="D29" s="133">
        <v>4183.80826</v>
      </c>
      <c r="E29" s="133">
        <v>8686.179890000001</v>
      </c>
      <c r="F29" s="133">
        <v>32309.455980000002</v>
      </c>
      <c r="G29" s="101">
        <f t="shared" si="0"/>
        <v>-28125.64772</v>
      </c>
      <c r="H29" s="52"/>
    </row>
    <row r="30" spans="1:8" ht="15" customHeight="1">
      <c r="A30" s="99" t="s">
        <v>118</v>
      </c>
      <c r="B30" s="100" t="s">
        <v>119</v>
      </c>
      <c r="C30" s="133">
        <v>1594.57885</v>
      </c>
      <c r="D30" s="133">
        <v>767.76962</v>
      </c>
      <c r="E30" s="133">
        <v>5292.87124</v>
      </c>
      <c r="F30" s="133">
        <v>6143.37626</v>
      </c>
      <c r="G30" s="101">
        <f t="shared" si="0"/>
        <v>-5375.60664</v>
      </c>
      <c r="H30" s="52"/>
    </row>
    <row r="31" spans="1:8" ht="15" customHeight="1">
      <c r="A31" s="102" t="s">
        <v>23</v>
      </c>
      <c r="B31" s="100" t="s">
        <v>24</v>
      </c>
      <c r="C31" s="147">
        <f>'CUADROS 1-2 '!F15</f>
        <v>630176.3670700002</v>
      </c>
      <c r="D31" s="147">
        <f>'CUADROS 1-2 '!H15</f>
        <v>739015.8364699992</v>
      </c>
      <c r="E31" s="147">
        <f>'CUADROS 1-2 '!F33</f>
        <v>289943.77401000005</v>
      </c>
      <c r="F31" s="147">
        <f>'CUADROS 1-2 '!H33</f>
        <v>252149.47697999998</v>
      </c>
      <c r="G31" s="103">
        <f>D31-F31</f>
        <v>486866.3594899992</v>
      </c>
      <c r="H31" s="52"/>
    </row>
    <row r="32" spans="1:7" ht="18" customHeight="1" thickBot="1">
      <c r="A32" s="104" t="s">
        <v>25</v>
      </c>
      <c r="B32" s="105" t="s">
        <v>26</v>
      </c>
      <c r="C32" s="148">
        <v>2111468.49</v>
      </c>
      <c r="D32" s="148">
        <v>2231612.847</v>
      </c>
      <c r="E32" s="148">
        <v>2800994.825</v>
      </c>
      <c r="F32" s="148">
        <v>2767628.563</v>
      </c>
      <c r="G32" s="106">
        <f>D32-F32</f>
        <v>-536015.716</v>
      </c>
    </row>
    <row r="33" spans="1:6" ht="12.75">
      <c r="A33" s="35" t="s">
        <v>132</v>
      </c>
      <c r="B33" s="4"/>
      <c r="C33" s="154"/>
      <c r="D33" s="154"/>
      <c r="E33" s="154"/>
      <c r="F33" s="154"/>
    </row>
    <row r="34" ht="12.75">
      <c r="C34" s="3"/>
    </row>
    <row r="35" spans="1:7" ht="15">
      <c r="A35" s="12"/>
      <c r="B35" s="13"/>
      <c r="C35" s="14"/>
      <c r="D35" s="14"/>
      <c r="E35" s="14"/>
      <c r="F35" s="14"/>
      <c r="G35" s="14"/>
    </row>
    <row r="36" spans="1:7" ht="15">
      <c r="A36" s="12"/>
      <c r="B36" s="144"/>
      <c r="C36" s="14"/>
      <c r="D36" s="14"/>
      <c r="E36" s="14"/>
      <c r="F36" s="14"/>
      <c r="G36" s="14"/>
    </row>
    <row r="37" spans="1:7" ht="15">
      <c r="A37" s="12"/>
      <c r="B37" s="13"/>
      <c r="C37" s="36"/>
      <c r="D37" s="14"/>
      <c r="E37" s="14"/>
      <c r="F37" s="14"/>
      <c r="G37" s="14"/>
    </row>
    <row r="38" spans="1:7" ht="15">
      <c r="A38" s="12"/>
      <c r="B38" s="13"/>
      <c r="C38" s="14"/>
      <c r="D38" s="14"/>
      <c r="E38" s="14"/>
      <c r="F38" s="14"/>
      <c r="G38" s="14"/>
    </row>
    <row r="39" spans="1:7" ht="15">
      <c r="A39" s="12"/>
      <c r="B39" s="13"/>
      <c r="C39" s="14"/>
      <c r="D39" s="14"/>
      <c r="E39" s="14"/>
      <c r="F39" s="14"/>
      <c r="G39" s="14"/>
    </row>
    <row r="40" spans="1:7" ht="15">
      <c r="A40" s="12"/>
      <c r="B40" s="13"/>
      <c r="C40" s="14"/>
      <c r="D40" s="14"/>
      <c r="E40" s="14"/>
      <c r="F40" s="14"/>
      <c r="G40" s="14"/>
    </row>
    <row r="41" spans="1:7" ht="15">
      <c r="A41" s="12"/>
      <c r="B41" s="13"/>
      <c r="C41" s="14"/>
      <c r="D41" s="14"/>
      <c r="E41" s="14"/>
      <c r="F41" s="14"/>
      <c r="G41" s="14"/>
    </row>
    <row r="42" spans="1:7" ht="15">
      <c r="A42" s="12"/>
      <c r="B42" s="13"/>
      <c r="C42" s="14"/>
      <c r="D42" s="14"/>
      <c r="E42" s="14"/>
      <c r="F42" s="14"/>
      <c r="G42" s="14"/>
    </row>
    <row r="43" spans="1:7" ht="15">
      <c r="A43" s="12"/>
      <c r="B43" s="13"/>
      <c r="C43" s="14"/>
      <c r="D43" s="14"/>
      <c r="E43" s="14"/>
      <c r="F43" s="14"/>
      <c r="G43" s="14"/>
    </row>
    <row r="44" spans="1:7" ht="15">
      <c r="A44" s="12"/>
      <c r="B44" s="13"/>
      <c r="C44" s="14"/>
      <c r="D44" s="14"/>
      <c r="E44" s="14"/>
      <c r="F44" s="14"/>
      <c r="G44" s="14"/>
    </row>
    <row r="45" spans="1:7" ht="15">
      <c r="A45" s="12"/>
      <c r="B45" s="13"/>
      <c r="C45" s="14"/>
      <c r="D45" s="14"/>
      <c r="E45" s="14"/>
      <c r="F45" s="14"/>
      <c r="G45" s="14"/>
    </row>
    <row r="46" spans="1:7" ht="15">
      <c r="A46" s="12"/>
      <c r="B46" s="13"/>
      <c r="C46" s="14"/>
      <c r="D46" s="14"/>
      <c r="E46" s="14"/>
      <c r="F46" s="14"/>
      <c r="G46" s="14"/>
    </row>
    <row r="47" spans="1:7" ht="15">
      <c r="A47" s="12"/>
      <c r="B47" s="13"/>
      <c r="C47" s="14"/>
      <c r="D47" s="14"/>
      <c r="E47" s="14"/>
      <c r="F47" s="14"/>
      <c r="G47" s="14"/>
    </row>
    <row r="48" spans="1:7" ht="15">
      <c r="A48" s="12"/>
      <c r="B48" s="13"/>
      <c r="C48" s="14"/>
      <c r="D48" s="14"/>
      <c r="E48" s="14"/>
      <c r="F48" s="14"/>
      <c r="G48" s="14"/>
    </row>
    <row r="49" spans="1:7" ht="15">
      <c r="A49" s="12"/>
      <c r="B49" s="13"/>
      <c r="C49" s="14"/>
      <c r="D49" s="14"/>
      <c r="E49" s="14"/>
      <c r="F49" s="14"/>
      <c r="G49" s="14"/>
    </row>
    <row r="50" spans="1:7" ht="15.75">
      <c r="A50" s="15"/>
      <c r="B50" s="13"/>
      <c r="C50" s="14"/>
      <c r="D50" s="14"/>
      <c r="E50" s="14"/>
      <c r="F50" s="14"/>
      <c r="G50" s="16"/>
    </row>
    <row r="51" spans="1:7" ht="15.75">
      <c r="A51" s="15"/>
      <c r="B51" s="13"/>
      <c r="C51" s="14"/>
      <c r="D51" s="14"/>
      <c r="E51" s="14"/>
      <c r="F51" s="14"/>
      <c r="G51" s="16"/>
    </row>
  </sheetData>
  <mergeCells count="5">
    <mergeCell ref="A5:A6"/>
    <mergeCell ref="G5:G6"/>
    <mergeCell ref="C5:D5"/>
    <mergeCell ref="E5:F5"/>
    <mergeCell ref="B5:B6"/>
  </mergeCells>
  <printOptions horizontalCentered="1"/>
  <pageMargins left="0.44" right="0.7874015748031497" top="0.6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7"/>
  <sheetViews>
    <sheetView zoomScale="75" zoomScaleNormal="75" workbookViewId="0" topLeftCell="A1">
      <selection activeCell="D31" sqref="D31"/>
    </sheetView>
  </sheetViews>
  <sheetFormatPr defaultColWidth="11.421875" defaultRowHeight="12.75"/>
  <cols>
    <col min="1" max="1" width="16.28125" style="0" customWidth="1"/>
    <col min="2" max="2" width="85.421875" style="0" customWidth="1"/>
    <col min="3" max="3" width="14.57421875" style="0" customWidth="1"/>
    <col min="4" max="4" width="14.28125" style="0" customWidth="1"/>
    <col min="5" max="5" width="18.421875" style="0" customWidth="1"/>
    <col min="6" max="6" width="18.28125" style="0" customWidth="1"/>
    <col min="7" max="7" width="8.140625" style="0" customWidth="1"/>
    <col min="8" max="8" width="8.7109375" style="0" customWidth="1"/>
  </cols>
  <sheetData>
    <row r="1" ht="12.75">
      <c r="A1" s="5" t="s">
        <v>36</v>
      </c>
    </row>
    <row r="2" spans="1:3" ht="12.75">
      <c r="A2" s="1"/>
      <c r="C2" s="18"/>
    </row>
    <row r="3" spans="1:6" ht="14.25" customHeight="1" thickBot="1">
      <c r="A3" s="10" t="s">
        <v>193</v>
      </c>
      <c r="B3" s="9"/>
      <c r="C3" s="9"/>
      <c r="D3" s="9"/>
      <c r="E3" s="9"/>
      <c r="F3" s="9"/>
    </row>
    <row r="4" spans="1:6" ht="62.25" customHeight="1">
      <c r="A4" s="29" t="s">
        <v>71</v>
      </c>
      <c r="B4" s="30" t="s">
        <v>27</v>
      </c>
      <c r="C4" s="56" t="s">
        <v>39</v>
      </c>
      <c r="D4" s="56" t="s">
        <v>28</v>
      </c>
      <c r="E4" s="56" t="s">
        <v>47</v>
      </c>
      <c r="F4" s="57" t="s">
        <v>48</v>
      </c>
    </row>
    <row r="5" spans="1:7" ht="14.25">
      <c r="A5" s="108" t="s">
        <v>128</v>
      </c>
      <c r="B5" s="109" t="s">
        <v>57</v>
      </c>
      <c r="C5" s="110">
        <v>109137.42258</v>
      </c>
      <c r="D5" s="110">
        <v>102107.79633</v>
      </c>
      <c r="E5" s="111">
        <f aca="true" t="shared" si="0" ref="E5:E25">(C5)/C$29</f>
        <v>0.1476794098233516</v>
      </c>
      <c r="F5" s="112">
        <f aca="true" t="shared" si="1" ref="F5:F25">(D5)/D$29</f>
        <v>0.1748628777566815</v>
      </c>
      <c r="G5" s="3"/>
    </row>
    <row r="6" spans="1:7" ht="14.25">
      <c r="A6" s="108" t="s">
        <v>127</v>
      </c>
      <c r="B6" s="113" t="s">
        <v>54</v>
      </c>
      <c r="C6" s="110">
        <v>103900.62912000003</v>
      </c>
      <c r="D6" s="110">
        <v>43473.633562</v>
      </c>
      <c r="E6" s="111">
        <f t="shared" si="0"/>
        <v>0.14059323764466844</v>
      </c>
      <c r="F6" s="112">
        <f t="shared" si="1"/>
        <v>0.07444999250225982</v>
      </c>
      <c r="G6" s="3"/>
    </row>
    <row r="7" spans="1:7" ht="14.25">
      <c r="A7" s="108" t="s">
        <v>77</v>
      </c>
      <c r="B7" s="109" t="s">
        <v>67</v>
      </c>
      <c r="C7" s="110">
        <v>85060.42165999993</v>
      </c>
      <c r="D7" s="110">
        <v>63241.42044</v>
      </c>
      <c r="E7" s="111">
        <f t="shared" si="0"/>
        <v>0.11509959254229461</v>
      </c>
      <c r="F7" s="112">
        <f t="shared" si="1"/>
        <v>0.10830296186021528</v>
      </c>
      <c r="G7" s="3"/>
    </row>
    <row r="8" spans="1:7" ht="14.25">
      <c r="A8" s="108" t="s">
        <v>31</v>
      </c>
      <c r="B8" s="113" t="s">
        <v>65</v>
      </c>
      <c r="C8" s="110">
        <v>78149.30969</v>
      </c>
      <c r="D8" s="110">
        <v>70017.38534</v>
      </c>
      <c r="E8" s="111">
        <f t="shared" si="0"/>
        <v>0.10574781463857374</v>
      </c>
      <c r="F8" s="112">
        <f t="shared" si="1"/>
        <v>0.11990701918570024</v>
      </c>
      <c r="G8" s="3"/>
    </row>
    <row r="9" spans="1:7" ht="14.25">
      <c r="A9" s="108" t="s">
        <v>62</v>
      </c>
      <c r="B9" s="113" t="s">
        <v>63</v>
      </c>
      <c r="C9" s="110">
        <v>27683.24299999999</v>
      </c>
      <c r="D9" s="110">
        <v>17466.502391</v>
      </c>
      <c r="E9" s="111">
        <f t="shared" si="0"/>
        <v>0.037459607269354926</v>
      </c>
      <c r="F9" s="112">
        <f t="shared" si="1"/>
        <v>0.029911945827949087</v>
      </c>
      <c r="G9" s="3"/>
    </row>
    <row r="10" spans="1:7" ht="28.5">
      <c r="A10" s="108" t="s">
        <v>143</v>
      </c>
      <c r="B10" s="151" t="s">
        <v>66</v>
      </c>
      <c r="C10" s="110">
        <v>26692.350210000004</v>
      </c>
      <c r="D10" s="110">
        <v>11678.265558</v>
      </c>
      <c r="E10" s="111">
        <f t="shared" si="0"/>
        <v>0.03611877972398985</v>
      </c>
      <c r="F10" s="112">
        <f t="shared" si="1"/>
        <v>0.019999404512450882</v>
      </c>
      <c r="G10" s="3"/>
    </row>
    <row r="11" spans="1:7" ht="14.25">
      <c r="A11" s="108" t="s">
        <v>79</v>
      </c>
      <c r="B11" s="109" t="s">
        <v>61</v>
      </c>
      <c r="C11" s="110">
        <v>23076.19183</v>
      </c>
      <c r="D11" s="110">
        <v>21644.45233</v>
      </c>
      <c r="E11" s="111">
        <f t="shared" si="0"/>
        <v>0.03122557148467385</v>
      </c>
      <c r="F11" s="112">
        <f t="shared" si="1"/>
        <v>0.037066819164905486</v>
      </c>
      <c r="G11" s="3"/>
    </row>
    <row r="12" spans="1:7" ht="14.25">
      <c r="A12" s="108" t="s">
        <v>74</v>
      </c>
      <c r="B12" s="113" t="s">
        <v>126</v>
      </c>
      <c r="C12" s="110">
        <v>16648.603130000003</v>
      </c>
      <c r="D12" s="110">
        <v>6044.67403</v>
      </c>
      <c r="E12" s="111">
        <f t="shared" si="0"/>
        <v>0.022528073565411158</v>
      </c>
      <c r="F12" s="112">
        <f t="shared" si="1"/>
        <v>0.010351698244185165</v>
      </c>
      <c r="G12" s="3"/>
    </row>
    <row r="13" spans="1:7" ht="14.25">
      <c r="A13" s="108" t="s">
        <v>42</v>
      </c>
      <c r="B13" s="109" t="s">
        <v>59</v>
      </c>
      <c r="C13" s="110">
        <v>14024.522290000014</v>
      </c>
      <c r="D13" s="110">
        <v>11797.63754</v>
      </c>
      <c r="E13" s="111">
        <f t="shared" si="0"/>
        <v>0.018977296017078447</v>
      </c>
      <c r="F13" s="112">
        <f t="shared" si="1"/>
        <v>0.02020383286215865</v>
      </c>
      <c r="G13" s="3"/>
    </row>
    <row r="14" spans="1:7" ht="14.25">
      <c r="A14" s="108" t="s">
        <v>75</v>
      </c>
      <c r="B14" s="109" t="s">
        <v>53</v>
      </c>
      <c r="C14" s="110">
        <v>13732.736620000003</v>
      </c>
      <c r="D14" s="110">
        <v>25265.40268</v>
      </c>
      <c r="E14" s="111">
        <f t="shared" si="0"/>
        <v>0.018582465953092594</v>
      </c>
      <c r="F14" s="112">
        <f t="shared" si="1"/>
        <v>0.043267812832115136</v>
      </c>
      <c r="G14" s="3"/>
    </row>
    <row r="15" spans="1:7" ht="14.25">
      <c r="A15" s="108" t="s">
        <v>76</v>
      </c>
      <c r="B15" s="109" t="s">
        <v>121</v>
      </c>
      <c r="C15" s="110">
        <v>11917.516610000002</v>
      </c>
      <c r="D15" s="110">
        <v>1062.736106</v>
      </c>
      <c r="E15" s="111">
        <f t="shared" si="0"/>
        <v>0.01612619922588601</v>
      </c>
      <c r="F15" s="112">
        <f t="shared" si="1"/>
        <v>0.001819969683710534</v>
      </c>
      <c r="G15" s="3"/>
    </row>
    <row r="16" spans="1:7" ht="14.25">
      <c r="A16" s="108" t="s">
        <v>60</v>
      </c>
      <c r="B16" s="109" t="s">
        <v>68</v>
      </c>
      <c r="C16" s="110">
        <v>11312.631119999998</v>
      </c>
      <c r="D16" s="114">
        <v>5560.32795</v>
      </c>
      <c r="E16" s="111">
        <f t="shared" si="0"/>
        <v>0.015307697835050713</v>
      </c>
      <c r="F16" s="112">
        <f t="shared" si="1"/>
        <v>0.009522240039982552</v>
      </c>
      <c r="G16" s="3"/>
    </row>
    <row r="17" spans="1:7" ht="14.25">
      <c r="A17" s="108" t="s">
        <v>50</v>
      </c>
      <c r="B17" s="109" t="s">
        <v>52</v>
      </c>
      <c r="C17" s="110">
        <v>9372.48464</v>
      </c>
      <c r="D17" s="114">
        <v>935.31704</v>
      </c>
      <c r="E17" s="111">
        <f t="shared" si="0"/>
        <v>0.01268238673310282</v>
      </c>
      <c r="F17" s="112">
        <f t="shared" si="1"/>
        <v>0.0016017604444295344</v>
      </c>
      <c r="G17" s="3"/>
    </row>
    <row r="18" spans="1:7" ht="14.25">
      <c r="A18" s="108" t="s">
        <v>172</v>
      </c>
      <c r="B18" s="109" t="s">
        <v>173</v>
      </c>
      <c r="C18" s="110">
        <v>8851.225739999998</v>
      </c>
      <c r="D18" s="110">
        <v>9349.50155</v>
      </c>
      <c r="E18" s="111">
        <f t="shared" si="0"/>
        <v>0.011977044744100445</v>
      </c>
      <c r="F18" s="112">
        <f t="shared" si="1"/>
        <v>0.016011321420940458</v>
      </c>
      <c r="G18" s="3"/>
    </row>
    <row r="19" spans="1:7" ht="14.25">
      <c r="A19" s="108" t="s">
        <v>178</v>
      </c>
      <c r="B19" s="109" t="s">
        <v>179</v>
      </c>
      <c r="C19" s="110">
        <v>8770.09018</v>
      </c>
      <c r="D19" s="110">
        <v>4453.523</v>
      </c>
      <c r="E19" s="111">
        <f t="shared" si="0"/>
        <v>0.011867256081941929</v>
      </c>
      <c r="F19" s="112">
        <f t="shared" si="1"/>
        <v>0.00762680104679495</v>
      </c>
      <c r="G19" s="3"/>
    </row>
    <row r="20" spans="1:7" ht="14.25">
      <c r="A20" s="108" t="s">
        <v>180</v>
      </c>
      <c r="B20" s="109" t="s">
        <v>181</v>
      </c>
      <c r="C20" s="110">
        <v>7581.82767</v>
      </c>
      <c r="D20" s="110">
        <v>1317.1602</v>
      </c>
      <c r="E20" s="111">
        <f t="shared" si="0"/>
        <v>0.010259357507432506</v>
      </c>
      <c r="F20" s="112">
        <f t="shared" si="1"/>
        <v>0.0022556791089114493</v>
      </c>
      <c r="G20" s="3"/>
    </row>
    <row r="21" spans="1:7" ht="14.25">
      <c r="A21" s="108" t="s">
        <v>142</v>
      </c>
      <c r="B21" s="109" t="s">
        <v>136</v>
      </c>
      <c r="C21" s="110">
        <v>7439.20102</v>
      </c>
      <c r="D21" s="110">
        <v>4250.478658</v>
      </c>
      <c r="E21" s="111">
        <f t="shared" si="0"/>
        <v>0.01006636211685837</v>
      </c>
      <c r="F21" s="112">
        <f t="shared" si="1"/>
        <v>0.00727908109562115</v>
      </c>
      <c r="G21" s="3"/>
    </row>
    <row r="22" spans="1:7" ht="14.25">
      <c r="A22" s="108" t="s">
        <v>182</v>
      </c>
      <c r="B22" s="109" t="s">
        <v>183</v>
      </c>
      <c r="C22" s="110">
        <v>7352.50039</v>
      </c>
      <c r="D22" s="110">
        <v>9164.795038</v>
      </c>
      <c r="E22" s="111">
        <f t="shared" si="0"/>
        <v>0.009949043074800847</v>
      </c>
      <c r="F22" s="112">
        <f t="shared" si="1"/>
        <v>0.015695005592085087</v>
      </c>
      <c r="G22" s="3"/>
    </row>
    <row r="23" spans="1:7" ht="14.25">
      <c r="A23" s="108" t="s">
        <v>184</v>
      </c>
      <c r="B23" s="109" t="s">
        <v>185</v>
      </c>
      <c r="C23" s="110">
        <v>4519.524090000001</v>
      </c>
      <c r="D23" s="110">
        <v>4634.70695</v>
      </c>
      <c r="E23" s="111">
        <f t="shared" si="0"/>
        <v>0.006115598430999894</v>
      </c>
      <c r="F23" s="112">
        <f t="shared" si="1"/>
        <v>0.00793708437518967</v>
      </c>
      <c r="G23" s="3"/>
    </row>
    <row r="24" spans="1:7" ht="14.25">
      <c r="A24" s="108" t="s">
        <v>186</v>
      </c>
      <c r="B24" s="109" t="s">
        <v>187</v>
      </c>
      <c r="C24" s="110">
        <v>4015.3178</v>
      </c>
      <c r="D24" s="110">
        <v>543.00568</v>
      </c>
      <c r="E24" s="111">
        <f t="shared" si="0"/>
        <v>0.005433331197853166</v>
      </c>
      <c r="F24" s="112">
        <f t="shared" si="1"/>
        <v>0.0009299146515330904</v>
      </c>
      <c r="G24" s="3"/>
    </row>
    <row r="25" spans="1:7" ht="14.25">
      <c r="A25" s="108" t="s">
        <v>188</v>
      </c>
      <c r="B25" s="109" t="s">
        <v>189</v>
      </c>
      <c r="C25" s="110">
        <v>3942.3079799999996</v>
      </c>
      <c r="D25" s="110">
        <v>5044.47915</v>
      </c>
      <c r="E25" s="111">
        <f t="shared" si="0"/>
        <v>0.005334537888701984</v>
      </c>
      <c r="F25" s="112">
        <f t="shared" si="1"/>
        <v>0.008638832416887775</v>
      </c>
      <c r="G25" s="3"/>
    </row>
    <row r="26" spans="1:7" ht="15">
      <c r="A26" s="108"/>
      <c r="B26" s="109"/>
      <c r="C26" s="110"/>
      <c r="D26" s="115"/>
      <c r="E26" s="111"/>
      <c r="F26" s="112"/>
      <c r="G26" s="25"/>
    </row>
    <row r="27" spans="1:6" ht="15">
      <c r="A27" s="108"/>
      <c r="B27" s="116" t="s">
        <v>46</v>
      </c>
      <c r="C27" s="117">
        <f>SUM(C5:C26)</f>
        <v>583180.0573699999</v>
      </c>
      <c r="D27" s="117">
        <f>SUM(D5:D26)</f>
        <v>419053.201523</v>
      </c>
      <c r="E27" s="118">
        <f>(C27)/C29</f>
        <v>0.7891306634992179</v>
      </c>
      <c r="F27" s="119">
        <f>(D27)/D29</f>
        <v>0.7176420546247075</v>
      </c>
    </row>
    <row r="28" spans="1:6" ht="14.25">
      <c r="A28" s="108"/>
      <c r="B28" s="113"/>
      <c r="C28" s="110"/>
      <c r="D28" s="115"/>
      <c r="E28" s="111"/>
      <c r="F28" s="112"/>
    </row>
    <row r="29" spans="1:6" ht="15">
      <c r="A29" s="108" t="s">
        <v>33</v>
      </c>
      <c r="B29" s="109" t="s">
        <v>24</v>
      </c>
      <c r="C29" s="117">
        <f>'CUADROS 1-2 '!H15</f>
        <v>739015.8364699992</v>
      </c>
      <c r="D29" s="117">
        <f>'CUADROS 1-2 '!I15</f>
        <v>583930.6640720001</v>
      </c>
      <c r="E29" s="118">
        <f>(C29)/C29</f>
        <v>1</v>
      </c>
      <c r="F29" s="119">
        <f>(D29)/D29</f>
        <v>1</v>
      </c>
    </row>
    <row r="30" spans="1:6" ht="15.75" thickBot="1">
      <c r="A30" s="120" t="s">
        <v>32</v>
      </c>
      <c r="B30" s="121" t="s">
        <v>26</v>
      </c>
      <c r="C30" s="122">
        <f>'CUADRO 5'!D32</f>
        <v>2231612.847</v>
      </c>
      <c r="D30" s="122">
        <v>2469883.738</v>
      </c>
      <c r="E30" s="123">
        <f>C29/C30</f>
        <v>0.331157726333881</v>
      </c>
      <c r="F30" s="124">
        <f>D29/D30</f>
        <v>0.236420303955214</v>
      </c>
    </row>
    <row r="31" spans="1:6" ht="15">
      <c r="A31" s="10" t="s">
        <v>132</v>
      </c>
      <c r="B31" s="9"/>
      <c r="C31" s="9"/>
      <c r="D31" s="9"/>
      <c r="E31" s="17"/>
      <c r="F31" s="17"/>
    </row>
    <row r="32" spans="1:6" ht="14.25">
      <c r="A32" s="40"/>
      <c r="B32" s="41"/>
      <c r="C32" s="42"/>
      <c r="D32" s="42"/>
      <c r="E32" s="43"/>
      <c r="F32" s="43"/>
    </row>
    <row r="1859" spans="1:6" ht="14.25">
      <c r="A1859" s="40"/>
      <c r="B1859" s="41"/>
      <c r="C1859" s="42"/>
      <c r="D1859" s="42"/>
      <c r="E1859" s="43"/>
      <c r="F1859" s="43"/>
    </row>
    <row r="1860" spans="1:6" ht="14.25">
      <c r="A1860" s="40"/>
      <c r="B1860" s="41"/>
      <c r="C1860" s="42"/>
      <c r="D1860" s="42"/>
      <c r="E1860" s="43"/>
      <c r="F1860" s="43"/>
    </row>
    <row r="1861" spans="1:6" ht="14.25">
      <c r="A1861" s="40"/>
      <c r="B1861" s="41"/>
      <c r="C1861" s="42"/>
      <c r="D1861" s="42"/>
      <c r="E1861" s="43"/>
      <c r="F1861" s="43"/>
    </row>
    <row r="1862" spans="1:6" ht="14.25">
      <c r="A1862" s="40"/>
      <c r="B1862" s="41"/>
      <c r="C1862" s="42"/>
      <c r="D1862" s="42"/>
      <c r="E1862" s="43"/>
      <c r="F1862" s="43"/>
    </row>
    <row r="1863" spans="1:6" ht="14.25">
      <c r="A1863" s="40"/>
      <c r="B1863" s="41"/>
      <c r="C1863" s="42"/>
      <c r="D1863" s="42"/>
      <c r="E1863" s="43"/>
      <c r="F1863" s="43"/>
    </row>
    <row r="1864" spans="1:6" ht="14.25">
      <c r="A1864" s="40"/>
      <c r="B1864" s="41"/>
      <c r="C1864" s="42"/>
      <c r="D1864" s="42"/>
      <c r="E1864" s="43"/>
      <c r="F1864" s="43"/>
    </row>
    <row r="1865" spans="1:6" ht="14.25">
      <c r="A1865" s="40"/>
      <c r="B1865" s="41"/>
      <c r="C1865" s="42"/>
      <c r="D1865" s="42"/>
      <c r="E1865" s="43"/>
      <c r="F1865" s="43"/>
    </row>
    <row r="1866" spans="1:6" ht="14.25">
      <c r="A1866" s="40"/>
      <c r="B1866" s="41"/>
      <c r="C1866" s="42"/>
      <c r="D1866" s="42"/>
      <c r="E1866" s="43"/>
      <c r="F1866" s="43"/>
    </row>
    <row r="1867" spans="1:6" ht="14.25">
      <c r="A1867" s="40"/>
      <c r="B1867" s="41"/>
      <c r="C1867" s="42"/>
      <c r="D1867" s="42"/>
      <c r="E1867" s="43"/>
      <c r="F1867" s="43"/>
    </row>
    <row r="1868" spans="1:6" ht="14.25">
      <c r="A1868" s="40"/>
      <c r="B1868" s="41"/>
      <c r="C1868" s="42"/>
      <c r="D1868" s="42"/>
      <c r="E1868" s="43"/>
      <c r="F1868" s="43"/>
    </row>
    <row r="1869" spans="1:6" ht="14.25">
      <c r="A1869" s="40"/>
      <c r="B1869" s="41"/>
      <c r="C1869" s="42"/>
      <c r="D1869" s="42"/>
      <c r="E1869" s="43"/>
      <c r="F1869" s="43"/>
    </row>
    <row r="1870" spans="1:6" ht="14.25">
      <c r="A1870" s="40"/>
      <c r="B1870" s="41"/>
      <c r="C1870" s="42"/>
      <c r="D1870" s="42"/>
      <c r="E1870" s="43"/>
      <c r="F1870" s="43"/>
    </row>
    <row r="1871" spans="1:6" ht="14.25">
      <c r="A1871" s="40"/>
      <c r="B1871" s="41"/>
      <c r="C1871" s="42"/>
      <c r="D1871" s="42"/>
      <c r="E1871" s="43"/>
      <c r="F1871" s="43"/>
    </row>
    <row r="1872" spans="1:6" ht="14.25">
      <c r="A1872" s="40"/>
      <c r="B1872" s="41"/>
      <c r="C1872" s="42"/>
      <c r="D1872" s="42"/>
      <c r="E1872" s="43"/>
      <c r="F1872" s="43"/>
    </row>
    <row r="1873" spans="1:6" ht="14.25">
      <c r="A1873" s="40"/>
      <c r="B1873" s="41"/>
      <c r="C1873" s="42"/>
      <c r="D1873" s="42"/>
      <c r="E1873" s="43"/>
      <c r="F1873" s="43"/>
    </row>
    <row r="1874" spans="1:6" ht="14.25">
      <c r="A1874" s="40"/>
      <c r="B1874" s="41"/>
      <c r="C1874" s="42"/>
      <c r="D1874" s="42"/>
      <c r="E1874" s="43"/>
      <c r="F1874" s="43"/>
    </row>
    <row r="1875" spans="1:6" ht="14.25">
      <c r="A1875" s="40"/>
      <c r="B1875" s="41"/>
      <c r="C1875" s="42"/>
      <c r="D1875" s="42"/>
      <c r="E1875" s="43"/>
      <c r="F1875" s="43"/>
    </row>
    <row r="1876" spans="1:6" ht="14.25">
      <c r="A1876" s="40"/>
      <c r="B1876" s="41"/>
      <c r="C1876" s="42"/>
      <c r="D1876" s="42"/>
      <c r="E1876" s="43"/>
      <c r="F1876" s="43"/>
    </row>
    <row r="1877" spans="1:6" ht="14.25">
      <c r="A1877" s="40"/>
      <c r="B1877" s="41"/>
      <c r="C1877" s="42"/>
      <c r="D1877" s="42"/>
      <c r="E1877" s="43"/>
      <c r="F1877" s="43"/>
    </row>
    <row r="1878" spans="1:6" ht="14.25">
      <c r="A1878" s="40"/>
      <c r="B1878" s="41"/>
      <c r="C1878" s="42"/>
      <c r="D1878" s="42"/>
      <c r="E1878" s="43"/>
      <c r="F1878" s="43"/>
    </row>
    <row r="1879" spans="1:6" ht="14.25">
      <c r="A1879" s="40"/>
      <c r="B1879" s="41"/>
      <c r="C1879" s="42"/>
      <c r="D1879" s="42"/>
      <c r="E1879" s="43"/>
      <c r="F1879" s="43"/>
    </row>
    <row r="1880" spans="1:6" ht="14.25">
      <c r="A1880" s="40"/>
      <c r="B1880" s="41"/>
      <c r="C1880" s="42"/>
      <c r="D1880" s="42"/>
      <c r="E1880" s="43"/>
      <c r="F1880" s="43"/>
    </row>
    <row r="1881" spans="1:6" ht="14.25">
      <c r="A1881" s="40"/>
      <c r="B1881" s="41"/>
      <c r="C1881" s="42"/>
      <c r="D1881" s="42"/>
      <c r="E1881" s="43"/>
      <c r="F1881" s="43"/>
    </row>
    <row r="1882" spans="1:6" ht="14.25">
      <c r="A1882" s="40"/>
      <c r="B1882" s="41"/>
      <c r="C1882" s="42"/>
      <c r="D1882" s="42"/>
      <c r="E1882" s="43"/>
      <c r="F1882" s="43"/>
    </row>
    <row r="1883" spans="1:6" ht="14.25">
      <c r="A1883" s="40"/>
      <c r="B1883" s="41"/>
      <c r="C1883" s="42"/>
      <c r="D1883" s="42"/>
      <c r="E1883" s="43"/>
      <c r="F1883" s="43"/>
    </row>
    <row r="1884" spans="1:6" ht="14.25">
      <c r="A1884" s="40"/>
      <c r="B1884" s="41"/>
      <c r="C1884" s="42"/>
      <c r="D1884" s="42"/>
      <c r="E1884" s="43"/>
      <c r="F1884" s="43"/>
    </row>
    <row r="1885" spans="1:6" ht="14.25">
      <c r="A1885" s="40"/>
      <c r="B1885" s="41"/>
      <c r="C1885" s="42"/>
      <c r="D1885" s="42"/>
      <c r="E1885" s="43"/>
      <c r="F1885" s="43"/>
    </row>
    <row r="1886" spans="1:6" ht="14.25">
      <c r="A1886" s="40"/>
      <c r="B1886" s="41"/>
      <c r="C1886" s="42"/>
      <c r="D1886" s="42"/>
      <c r="E1886" s="43"/>
      <c r="F1886" s="43"/>
    </row>
    <row r="1887" spans="1:6" ht="14.25">
      <c r="A1887" s="40"/>
      <c r="B1887" s="41"/>
      <c r="C1887" s="42"/>
      <c r="D1887" s="42"/>
      <c r="E1887" s="43"/>
      <c r="F1887" s="43"/>
    </row>
    <row r="1888" spans="1:7" ht="14.25">
      <c r="A1888" s="59"/>
      <c r="B1888" s="61"/>
      <c r="C1888" s="42"/>
      <c r="D1888" s="42"/>
      <c r="E1888" s="43"/>
      <c r="F1888" s="43"/>
      <c r="G1888" s="3"/>
    </row>
    <row r="1889" spans="1:7" ht="14.25">
      <c r="A1889" s="59"/>
      <c r="B1889" s="60"/>
      <c r="C1889" s="42"/>
      <c r="D1889" s="42"/>
      <c r="E1889" s="43"/>
      <c r="F1889" s="43"/>
      <c r="G1889" s="3"/>
    </row>
    <row r="1890" spans="1:7" ht="14.25">
      <c r="A1890" s="59"/>
      <c r="B1890" s="61"/>
      <c r="C1890" s="42"/>
      <c r="D1890" s="42"/>
      <c r="E1890" s="43"/>
      <c r="F1890" s="43"/>
      <c r="G1890" s="3"/>
    </row>
    <row r="1891" spans="1:7" ht="14.25">
      <c r="A1891" s="62"/>
      <c r="B1891" s="63"/>
      <c r="C1891" s="64"/>
      <c r="D1891" s="64"/>
      <c r="E1891" s="65"/>
      <c r="F1891" s="65"/>
      <c r="G1891" s="3"/>
    </row>
    <row r="1892" spans="1:7" ht="14.25">
      <c r="A1892" s="62"/>
      <c r="B1892" s="66"/>
      <c r="C1892" s="64"/>
      <c r="D1892" s="64"/>
      <c r="E1892" s="65"/>
      <c r="F1892" s="65"/>
      <c r="G1892" s="3"/>
    </row>
    <row r="1893" spans="1:7" ht="14.25">
      <c r="A1893" s="62"/>
      <c r="B1893" s="66"/>
      <c r="C1893" s="64"/>
      <c r="D1893" s="64"/>
      <c r="E1893" s="65"/>
      <c r="F1893" s="65"/>
      <c r="G1893" s="3"/>
    </row>
    <row r="1894" spans="1:6" ht="15" customHeight="1">
      <c r="A1894" s="67"/>
      <c r="B1894" s="67"/>
      <c r="C1894" s="68"/>
      <c r="D1894" s="68"/>
      <c r="E1894" s="68"/>
      <c r="F1894" s="68"/>
    </row>
    <row r="1895" spans="1:7" ht="14.25">
      <c r="A1895" s="62"/>
      <c r="B1895" s="66"/>
      <c r="C1895" s="64"/>
      <c r="D1895" s="64"/>
      <c r="E1895" s="65"/>
      <c r="F1895" s="65"/>
      <c r="G1895" s="3"/>
    </row>
    <row r="1896" spans="1:7" ht="14.25">
      <c r="A1896" s="62"/>
      <c r="B1896" s="63"/>
      <c r="C1896" s="64"/>
      <c r="D1896" s="64"/>
      <c r="E1896" s="65"/>
      <c r="F1896" s="65"/>
      <c r="G1896" s="3"/>
    </row>
    <row r="1897" spans="1:7" ht="14.25">
      <c r="A1897" s="62"/>
      <c r="B1897" s="63"/>
      <c r="C1897" s="64"/>
      <c r="D1897" s="64"/>
      <c r="E1897" s="65"/>
      <c r="F1897" s="65"/>
      <c r="G1897" s="3"/>
    </row>
    <row r="1898" spans="1:7" ht="14.25">
      <c r="A1898" s="62"/>
      <c r="B1898" s="63"/>
      <c r="C1898" s="64"/>
      <c r="D1898" s="64"/>
      <c r="E1898" s="65"/>
      <c r="F1898" s="65"/>
      <c r="G1898" s="3"/>
    </row>
    <row r="1899" spans="1:7" ht="14.25">
      <c r="A1899" s="62"/>
      <c r="B1899" s="63"/>
      <c r="C1899" s="64"/>
      <c r="D1899" s="64"/>
      <c r="E1899" s="65"/>
      <c r="F1899" s="65"/>
      <c r="G1899" s="3"/>
    </row>
    <row r="1900" spans="1:7" ht="14.25">
      <c r="A1900" s="62"/>
      <c r="B1900" s="63"/>
      <c r="C1900" s="64"/>
      <c r="D1900" s="64"/>
      <c r="E1900" s="65"/>
      <c r="F1900" s="65"/>
      <c r="G1900" s="3"/>
    </row>
    <row r="1901" spans="1:7" ht="14.25">
      <c r="A1901" s="62"/>
      <c r="B1901" s="66"/>
      <c r="C1901" s="64"/>
      <c r="D1901" s="64"/>
      <c r="E1901" s="65"/>
      <c r="F1901" s="65"/>
      <c r="G1901" s="3"/>
    </row>
    <row r="1902" spans="1:7" ht="14.25">
      <c r="A1902" s="62"/>
      <c r="B1902" s="63"/>
      <c r="C1902" s="64"/>
      <c r="D1902" s="64"/>
      <c r="E1902" s="65"/>
      <c r="F1902" s="65"/>
      <c r="G1902" s="3"/>
    </row>
    <row r="1903" spans="1:7" ht="14.25">
      <c r="A1903" s="62"/>
      <c r="B1903" s="66"/>
      <c r="C1903" s="64"/>
      <c r="D1903" s="64"/>
      <c r="E1903" s="65"/>
      <c r="F1903" s="65"/>
      <c r="G1903" s="3"/>
    </row>
    <row r="1904" spans="1:7" ht="14.25">
      <c r="A1904" s="62"/>
      <c r="B1904" s="66"/>
      <c r="C1904" s="64"/>
      <c r="D1904" s="64"/>
      <c r="E1904" s="65"/>
      <c r="F1904" s="65"/>
      <c r="G1904" s="3"/>
    </row>
    <row r="1905" spans="1:7" ht="14.25">
      <c r="A1905" s="62"/>
      <c r="B1905" s="66"/>
      <c r="C1905" s="64"/>
      <c r="D1905" s="64"/>
      <c r="E1905" s="65"/>
      <c r="F1905" s="65"/>
      <c r="G1905" s="3"/>
    </row>
    <row r="1906" spans="1:7" ht="14.25">
      <c r="A1906" s="62"/>
      <c r="B1906" s="66"/>
      <c r="C1906" s="64"/>
      <c r="D1906" s="69"/>
      <c r="E1906" s="65"/>
      <c r="F1906" s="65"/>
      <c r="G1906" s="3"/>
    </row>
    <row r="1907" spans="1:7" ht="14.25">
      <c r="A1907" s="62"/>
      <c r="B1907" s="66"/>
      <c r="C1907" s="64"/>
      <c r="D1907" s="69"/>
      <c r="E1907" s="65"/>
      <c r="F1907" s="65"/>
      <c r="G1907" s="3"/>
    </row>
    <row r="1908" spans="1:7" ht="14.25">
      <c r="A1908" s="62"/>
      <c r="B1908" s="66"/>
      <c r="C1908" s="64"/>
      <c r="D1908" s="64"/>
      <c r="E1908" s="65"/>
      <c r="F1908" s="65"/>
      <c r="G1908" s="3"/>
    </row>
    <row r="1909" spans="1:7" ht="14.25">
      <c r="A1909" s="62"/>
      <c r="B1909" s="66"/>
      <c r="C1909" s="64"/>
      <c r="D1909" s="64"/>
      <c r="E1909" s="65"/>
      <c r="F1909" s="65"/>
      <c r="G1909" s="3"/>
    </row>
    <row r="1910" spans="1:7" ht="14.25">
      <c r="A1910" s="62"/>
      <c r="B1910" s="66"/>
      <c r="C1910" s="64"/>
      <c r="D1910" s="64"/>
      <c r="E1910" s="65"/>
      <c r="F1910" s="65"/>
      <c r="G1910" s="3"/>
    </row>
    <row r="1911" spans="1:7" ht="14.25">
      <c r="A1911" s="62"/>
      <c r="B1911" s="66"/>
      <c r="C1911" s="64"/>
      <c r="D1911" s="64"/>
      <c r="E1911" s="65"/>
      <c r="F1911" s="65"/>
      <c r="G1911" s="3"/>
    </row>
    <row r="1912" spans="1:7" ht="14.25">
      <c r="A1912" s="62"/>
      <c r="B1912" s="66"/>
      <c r="C1912" s="64"/>
      <c r="D1912" s="64"/>
      <c r="E1912" s="65"/>
      <c r="F1912" s="65"/>
      <c r="G1912" s="3"/>
    </row>
    <row r="1913" spans="1:7" ht="14.25">
      <c r="A1913" s="62"/>
      <c r="B1913" s="66"/>
      <c r="C1913" s="64"/>
      <c r="D1913" s="64"/>
      <c r="E1913" s="65"/>
      <c r="F1913" s="65"/>
      <c r="G1913" s="3"/>
    </row>
    <row r="1914" spans="1:7" ht="14.25">
      <c r="A1914" s="62"/>
      <c r="B1914" s="66"/>
      <c r="C1914" s="64"/>
      <c r="D1914" s="64"/>
      <c r="E1914" s="65"/>
      <c r="F1914" s="65"/>
      <c r="G1914" s="3"/>
    </row>
    <row r="1915" spans="1:7" ht="14.25">
      <c r="A1915" s="62"/>
      <c r="B1915" s="66"/>
      <c r="C1915" s="64"/>
      <c r="D1915" s="64"/>
      <c r="E1915" s="65"/>
      <c r="F1915" s="65"/>
      <c r="G1915" s="3"/>
    </row>
    <row r="1916" spans="1:7" ht="15">
      <c r="A1916" s="62"/>
      <c r="B1916" s="66"/>
      <c r="C1916" s="64"/>
      <c r="D1916" s="70"/>
      <c r="E1916" s="65"/>
      <c r="F1916" s="65"/>
      <c r="G1916" s="25"/>
    </row>
    <row r="1917" spans="1:6" ht="15">
      <c r="A1917" s="62"/>
      <c r="B1917" s="71"/>
      <c r="C1917" s="72"/>
      <c r="D1917" s="72"/>
      <c r="E1917" s="73"/>
      <c r="F1917" s="73"/>
    </row>
    <row r="1918" spans="1:6" ht="14.25">
      <c r="A1918" s="62"/>
      <c r="B1918" s="63"/>
      <c r="C1918" s="64"/>
      <c r="D1918" s="70"/>
      <c r="E1918" s="65"/>
      <c r="F1918" s="65"/>
    </row>
    <row r="1919" spans="1:6" ht="15">
      <c r="A1919" s="62"/>
      <c r="B1919" s="66"/>
      <c r="C1919" s="72"/>
      <c r="D1919" s="72"/>
      <c r="E1919" s="73"/>
      <c r="F1919" s="73"/>
    </row>
    <row r="1920" spans="1:6" ht="15">
      <c r="A1920" s="62"/>
      <c r="B1920" s="66"/>
      <c r="C1920" s="72"/>
      <c r="D1920" s="72"/>
      <c r="E1920" s="73"/>
      <c r="F1920" s="73"/>
    </row>
    <row r="1921" spans="1:6" ht="15">
      <c r="A1921" s="71"/>
      <c r="B1921" s="63"/>
      <c r="C1921" s="63"/>
      <c r="D1921" s="63"/>
      <c r="E1921" s="74"/>
      <c r="F1921" s="74"/>
    </row>
    <row r="1922" spans="1:7" ht="14.25">
      <c r="A1922" s="59"/>
      <c r="B1922" s="60"/>
      <c r="C1922" s="42"/>
      <c r="D1922" s="42"/>
      <c r="E1922" s="43"/>
      <c r="F1922" s="43"/>
      <c r="G1922" s="3"/>
    </row>
    <row r="1923" spans="1:7" ht="14.25">
      <c r="A1923" s="59"/>
      <c r="B1923" s="60"/>
      <c r="C1923" s="42"/>
      <c r="D1923" s="47"/>
      <c r="E1923" s="43"/>
      <c r="F1923" s="43"/>
      <c r="G1923" s="3"/>
    </row>
    <row r="1924" spans="1:7" ht="14.25">
      <c r="A1924" s="59"/>
      <c r="B1924" s="60"/>
      <c r="C1924" s="42"/>
      <c r="D1924" s="47"/>
      <c r="E1924" s="43"/>
      <c r="F1924" s="43"/>
      <c r="G1924" s="3"/>
    </row>
    <row r="1925" spans="1:7" ht="14.25">
      <c r="A1925" s="59"/>
      <c r="B1925" s="60"/>
      <c r="C1925" s="42"/>
      <c r="D1925" s="42"/>
      <c r="E1925" s="43"/>
      <c r="F1925" s="43"/>
      <c r="G1925" s="3"/>
    </row>
    <row r="1926" spans="1:7" ht="14.25">
      <c r="A1926" s="59"/>
      <c r="B1926" s="60"/>
      <c r="C1926" s="42"/>
      <c r="D1926" s="42"/>
      <c r="E1926" s="43"/>
      <c r="F1926" s="43"/>
      <c r="G1926" s="3"/>
    </row>
    <row r="1927" spans="1:7" ht="14.25">
      <c r="A1927" s="59"/>
      <c r="B1927" s="60"/>
      <c r="C1927" s="42"/>
      <c r="D1927" s="42"/>
      <c r="E1927" s="43"/>
      <c r="F1927" s="43"/>
      <c r="G1927" s="3"/>
    </row>
    <row r="1928" spans="1:7" ht="14.25">
      <c r="A1928" s="59"/>
      <c r="B1928" s="60"/>
      <c r="C1928" s="42"/>
      <c r="D1928" s="42"/>
      <c r="E1928" s="43"/>
      <c r="F1928" s="43"/>
      <c r="G1928" s="3"/>
    </row>
    <row r="1929" spans="1:7" ht="14.25">
      <c r="A1929" s="59"/>
      <c r="B1929" s="60"/>
      <c r="C1929" s="42"/>
      <c r="D1929" s="42"/>
      <c r="E1929" s="43"/>
      <c r="F1929" s="43"/>
      <c r="G1929" s="3"/>
    </row>
    <row r="1930" spans="1:7" ht="14.25">
      <c r="A1930" s="59"/>
      <c r="B1930" s="60"/>
      <c r="C1930" s="42"/>
      <c r="D1930" s="42"/>
      <c r="E1930" s="43"/>
      <c r="F1930" s="43"/>
      <c r="G1930" s="3"/>
    </row>
    <row r="1931" spans="1:7" ht="14.25">
      <c r="A1931" s="59"/>
      <c r="B1931" s="60"/>
      <c r="C1931" s="42"/>
      <c r="D1931" s="42"/>
      <c r="E1931" s="43"/>
      <c r="F1931" s="43"/>
      <c r="G1931" s="3"/>
    </row>
    <row r="1932" spans="1:7" ht="14.25">
      <c r="A1932" s="59"/>
      <c r="B1932" s="60"/>
      <c r="C1932" s="42"/>
      <c r="D1932" s="42"/>
      <c r="E1932" s="43"/>
      <c r="F1932" s="43"/>
      <c r="G1932" s="3"/>
    </row>
    <row r="1933" spans="1:7" ht="14.25">
      <c r="A1933" s="40"/>
      <c r="B1933" s="44"/>
      <c r="C1933" s="42"/>
      <c r="D1933" s="42"/>
      <c r="E1933" s="43"/>
      <c r="F1933" s="43"/>
      <c r="G1933" s="3"/>
    </row>
    <row r="1934" spans="1:7" ht="14.25">
      <c r="A1934" s="40"/>
      <c r="B1934" s="44"/>
      <c r="C1934" s="42"/>
      <c r="D1934" s="42"/>
      <c r="E1934" s="43"/>
      <c r="F1934" s="43"/>
      <c r="G1934" s="3"/>
    </row>
    <row r="1935" spans="1:7" ht="14.25">
      <c r="A1935" s="40"/>
      <c r="B1935" s="44"/>
      <c r="C1935" s="42"/>
      <c r="D1935" s="42"/>
      <c r="E1935" s="43"/>
      <c r="F1935" s="43"/>
      <c r="G1935" s="3"/>
    </row>
    <row r="1936" spans="1:7" ht="15">
      <c r="A1936" s="40"/>
      <c r="B1936" s="44"/>
      <c r="C1936" s="42"/>
      <c r="D1936" s="45"/>
      <c r="E1936" s="43"/>
      <c r="F1936" s="43"/>
      <c r="G1936" s="25"/>
    </row>
    <row r="1937" spans="1:6" ht="15">
      <c r="A1937" s="40"/>
      <c r="B1937" s="48"/>
      <c r="C1937" s="39"/>
      <c r="D1937" s="39"/>
      <c r="E1937" s="46"/>
      <c r="F1937" s="46"/>
    </row>
    <row r="1938" spans="1:6" ht="14.25">
      <c r="A1938" s="40"/>
      <c r="B1938" s="41"/>
      <c r="C1938" s="42"/>
      <c r="D1938" s="45"/>
      <c r="E1938" s="43"/>
      <c r="F1938" s="43"/>
    </row>
    <row r="1939" spans="1:6" ht="15">
      <c r="A1939" s="40"/>
      <c r="B1939" s="44"/>
      <c r="C1939" s="39"/>
      <c r="D1939" s="39"/>
      <c r="E1939" s="46"/>
      <c r="F1939" s="46"/>
    </row>
    <row r="1940" spans="1:6" ht="15">
      <c r="A1940" s="40"/>
      <c r="B1940" s="44"/>
      <c r="C1940" s="39"/>
      <c r="D1940" s="39"/>
      <c r="E1940" s="46"/>
      <c r="F1940" s="46"/>
    </row>
    <row r="1941" spans="1:6" ht="15">
      <c r="A1941" s="48"/>
      <c r="B1941" s="41"/>
      <c r="C1941" s="41"/>
      <c r="D1941" s="41"/>
      <c r="E1941" s="49"/>
      <c r="F1941" s="49"/>
    </row>
    <row r="1942" spans="1:6" ht="14.25">
      <c r="A1942" s="40"/>
      <c r="B1942" s="44"/>
      <c r="C1942" s="42"/>
      <c r="D1942" s="42"/>
      <c r="E1942" s="43"/>
      <c r="F1942" s="43"/>
    </row>
    <row r="1943" spans="1:6" ht="14.25">
      <c r="A1943" s="40"/>
      <c r="B1943" s="44"/>
      <c r="C1943" s="42"/>
      <c r="D1943" s="42"/>
      <c r="E1943" s="43"/>
      <c r="F1943" s="43"/>
    </row>
    <row r="1944" spans="1:6" ht="14.25">
      <c r="A1944" s="40"/>
      <c r="B1944" s="44"/>
      <c r="C1944" s="42"/>
      <c r="D1944" s="42"/>
      <c r="E1944" s="43"/>
      <c r="F1944" s="43"/>
    </row>
    <row r="1945" spans="1:6" ht="14.25">
      <c r="A1945" s="40"/>
      <c r="B1945" s="41"/>
      <c r="C1945" s="42"/>
      <c r="D1945" s="42"/>
      <c r="E1945" s="43"/>
      <c r="F1945" s="43"/>
    </row>
    <row r="1946" spans="1:6" ht="14.25">
      <c r="A1946" s="40"/>
      <c r="B1946" s="41"/>
      <c r="C1946" s="42"/>
      <c r="D1946" s="47"/>
      <c r="E1946" s="43"/>
      <c r="F1946" s="43"/>
    </row>
    <row r="1947" spans="1:6" ht="14.25">
      <c r="A1947" s="40"/>
      <c r="B1947" s="41"/>
      <c r="C1947" s="42"/>
      <c r="D1947" s="47"/>
      <c r="E1947" s="43"/>
      <c r="F1947" s="43"/>
    </row>
    <row r="1948" spans="1:6" ht="14.25">
      <c r="A1948" s="40"/>
      <c r="B1948" s="41"/>
      <c r="C1948" s="42"/>
      <c r="D1948" s="42"/>
      <c r="E1948" s="43"/>
      <c r="F1948" s="43"/>
    </row>
    <row r="1949" spans="1:6" ht="14.25">
      <c r="A1949" s="40"/>
      <c r="B1949" s="41"/>
      <c r="C1949" s="42"/>
      <c r="D1949" s="42"/>
      <c r="E1949" s="43"/>
      <c r="F1949" s="43"/>
    </row>
    <row r="1950" spans="1:6" ht="14.25">
      <c r="A1950" s="40"/>
      <c r="B1950" s="44"/>
      <c r="C1950" s="42"/>
      <c r="D1950" s="42"/>
      <c r="E1950" s="43"/>
      <c r="F1950" s="43"/>
    </row>
    <row r="1951" spans="1:6" ht="14.25">
      <c r="A1951" s="40"/>
      <c r="B1951" s="44"/>
      <c r="C1951" s="42"/>
      <c r="D1951" s="42"/>
      <c r="E1951" s="43"/>
      <c r="F1951" s="43"/>
    </row>
    <row r="1952" spans="1:6" ht="14.25">
      <c r="A1952" s="40"/>
      <c r="B1952" s="44"/>
      <c r="C1952" s="42"/>
      <c r="D1952" s="42"/>
      <c r="E1952" s="43"/>
      <c r="F1952" s="43"/>
    </row>
    <row r="1953" spans="1:6" ht="14.25">
      <c r="A1953" s="40"/>
      <c r="B1953" s="44"/>
      <c r="C1953" s="42"/>
      <c r="D1953" s="42"/>
      <c r="E1953" s="43"/>
      <c r="F1953" s="43"/>
    </row>
    <row r="1954" spans="1:6" ht="14.25">
      <c r="A1954" s="40"/>
      <c r="B1954" s="44"/>
      <c r="C1954" s="42"/>
      <c r="D1954" s="42"/>
      <c r="E1954" s="43"/>
      <c r="F1954" s="43"/>
    </row>
    <row r="1955" spans="1:6" ht="14.25">
      <c r="A1955" s="40"/>
      <c r="B1955" s="44"/>
      <c r="C1955" s="42"/>
      <c r="D1955" s="42"/>
      <c r="E1955" s="43"/>
      <c r="F1955" s="43"/>
    </row>
    <row r="1956" spans="1:6" ht="14.25">
      <c r="A1956" s="40"/>
      <c r="B1956" s="44"/>
      <c r="C1956" s="42"/>
      <c r="D1956" s="45"/>
      <c r="E1956" s="43"/>
      <c r="F1956" s="43"/>
    </row>
    <row r="1957" spans="1:6" ht="15">
      <c r="A1957" s="40"/>
      <c r="B1957" s="44"/>
      <c r="C1957" s="39"/>
      <c r="D1957" s="39"/>
      <c r="E1957" s="46"/>
      <c r="F1957" s="46"/>
    </row>
    <row r="1958" spans="1:6" ht="14.25">
      <c r="A1958" s="40"/>
      <c r="B1958" s="44"/>
      <c r="C1958" s="42"/>
      <c r="D1958" s="45"/>
      <c r="E1958" s="43"/>
      <c r="F1958" s="43"/>
    </row>
    <row r="1959" spans="1:6" ht="15">
      <c r="A1959" s="40"/>
      <c r="B1959" s="44"/>
      <c r="C1959" s="39"/>
      <c r="D1959" s="39"/>
      <c r="E1959" s="46"/>
      <c r="F1959" s="46"/>
    </row>
    <row r="1960" spans="1:6" ht="15">
      <c r="A1960" s="40"/>
      <c r="B1960" s="44"/>
      <c r="C1960" s="39"/>
      <c r="D1960" s="39"/>
      <c r="E1960" s="46"/>
      <c r="F1960" s="46"/>
    </row>
    <row r="1961" spans="1:6" ht="15">
      <c r="A1961" s="40"/>
      <c r="B1961" s="44"/>
      <c r="C1961" s="39"/>
      <c r="D1961" s="39"/>
      <c r="E1961" s="46"/>
      <c r="F1961" s="46"/>
    </row>
    <row r="1962" spans="1:6" ht="15">
      <c r="A1962" s="40"/>
      <c r="B1962" s="53"/>
      <c r="C1962" s="39"/>
      <c r="D1962" s="39"/>
      <c r="E1962" s="46"/>
      <c r="F1962" s="46"/>
    </row>
    <row r="1963" spans="1:6" ht="14.25">
      <c r="A1963" s="40"/>
      <c r="B1963" s="44"/>
      <c r="C1963" s="41"/>
      <c r="D1963" s="41"/>
      <c r="E1963" s="49"/>
      <c r="F1963" s="49"/>
    </row>
    <row r="1967" spans="5:7" ht="12.75">
      <c r="E1967" s="11"/>
      <c r="F1967" s="11"/>
      <c r="G1967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85" zoomScaleNormal="85" workbookViewId="0" topLeftCell="A1">
      <selection activeCell="D30" sqref="D30"/>
    </sheetView>
  </sheetViews>
  <sheetFormatPr defaultColWidth="11.421875" defaultRowHeight="12.75"/>
  <cols>
    <col min="1" max="1" width="13.8515625" style="18" customWidth="1"/>
    <col min="2" max="2" width="91.8515625" style="18" customWidth="1"/>
    <col min="3" max="3" width="16.421875" style="18" customWidth="1"/>
    <col min="4" max="4" width="17.421875" style="18" customWidth="1"/>
    <col min="5" max="5" width="13.421875" style="18" customWidth="1"/>
    <col min="6" max="6" width="12.8515625" style="18" bestFit="1" customWidth="1"/>
    <col min="7" max="16384" width="11.421875" style="18" customWidth="1"/>
  </cols>
  <sheetData>
    <row r="1" ht="12.75">
      <c r="A1" s="5" t="s">
        <v>69</v>
      </c>
    </row>
    <row r="2" ht="12.75">
      <c r="A2" s="19"/>
    </row>
    <row r="3" ht="13.5" thickBot="1">
      <c r="A3" s="19" t="s">
        <v>194</v>
      </c>
    </row>
    <row r="4" spans="1:5" ht="66.75" customHeight="1" thickBot="1">
      <c r="A4" s="29" t="s">
        <v>71</v>
      </c>
      <c r="B4" s="30" t="s">
        <v>27</v>
      </c>
      <c r="C4" s="31" t="s">
        <v>78</v>
      </c>
      <c r="D4" s="31" t="s">
        <v>72</v>
      </c>
      <c r="E4" s="32" t="s">
        <v>70</v>
      </c>
    </row>
    <row r="5" spans="1:7" ht="14.25">
      <c r="A5" s="142" t="str">
        <f>'CUADRO 6'!A5</f>
        <v>07020000</v>
      </c>
      <c r="B5" s="139" t="str">
        <f>'CUADRO 6'!B5</f>
        <v>Tomates frescos o refrigerados</v>
      </c>
      <c r="C5" s="107">
        <f>'CUADRO 6'!C5</f>
        <v>109137.42258</v>
      </c>
      <c r="D5" s="107">
        <v>162925.947</v>
      </c>
      <c r="E5" s="125">
        <f>(C5*100)/D5</f>
        <v>66.98590653580796</v>
      </c>
      <c r="F5" s="134"/>
      <c r="G5" s="42"/>
    </row>
    <row r="6" spans="1:7" ht="14.25">
      <c r="A6" s="143" t="str">
        <f>'CUADRO 6'!A6</f>
        <v>15091090</v>
      </c>
      <c r="B6" s="109" t="str">
        <f>'CUADRO 6'!B6</f>
        <v>Aceite de oliva virgen y sus fracciones, sin modificar químicamente (excepto lampante)</v>
      </c>
      <c r="C6" s="110">
        <f>'CUADRO 6'!C6</f>
        <v>103900.62912000003</v>
      </c>
      <c r="D6" s="110">
        <v>151627.995</v>
      </c>
      <c r="E6" s="126">
        <f aca="true" t="shared" si="0" ref="E6:E30">(C6*100)/D6</f>
        <v>68.52338126610461</v>
      </c>
      <c r="F6" s="134"/>
      <c r="G6" s="42"/>
    </row>
    <row r="7" spans="1:7" ht="14.25">
      <c r="A7" s="143" t="str">
        <f>'CUADRO 6'!A7</f>
        <v>07096010</v>
      </c>
      <c r="B7" s="109" t="str">
        <f>'CUADRO 6'!B7</f>
        <v>Pimientos dulces frescos o refrigerados</v>
      </c>
      <c r="C7" s="110">
        <f>'CUADRO 6'!C7</f>
        <v>85060.42165999993</v>
      </c>
      <c r="D7" s="110">
        <v>103376.661</v>
      </c>
      <c r="E7" s="126">
        <f t="shared" si="0"/>
        <v>82.28203623253023</v>
      </c>
      <c r="F7" s="134"/>
      <c r="G7" s="42"/>
    </row>
    <row r="8" spans="1:7" ht="14.25">
      <c r="A8" s="143" t="str">
        <f>'CUADRO 6'!A8</f>
        <v>07070005</v>
      </c>
      <c r="B8" s="109" t="str">
        <f>'CUADRO 6'!B8</f>
        <v>Pepinos frescos o refrigerados</v>
      </c>
      <c r="C8" s="110">
        <f>'CUADRO 6'!C8</f>
        <v>78149.30969</v>
      </c>
      <c r="D8" s="110">
        <v>96419.306</v>
      </c>
      <c r="E8" s="126">
        <f t="shared" si="0"/>
        <v>81.05151647741584</v>
      </c>
      <c r="F8" s="134"/>
      <c r="G8" s="42"/>
    </row>
    <row r="9" spans="1:7" ht="14.25">
      <c r="A9" s="143" t="str">
        <f>'CUADRO 6'!A9</f>
        <v>20057000</v>
      </c>
      <c r="B9" s="109" t="str">
        <f>'CUADRO 6'!B9</f>
        <v>Aceitunas preparadas o conservadas (excepto en vinagre o acético), sin congelar</v>
      </c>
      <c r="C9" s="110">
        <f>'CUADRO 6'!C9</f>
        <v>27683.24299999999</v>
      </c>
      <c r="D9" s="110">
        <v>36611.741</v>
      </c>
      <c r="E9" s="126">
        <f t="shared" si="0"/>
        <v>75.61301987796755</v>
      </c>
      <c r="F9" s="134"/>
      <c r="G9" s="42"/>
    </row>
    <row r="10" spans="1:7" ht="14.25">
      <c r="A10" s="143" t="str">
        <f>'CUADRO 6'!A10</f>
        <v>15099000</v>
      </c>
      <c r="B10" s="109" t="str">
        <f>'CUADRO 6'!B10</f>
        <v>Aceite de oliva y sus fracciones, incluso refinado, pero sin modificar químicamente (Excepto virgen)</v>
      </c>
      <c r="C10" s="110">
        <f>'CUADRO 6'!C10</f>
        <v>26692.350210000004</v>
      </c>
      <c r="D10" s="110">
        <v>34510.228</v>
      </c>
      <c r="E10" s="126">
        <f t="shared" si="0"/>
        <v>77.34620069737008</v>
      </c>
      <c r="F10" s="134"/>
      <c r="G10" s="42"/>
    </row>
    <row r="11" spans="1:7" ht="14.25">
      <c r="A11" s="143" t="str">
        <f>'CUADRO 6'!A11</f>
        <v>07099310</v>
      </c>
      <c r="B11" s="109" t="str">
        <f>'CUADRO 6'!B11</f>
        <v>Calabacines frescos o refrigerados</v>
      </c>
      <c r="C11" s="110">
        <f>'CUADRO 6'!C11</f>
        <v>23076.19183</v>
      </c>
      <c r="D11" s="110">
        <v>28633.35</v>
      </c>
      <c r="E11" s="126">
        <f t="shared" si="0"/>
        <v>80.59200837484961</v>
      </c>
      <c r="F11" s="134"/>
      <c r="G11" s="42"/>
    </row>
    <row r="12" spans="1:7" ht="14.25">
      <c r="A12" s="143" t="str">
        <f>'CUADRO 6'!A12</f>
        <v>08101000</v>
      </c>
      <c r="B12" s="109" t="str">
        <f>'CUADRO 6'!B12</f>
        <v>Fresas Frescas</v>
      </c>
      <c r="C12" s="110">
        <f>'CUADRO 6'!C12</f>
        <v>16648.603130000003</v>
      </c>
      <c r="D12" s="110">
        <v>19538.879</v>
      </c>
      <c r="E12" s="126">
        <f t="shared" si="0"/>
        <v>85.20756554150319</v>
      </c>
      <c r="F12" s="134"/>
      <c r="G12" s="42"/>
    </row>
    <row r="13" spans="1:7" ht="14.25">
      <c r="A13" s="143" t="str">
        <f>'CUADRO 6'!A13</f>
        <v>07093000</v>
      </c>
      <c r="B13" s="109" t="str">
        <f>'CUADRO 6'!B13</f>
        <v>Berenjenas frescas o refrigeradas</v>
      </c>
      <c r="C13" s="110">
        <f>'CUADRO 6'!C13</f>
        <v>14024.522290000014</v>
      </c>
      <c r="D13" s="110">
        <v>17460.993</v>
      </c>
      <c r="E13" s="126">
        <f t="shared" si="0"/>
        <v>80.31915647638148</v>
      </c>
      <c r="F13" s="134"/>
      <c r="G13" s="42"/>
    </row>
    <row r="14" spans="1:7" ht="14.25">
      <c r="A14" s="143" t="str">
        <f>'CUADRO 6'!A14</f>
        <v>08051020</v>
      </c>
      <c r="B14" s="109" t="str">
        <f>'CUADRO 6'!B14</f>
        <v>Naranjas dulces frescas</v>
      </c>
      <c r="C14" s="110">
        <f>'CUADRO 6'!C14</f>
        <v>13732.736620000003</v>
      </c>
      <c r="D14" s="110">
        <v>108395.155</v>
      </c>
      <c r="E14" s="126">
        <f t="shared" si="0"/>
        <v>12.669142472281166</v>
      </c>
      <c r="F14" s="134"/>
      <c r="G14" s="42"/>
    </row>
    <row r="15" spans="1:7" ht="14.25">
      <c r="A15" s="143" t="str">
        <f>'CUADRO 6'!A15</f>
        <v>21069098</v>
      </c>
      <c r="B15" s="109" t="str">
        <f>'CUADRO 6'!B15</f>
        <v>Preparaciones alimenticias no expresadas ni comprendidas en otras partidas..</v>
      </c>
      <c r="C15" s="110">
        <f>'CUADRO 6'!C15</f>
        <v>11917.516610000002</v>
      </c>
      <c r="D15" s="110">
        <v>31811.649</v>
      </c>
      <c r="E15" s="126">
        <f t="shared" si="0"/>
        <v>37.46274394640782</v>
      </c>
      <c r="F15" s="134"/>
      <c r="G15" s="42"/>
    </row>
    <row r="16" spans="1:7" ht="14.25">
      <c r="A16" s="143" t="str">
        <f>'CUADRO 6'!A16</f>
        <v>08044000</v>
      </c>
      <c r="B16" s="109" t="str">
        <f>'CUADRO 6'!B16</f>
        <v>Aguacates frescos o secos</v>
      </c>
      <c r="C16" s="110">
        <f>'CUADRO 6'!C16</f>
        <v>11312.631119999998</v>
      </c>
      <c r="D16" s="114">
        <v>12368.268</v>
      </c>
      <c r="E16" s="126">
        <f t="shared" si="0"/>
        <v>91.46495790679825</v>
      </c>
      <c r="F16" s="134"/>
      <c r="G16" s="47"/>
    </row>
    <row r="17" spans="1:7" ht="14.25">
      <c r="A17" s="143" t="str">
        <f>'CUADRO 6'!A17</f>
        <v>08102010</v>
      </c>
      <c r="B17" s="109" t="str">
        <f>'CUADRO 6'!B17</f>
        <v>Frambuesas frescas</v>
      </c>
      <c r="C17" s="110">
        <f>'CUADRO 6'!C17</f>
        <v>9372.48464</v>
      </c>
      <c r="D17" s="114">
        <v>10457.88</v>
      </c>
      <c r="E17" s="126">
        <f t="shared" si="0"/>
        <v>89.6212677904126</v>
      </c>
      <c r="F17" s="134"/>
      <c r="G17" s="47"/>
    </row>
    <row r="18" spans="1:7" ht="14.25">
      <c r="A18" s="143" t="str">
        <f>'CUADRO 6'!A18</f>
        <v>07051900</v>
      </c>
      <c r="B18" s="109" t="str">
        <f>'CUADRO 6'!B18</f>
        <v>Lechugas (Lactuca Sativa),  frescas o refrigeradas (Excepto lechugas repolladas)</v>
      </c>
      <c r="C18" s="110">
        <f>'CUADRO 6'!C18</f>
        <v>8851.225739999998</v>
      </c>
      <c r="D18" s="110">
        <v>39669.972</v>
      </c>
      <c r="E18" s="126">
        <f t="shared" si="0"/>
        <v>22.31215524931552</v>
      </c>
      <c r="F18" s="134"/>
      <c r="G18" s="42"/>
    </row>
    <row r="19" spans="1:7" ht="14.25">
      <c r="A19" s="143" t="str">
        <f>'CUADRO 6'!A19</f>
        <v>15091010</v>
      </c>
      <c r="B19" s="109" t="str">
        <f>'CUADRO 6'!B19</f>
        <v>Aceite de oliva virgen Lampante y sus fracciones</v>
      </c>
      <c r="C19" s="110">
        <f>'CUADRO 6'!C19</f>
        <v>8770.09018</v>
      </c>
      <c r="D19" s="110">
        <v>12658.403</v>
      </c>
      <c r="E19" s="126">
        <f t="shared" si="0"/>
        <v>69.28275375653627</v>
      </c>
      <c r="F19" s="134"/>
      <c r="G19" s="42"/>
    </row>
    <row r="20" spans="1:7" ht="14.25">
      <c r="A20" s="143" t="str">
        <f>'CUADRO 6'!A20</f>
        <v>12060010</v>
      </c>
      <c r="B20" s="109" t="str">
        <f>'CUADRO 6'!B20</f>
        <v>Semillas de girasol, incluso quebrantada</v>
      </c>
      <c r="C20" s="110">
        <f>'CUADRO 6'!C20</f>
        <v>7581.82767</v>
      </c>
      <c r="D20" s="110">
        <v>9597.118</v>
      </c>
      <c r="E20" s="126">
        <f t="shared" si="0"/>
        <v>79.00108834756433</v>
      </c>
      <c r="F20" s="134"/>
      <c r="G20" s="42"/>
    </row>
    <row r="21" spans="1:7" ht="14.25">
      <c r="A21" s="143" t="str">
        <f>'CUADRO 6'!A21</f>
        <v>15100090</v>
      </c>
      <c r="B21" s="109" t="str">
        <f>'CUADRO 6'!B21</f>
        <v>Los demas aceites obtenidos exclusivamente de la aceituna..</v>
      </c>
      <c r="C21" s="110">
        <f>'CUADRO 6'!C21</f>
        <v>7439.20102</v>
      </c>
      <c r="D21" s="110">
        <v>9059.288</v>
      </c>
      <c r="E21" s="126">
        <f t="shared" si="0"/>
        <v>82.11683986644425</v>
      </c>
      <c r="F21" s="134"/>
      <c r="G21" s="42"/>
    </row>
    <row r="22" spans="1:7" ht="14.25">
      <c r="A22" s="143" t="str">
        <f>'CUADRO 6'!A22</f>
        <v>07051100</v>
      </c>
      <c r="B22" s="109" t="str">
        <f>'CUADRO 6'!B22</f>
        <v>Lechugas repolladas, frescas o refrigeradas</v>
      </c>
      <c r="C22" s="110">
        <f>'CUADRO 6'!C22</f>
        <v>7352.50039</v>
      </c>
      <c r="D22" s="110">
        <v>50571.822</v>
      </c>
      <c r="E22" s="126">
        <f t="shared" si="0"/>
        <v>14.53872947270913</v>
      </c>
      <c r="F22" s="134"/>
      <c r="G22" s="42"/>
    </row>
    <row r="23" spans="1:7" ht="14.25">
      <c r="A23" s="143" t="str">
        <f>'CUADRO 6'!A23</f>
        <v>03034390</v>
      </c>
      <c r="B23" s="109" t="str">
        <f>'CUADRO 6'!B23</f>
        <v>Listados o bonitos de vientre rayado, congelados, con exclusion de los filetes...</v>
      </c>
      <c r="C23" s="110">
        <f>'CUADRO 6'!C23</f>
        <v>4519.524090000001</v>
      </c>
      <c r="D23" s="110">
        <v>11692.105</v>
      </c>
      <c r="E23" s="126">
        <f t="shared" si="0"/>
        <v>38.654494549954876</v>
      </c>
      <c r="F23" s="134"/>
      <c r="G23" s="42"/>
    </row>
    <row r="24" spans="1:7" ht="14.25">
      <c r="A24" s="143" t="str">
        <f>'CUADRO 6'!A24</f>
        <v>08021290</v>
      </c>
      <c r="B24" s="109" t="str">
        <f>'CUADRO 6'!B24</f>
        <v>Almendras, sin cascara, frescas o secas</v>
      </c>
      <c r="C24" s="110">
        <f>'CUADRO 6'!C24</f>
        <v>4015.3178</v>
      </c>
      <c r="D24" s="110">
        <v>34082.96</v>
      </c>
      <c r="E24" s="126">
        <f t="shared" si="0"/>
        <v>11.781012564636404</v>
      </c>
      <c r="F24" s="134"/>
      <c r="G24" s="42"/>
    </row>
    <row r="25" spans="1:7" ht="14.25">
      <c r="A25" s="143" t="str">
        <f>'CUADRO 6'!A25</f>
        <v>15079090</v>
      </c>
      <c r="B25" s="109" t="str">
        <f>'CUADRO 6'!B25</f>
        <v>Aceite de soja y sus fracciones, incluso refinado, pero sin modificar químicamente</v>
      </c>
      <c r="C25" s="110">
        <f>'CUADRO 6'!C25</f>
        <v>3942.3079799999996</v>
      </c>
      <c r="D25" s="110">
        <v>10326.297</v>
      </c>
      <c r="E25" s="126">
        <f t="shared" si="0"/>
        <v>38.17736387012691</v>
      </c>
      <c r="F25" s="134"/>
      <c r="G25" s="42"/>
    </row>
    <row r="26" spans="1:5" ht="14.25">
      <c r="A26" s="108"/>
      <c r="B26" s="109"/>
      <c r="C26" s="110"/>
      <c r="D26" s="115"/>
      <c r="E26" s="126"/>
    </row>
    <row r="27" spans="1:5" ht="15">
      <c r="A27" s="108"/>
      <c r="B27" s="116" t="s">
        <v>46</v>
      </c>
      <c r="C27" s="117">
        <f>'CUADRO 6'!C27</f>
        <v>583180.0573699999</v>
      </c>
      <c r="D27" s="117">
        <f>SUM(D5:D26)</f>
        <v>991796.0170000001</v>
      </c>
      <c r="E27" s="127">
        <f t="shared" si="0"/>
        <v>58.8004032456202</v>
      </c>
    </row>
    <row r="28" spans="1:5" ht="14.25">
      <c r="A28" s="108"/>
      <c r="B28" s="113"/>
      <c r="C28" s="110"/>
      <c r="D28" s="115"/>
      <c r="E28" s="126"/>
    </row>
    <row r="29" spans="1:6" ht="15">
      <c r="A29" s="108" t="s">
        <v>33</v>
      </c>
      <c r="B29" s="109" t="s">
        <v>24</v>
      </c>
      <c r="C29" s="117">
        <f>'CUADRO 6'!C29</f>
        <v>739015.8364699992</v>
      </c>
      <c r="D29" s="117">
        <v>3170453.709</v>
      </c>
      <c r="E29" s="127">
        <f t="shared" si="0"/>
        <v>23.30946622472825</v>
      </c>
      <c r="F29" s="24"/>
    </row>
    <row r="30" spans="1:5" ht="15.75" thickBot="1">
      <c r="A30" s="120" t="s">
        <v>32</v>
      </c>
      <c r="B30" s="121" t="s">
        <v>26</v>
      </c>
      <c r="C30" s="122">
        <f>'CUADRO 6'!C30</f>
        <v>2231612.847</v>
      </c>
      <c r="D30" s="122">
        <v>18434419.999</v>
      </c>
      <c r="E30" s="128">
        <f t="shared" si="0"/>
        <v>12.105685164605433</v>
      </c>
    </row>
    <row r="31" spans="1:5" ht="15">
      <c r="A31" s="10" t="s">
        <v>132</v>
      </c>
      <c r="D31" s="22"/>
      <c r="E31" s="20"/>
    </row>
    <row r="32" spans="1:4" ht="12.75">
      <c r="A32" s="19"/>
      <c r="D32" s="23"/>
    </row>
    <row r="33" spans="1:5" ht="14.25">
      <c r="A33" s="40"/>
      <c r="B33" s="42"/>
      <c r="C33" s="42"/>
      <c r="D33" s="42"/>
      <c r="E33" s="77"/>
    </row>
    <row r="34" spans="1:5" ht="14.25">
      <c r="A34" s="40"/>
      <c r="B34" s="41"/>
      <c r="C34" s="42"/>
      <c r="D34" s="42"/>
      <c r="E34" s="77"/>
    </row>
    <row r="35" spans="1:5" ht="14.25">
      <c r="A35" s="40"/>
      <c r="B35" s="41"/>
      <c r="C35" s="42"/>
      <c r="D35" s="42"/>
      <c r="E35" s="77"/>
    </row>
    <row r="36" spans="1:5" ht="14.25">
      <c r="A36" s="40"/>
      <c r="B36" s="41"/>
      <c r="C36" s="42"/>
      <c r="D36" s="42"/>
      <c r="E36" s="77"/>
    </row>
    <row r="37" spans="1:5" ht="14.25">
      <c r="A37" s="40"/>
      <c r="B37" s="41"/>
      <c r="C37" s="42"/>
      <c r="D37" s="42"/>
      <c r="E37" s="77"/>
    </row>
    <row r="38" spans="1:5" ht="14.25">
      <c r="A38" s="40"/>
      <c r="B38" s="44"/>
      <c r="C38" s="42"/>
      <c r="D38" s="42"/>
      <c r="E38" s="77"/>
    </row>
    <row r="39" spans="1:5" ht="14.25">
      <c r="A39" s="40"/>
      <c r="B39" s="44"/>
      <c r="C39" s="42"/>
      <c r="D39" s="42"/>
      <c r="E39" s="77"/>
    </row>
    <row r="40" spans="1:5" ht="14.25">
      <c r="A40" s="40"/>
      <c r="B40" s="44"/>
      <c r="C40" s="42"/>
      <c r="D40" s="42"/>
      <c r="E40" s="77"/>
    </row>
    <row r="41" spans="1:5" ht="14.25">
      <c r="A41" s="40"/>
      <c r="B41" s="44"/>
      <c r="C41" s="42"/>
      <c r="D41" s="42"/>
      <c r="E41" s="77"/>
    </row>
    <row r="42" spans="1:5" ht="14.25">
      <c r="A42" s="40"/>
      <c r="B42" s="44"/>
      <c r="C42" s="42"/>
      <c r="D42" s="47"/>
      <c r="E42" s="77"/>
    </row>
    <row r="43" spans="1:5" ht="14.25">
      <c r="A43" s="40"/>
      <c r="B43" s="44"/>
      <c r="C43" s="42"/>
      <c r="D43" s="47"/>
      <c r="E43" s="77"/>
    </row>
    <row r="44" spans="1:5" ht="14.25">
      <c r="A44" s="40"/>
      <c r="B44" s="44"/>
      <c r="C44" s="42"/>
      <c r="D44" s="42"/>
      <c r="E44" s="77"/>
    </row>
    <row r="45" spans="1:5" ht="14.25">
      <c r="A45" s="40"/>
      <c r="B45" s="44"/>
      <c r="C45" s="42"/>
      <c r="D45" s="42"/>
      <c r="E45" s="77"/>
    </row>
    <row r="46" spans="1:5" ht="14.25">
      <c r="A46" s="40"/>
      <c r="B46" s="44"/>
      <c r="C46" s="42"/>
      <c r="D46" s="42"/>
      <c r="E46" s="77"/>
    </row>
    <row r="47" spans="1:5" ht="14.25">
      <c r="A47" s="40"/>
      <c r="B47" s="44"/>
      <c r="C47" s="42"/>
      <c r="D47" s="42"/>
      <c r="E47" s="77"/>
    </row>
    <row r="48" spans="1:5" ht="14.25">
      <c r="A48" s="40"/>
      <c r="B48" s="44"/>
      <c r="C48" s="42"/>
      <c r="D48" s="42"/>
      <c r="E48" s="77"/>
    </row>
    <row r="49" spans="1:5" ht="14.25">
      <c r="A49" s="40"/>
      <c r="B49" s="44"/>
      <c r="C49" s="42"/>
      <c r="D49" s="42"/>
      <c r="E49" s="77"/>
    </row>
    <row r="50" spans="1:5" ht="14.25">
      <c r="A50" s="40"/>
      <c r="B50" s="44"/>
      <c r="C50" s="42"/>
      <c r="D50" s="42"/>
      <c r="E50" s="77"/>
    </row>
    <row r="51" spans="1:5" ht="14.25">
      <c r="A51" s="40"/>
      <c r="B51" s="44"/>
      <c r="C51" s="42"/>
      <c r="D51" s="42"/>
      <c r="E51" s="77"/>
    </row>
    <row r="52" spans="1:5" ht="14.25">
      <c r="A52" s="40"/>
      <c r="B52" s="44"/>
      <c r="C52" s="42"/>
      <c r="D52" s="45"/>
      <c r="E52" s="77"/>
    </row>
    <row r="53" spans="1:5" ht="15">
      <c r="A53" s="40"/>
      <c r="B53" s="48"/>
      <c r="C53" s="39"/>
      <c r="D53" s="39"/>
      <c r="E53" s="78"/>
    </row>
    <row r="54" spans="1:5" ht="14.25">
      <c r="A54" s="40"/>
      <c r="B54" s="41"/>
      <c r="C54" s="42"/>
      <c r="D54" s="45"/>
      <c r="E54" s="77"/>
    </row>
    <row r="55" spans="1:5" ht="15">
      <c r="A55" s="40"/>
      <c r="B55" s="44"/>
      <c r="C55" s="39"/>
      <c r="D55" s="39"/>
      <c r="E55" s="78"/>
    </row>
    <row r="56" spans="1:5" ht="15">
      <c r="A56" s="40"/>
      <c r="B56" s="44"/>
      <c r="C56" s="39"/>
      <c r="D56" s="39"/>
      <c r="E56" s="78"/>
    </row>
    <row r="57" spans="1:5" ht="15">
      <c r="A57" s="48"/>
      <c r="B57" s="51"/>
      <c r="C57" s="51"/>
      <c r="D57" s="79"/>
      <c r="E57" s="80"/>
    </row>
    <row r="58" spans="1:4" ht="12.75">
      <c r="A58" s="19"/>
      <c r="D58" s="23"/>
    </row>
  </sheetData>
  <printOptions/>
  <pageMargins left="0.72" right="0.75" top="0.43" bottom="1" header="0" footer="0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manuel.gonzalez.higu</cp:lastModifiedBy>
  <cp:lastPrinted>2014-03-21T11:04:38Z</cp:lastPrinted>
  <dcterms:created xsi:type="dcterms:W3CDTF">1998-09-28T11:26:06Z</dcterms:created>
  <dcterms:modified xsi:type="dcterms:W3CDTF">2014-03-21T11:40:33Z</dcterms:modified>
  <cp:category/>
  <cp:version/>
  <cp:contentType/>
  <cp:contentStatus/>
</cp:coreProperties>
</file>