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6045" windowHeight="4365" tabRatio="601" activeTab="1"/>
  </bookViews>
  <sheets>
    <sheet name="CUADROS 1-2" sheetId="1" r:id="rId1"/>
    <sheet name="CUADROS 3-4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5'!$A$1:$G$21</definedName>
    <definedName name="_xlnm.Print_Area" localSheetId="3">'CUADRO 6'!$A$1:$F$31</definedName>
    <definedName name="_xlnm.Print_Area" localSheetId="4">'CUADRO 7'!$A$1:$E$32</definedName>
    <definedName name="_xlnm.Print_Area" localSheetId="0">'CUADROS 1-2'!$A$1:$I$35</definedName>
    <definedName name="_xlnm.Print_Area" localSheetId="1">'CUADROS 3-4'!$A$2:$G$40</definedName>
  </definedNames>
  <calcPr fullCalcOnLoad="1"/>
</workbook>
</file>

<file path=xl/sharedStrings.xml><?xml version="1.0" encoding="utf-8"?>
<sst xmlns="http://schemas.openxmlformats.org/spreadsheetml/2006/main" count="275" uniqueCount="159">
  <si>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</si>
  <si>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</si>
  <si>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</si>
  <si>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</si>
  <si>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</si>
  <si>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</si>
  <si>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</si>
  <si>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</si>
  <si>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</si>
  <si>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</si>
  <si>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</si>
  <si>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</si>
  <si>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Fuente:Instituto de Comercio Exterior (ICEX)</t>
  </si>
  <si>
    <t>CUADRO Nº2</t>
  </si>
  <si>
    <t>Pais</t>
  </si>
  <si>
    <t>Alemania</t>
  </si>
  <si>
    <t>Reino Unido</t>
  </si>
  <si>
    <t>Italia</t>
  </si>
  <si>
    <t>Portugal</t>
  </si>
  <si>
    <t>Irlanda</t>
  </si>
  <si>
    <t>Dinamarca</t>
  </si>
  <si>
    <t>Suecia</t>
  </si>
  <si>
    <t>Grecia</t>
  </si>
  <si>
    <t>Austria</t>
  </si>
  <si>
    <t>Total UE</t>
  </si>
  <si>
    <t>EEUU</t>
  </si>
  <si>
    <t>Total Mundo</t>
  </si>
  <si>
    <t>Fuente:ICEX</t>
  </si>
  <si>
    <t>CUADRO Nº 5</t>
  </si>
  <si>
    <t>Capitulo</t>
  </si>
  <si>
    <t>Denominacion</t>
  </si>
  <si>
    <t>01</t>
  </si>
  <si>
    <t>Animales Vivos</t>
  </si>
  <si>
    <t>02</t>
  </si>
  <si>
    <t>Carne y Despojos Comestibles</t>
  </si>
  <si>
    <t>06</t>
  </si>
  <si>
    <t>Plantas Vivas y Productos de la Floricultura</t>
  </si>
  <si>
    <t>07</t>
  </si>
  <si>
    <t>08</t>
  </si>
  <si>
    <t>Cereales</t>
  </si>
  <si>
    <t>Grasas y Aceites Animales o Vegetales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</si>
  <si>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</si>
  <si>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</si>
  <si>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</si>
  <si>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</si>
  <si>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</si>
  <si>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</si>
  <si>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</si>
  <si>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</si>
  <si>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07070005</t>
  </si>
  <si>
    <t>Finlandia</t>
  </si>
  <si>
    <t>01.99</t>
  </si>
  <si>
    <t>01.24</t>
  </si>
  <si>
    <t xml:space="preserve">CUADRO Nº3 </t>
  </si>
  <si>
    <t>CUADRO Nº4</t>
  </si>
  <si>
    <t>CUADRO Nº6</t>
  </si>
  <si>
    <t>15091090</t>
  </si>
  <si>
    <t>Miles Euros</t>
  </si>
  <si>
    <t>Valor Exportado (Miles Euros)</t>
  </si>
  <si>
    <t>Valor Exportado (Miles  Euros)</t>
  </si>
  <si>
    <t xml:space="preserve">Leche, Productos Lacteos y huevos </t>
  </si>
  <si>
    <t>Enero-Diciembre</t>
  </si>
  <si>
    <t>Francia</t>
  </si>
  <si>
    <t>Polonia</t>
  </si>
  <si>
    <t>Letonia</t>
  </si>
  <si>
    <t>Estonia</t>
  </si>
  <si>
    <t>Malta</t>
  </si>
  <si>
    <t>Chipre</t>
  </si>
  <si>
    <t>Eslovaquia</t>
  </si>
  <si>
    <t>Eslovenia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</si>
  <si>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</si>
  <si>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</si>
  <si>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</si>
  <si>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</si>
  <si>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</si>
  <si>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</si>
  <si>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</si>
  <si>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</si>
  <si>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Luxemburgo</t>
  </si>
  <si>
    <t>08102010</t>
  </si>
  <si>
    <t xml:space="preserve"> Valor Importado (Miles Euros)</t>
  </si>
  <si>
    <t>Frambuesas frescas</t>
  </si>
  <si>
    <t>Naranjas dulces frescas</t>
  </si>
  <si>
    <t>Bulgaria</t>
  </si>
  <si>
    <t>Aceite de oliva virgen y sus fracciones, sin modificar químicamente (excepto lampante)</t>
  </si>
  <si>
    <t>Importaciones Agroalimentarias y Bebidas (01:24)</t>
  </si>
  <si>
    <t>Fuente:Instituto de Comercio Exterior (ICEX) (Desde enero 2007 Agroalimentarios:SP1; Bebidas:SP2)</t>
  </si>
  <si>
    <t>Principales Destinos de Exportaciones Agroalimentarias y Bebidas Andaluzas</t>
  </si>
  <si>
    <t>Principales Orígenes de las Importaciones Agroalimentarias y Bebidas Andaluzas</t>
  </si>
  <si>
    <t>Tomates frescos o refrigerados</t>
  </si>
  <si>
    <t xml:space="preserve">Fuente:Instituto de Comercio Exterior (ICEX) (Desde enero 2007 Agroalimentarios:SP1; Bebidas: SP2) </t>
  </si>
  <si>
    <t>Exportaciones  Agroalimentarias y Bebidas (01:24)</t>
  </si>
  <si>
    <t>Berenjenas frescas o refrigeradas</t>
  </si>
  <si>
    <t>08044000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</si>
  <si>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</si>
  <si>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</si>
  <si>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</si>
  <si>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</si>
  <si>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</si>
  <si>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</si>
  <si>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Pimientos dulces frescos o refrigerados</t>
  </si>
  <si>
    <t>Aguacates frescos o secos</t>
  </si>
  <si>
    <t>CUADRO Nº7</t>
  </si>
  <si>
    <t>%Andalucia /España</t>
  </si>
  <si>
    <t>Valor en miles de euros</t>
  </si>
  <si>
    <t>Codificación</t>
  </si>
  <si>
    <t>Valor Exportado España en miles de euros</t>
  </si>
  <si>
    <t>Rusia</t>
  </si>
  <si>
    <t>Lituania</t>
  </si>
  <si>
    <t>08101000</t>
  </si>
  <si>
    <t>Fresas frescas</t>
  </si>
  <si>
    <t>08051020</t>
  </si>
  <si>
    <t>Frutas/frutos,S/Consevar</t>
  </si>
  <si>
    <t>Semillas Oleaginosas; Plantas industriales</t>
  </si>
  <si>
    <t>Pescados y crustáceos, moluscos.</t>
  </si>
  <si>
    <t>Legumbres y Hortalizas,S/Conservar</t>
  </si>
  <si>
    <t>Bebidas todo tipo (exc. zumos)</t>
  </si>
  <si>
    <t>21069098</t>
  </si>
  <si>
    <t>Las preparaciones alimenticias no expresadas ni comprendidas en otras partidas..</t>
  </si>
  <si>
    <t>15121990</t>
  </si>
  <si>
    <t>Bélgica</t>
  </si>
  <si>
    <t>07096010</t>
  </si>
  <si>
    <t>Países Bajos</t>
  </si>
  <si>
    <t>República Checa</t>
  </si>
  <si>
    <t>Rumanía</t>
  </si>
  <si>
    <t>Hungría</t>
  </si>
  <si>
    <t>52010090</t>
  </si>
  <si>
    <t>Algodón sin cardar ni peinar (excepto hidrófilo o blanqueado)</t>
  </si>
  <si>
    <t>Aceites de girasol, de cártamo y sus fracciones, incluso refinados, pero sin modificar químicamente</t>
  </si>
  <si>
    <t>Valor Exportado Andalucia en miles de euros</t>
  </si>
  <si>
    <t>Filipinas</t>
  </si>
  <si>
    <t>2012</t>
  </si>
  <si>
    <t xml:space="preserve">Saldo 2012    (Miles Euros)  </t>
  </si>
  <si>
    <t xml:space="preserve">07020000 </t>
  </si>
  <si>
    <t>07099310</t>
  </si>
  <si>
    <t>15099000</t>
  </si>
  <si>
    <t>07051900</t>
  </si>
  <si>
    <t xml:space="preserve">10011900 </t>
  </si>
  <si>
    <t>11010015</t>
  </si>
  <si>
    <t>07051100</t>
  </si>
  <si>
    <t>Lechugas frescas o refrigeradas(excepto lechugas repolladas)</t>
  </si>
  <si>
    <t>Trigo duro, excepto para siembra</t>
  </si>
  <si>
    <t>Harina de trigo blando y de escanda </t>
  </si>
  <si>
    <t>Lechugas repolladas, frescas o refrigeradas</t>
  </si>
  <si>
    <t>Brasil</t>
  </si>
  <si>
    <t>Argentina</t>
  </si>
  <si>
    <t>Marruecos</t>
  </si>
  <si>
    <t>Indonesia</t>
  </si>
  <si>
    <t>Enero-Febrero</t>
  </si>
  <si>
    <t>Enero-Febrero 2012</t>
  </si>
  <si>
    <t>Saldo Comercial de los Principales Capítulos Arancelarios Exportados e Importados Enero-Febrero 2012</t>
  </si>
  <si>
    <t>Principales Productos Agroalimentarios Exportados por Andalucia Enero-Febrero 2012.</t>
  </si>
  <si>
    <t>Principales Productos Agroalimentarios Exportados por Andalucia y España.   Enero-Febrero 2012.</t>
  </si>
  <si>
    <t>22082089</t>
  </si>
  <si>
    <t>Otros aguardientes de vino de orujo de uvas</t>
  </si>
  <si>
    <t>15100090</t>
  </si>
  <si>
    <t>Los demas aceites obtenidos exclusivamente de la aceituna, y sus fracciones ...</t>
  </si>
  <si>
    <t>China</t>
  </si>
  <si>
    <t>Ucrania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</si>
</sst>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10" fontId="9" fillId="0" borderId="0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right"/>
    </xf>
    <xf numFmtId="10" fontId="9" fillId="0" borderId="4" xfId="0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0" fontId="0" fillId="0" borderId="5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49" fontId="6" fillId="0" borderId="2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4" fillId="2" borderId="13" xfId="0" applyFont="1" applyFill="1" applyBorder="1" applyAlignment="1">
      <alignment horizontal="centerContinuous"/>
    </xf>
    <xf numFmtId="0" fontId="14" fillId="2" borderId="14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2" xfId="0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1" xfId="0" applyNumberFormat="1" applyFont="1" applyFill="1" applyBorder="1" applyAlignment="1" quotePrefix="1">
      <alignment/>
    </xf>
    <xf numFmtId="3" fontId="10" fillId="0" borderId="1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4" fillId="2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15" fillId="2" borderId="3" xfId="0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left"/>
    </xf>
    <xf numFmtId="10" fontId="8" fillId="0" borderId="8" xfId="0" applyNumberFormat="1" applyFont="1" applyBorder="1" applyAlignment="1">
      <alignment horizontal="right"/>
    </xf>
    <xf numFmtId="10" fontId="8" fillId="0" borderId="9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27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0" fontId="1" fillId="0" borderId="6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0" fontId="0" fillId="0" borderId="2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4" fillId="2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5" fillId="2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15" fillId="2" borderId="7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="95" zoomScaleNormal="95" workbookViewId="0" topLeftCell="A1">
      <selection activeCell="C3" sqref="C3"/>
    </sheetView>
  </sheetViews>
  <sheetFormatPr defaultColWidth="11.421875" defaultRowHeight="12.75"/>
  <cols>
    <col min="1" max="1" width="12.28125" style="0" customWidth="1"/>
    <col min="2" max="2" width="13.00390625" style="0" bestFit="1" customWidth="1"/>
    <col min="3" max="3" width="12.7109375" style="0" bestFit="1" customWidth="1"/>
    <col min="4" max="4" width="12.421875" style="0" customWidth="1"/>
    <col min="5" max="7" width="12.140625" style="0" customWidth="1"/>
    <col min="8" max="9" width="11.57421875" style="0" bestFit="1" customWidth="1"/>
  </cols>
  <sheetData>
    <row r="1" ht="12.75">
      <c r="A1" s="6" t="s">
        <v>11</v>
      </c>
    </row>
    <row r="2" ht="12.75">
      <c r="A2" s="1"/>
    </row>
    <row r="3" spans="1:3" ht="13.5" thickBot="1">
      <c r="A3" s="24" t="s">
        <v>91</v>
      </c>
      <c r="B3" s="7"/>
      <c r="C3" s="7"/>
    </row>
    <row r="4" spans="1:9" ht="13.5" thickBot="1">
      <c r="A4" s="82"/>
      <c r="B4" s="153" t="s">
        <v>61</v>
      </c>
      <c r="C4" s="154"/>
      <c r="D4" s="151" t="s">
        <v>61</v>
      </c>
      <c r="E4" s="152"/>
      <c r="F4" s="153" t="s">
        <v>148</v>
      </c>
      <c r="G4" s="154"/>
      <c r="H4" s="153" t="s">
        <v>148</v>
      </c>
      <c r="I4" s="154"/>
    </row>
    <row r="5" spans="1:39" s="1" customFormat="1" ht="19.5" customHeight="1" thickBot="1">
      <c r="A5" s="83"/>
      <c r="B5" s="64">
        <v>2010</v>
      </c>
      <c r="C5" s="65"/>
      <c r="D5" s="110">
        <v>2011</v>
      </c>
      <c r="E5" s="65"/>
      <c r="F5" s="64">
        <v>2011</v>
      </c>
      <c r="G5" s="65"/>
      <c r="H5" s="64">
        <v>2012</v>
      </c>
      <c r="I5" s="6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2.75">
      <c r="A6" s="47" t="s">
        <v>0</v>
      </c>
      <c r="B6" s="48" t="s">
        <v>57</v>
      </c>
      <c r="C6" s="49" t="s">
        <v>1</v>
      </c>
      <c r="D6" s="111" t="s">
        <v>57</v>
      </c>
      <c r="E6" s="49" t="s">
        <v>1</v>
      </c>
      <c r="F6" s="48" t="s">
        <v>57</v>
      </c>
      <c r="G6" s="49" t="s">
        <v>1</v>
      </c>
      <c r="H6" s="48" t="s">
        <v>57</v>
      </c>
      <c r="I6" s="49" t="s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45" t="s">
        <v>3</v>
      </c>
      <c r="B7" s="2">
        <v>1749968.472</v>
      </c>
      <c r="C7" s="50">
        <v>1752891.89</v>
      </c>
      <c r="D7" s="112">
        <v>1762686.788</v>
      </c>
      <c r="E7" s="50">
        <v>2046055.943</v>
      </c>
      <c r="F7" s="2">
        <v>460215.144</v>
      </c>
      <c r="G7" s="50">
        <v>446460.767</v>
      </c>
      <c r="H7" s="2">
        <v>539385.14</v>
      </c>
      <c r="I7" s="50">
        <v>485021.505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45" t="s">
        <v>4</v>
      </c>
      <c r="B8" s="2">
        <v>463279.114</v>
      </c>
      <c r="C8" s="50">
        <v>379616.509</v>
      </c>
      <c r="D8" s="112">
        <v>659221.039</v>
      </c>
      <c r="E8" s="50">
        <v>657298.845</v>
      </c>
      <c r="F8" s="2">
        <v>88303.837</v>
      </c>
      <c r="G8" s="50">
        <v>108831.066</v>
      </c>
      <c r="H8" s="2">
        <v>94400.346</v>
      </c>
      <c r="I8" s="50">
        <v>91361.285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1" ht="12.75">
      <c r="A9" s="45" t="s">
        <v>8</v>
      </c>
      <c r="B9" s="2">
        <v>625451.814</v>
      </c>
      <c r="C9" s="50">
        <v>545326.971</v>
      </c>
      <c r="D9" s="112">
        <v>573946.286</v>
      </c>
      <c r="E9" s="50">
        <v>439579.367</v>
      </c>
      <c r="F9" s="2">
        <v>106341.892</v>
      </c>
      <c r="G9" s="50">
        <v>90805.057</v>
      </c>
      <c r="H9" s="2">
        <v>90196.831</v>
      </c>
      <c r="I9" s="50">
        <v>87265.792</v>
      </c>
      <c r="J9" s="1"/>
      <c r="K9" s="1"/>
    </row>
    <row r="10" spans="1:11" ht="12.75">
      <c r="A10" s="45" t="s">
        <v>5</v>
      </c>
      <c r="B10" s="2">
        <v>404998.75</v>
      </c>
      <c r="C10" s="50">
        <v>242843.162</v>
      </c>
      <c r="D10" s="112">
        <v>474565.993</v>
      </c>
      <c r="E10" s="50">
        <v>277630.843</v>
      </c>
      <c r="F10" s="2">
        <v>90999.769</v>
      </c>
      <c r="G10" s="50">
        <v>60644.2</v>
      </c>
      <c r="H10" s="2">
        <v>88159.044</v>
      </c>
      <c r="I10" s="50">
        <v>52060.543</v>
      </c>
      <c r="J10" s="1"/>
      <c r="K10" s="1"/>
    </row>
    <row r="11" spans="1:11" ht="12.75">
      <c r="A11" s="45" t="s">
        <v>9</v>
      </c>
      <c r="B11" s="2">
        <v>586477.822</v>
      </c>
      <c r="C11" s="50">
        <v>353027.374</v>
      </c>
      <c r="D11" s="112">
        <v>664738.772</v>
      </c>
      <c r="E11" s="50">
        <v>382208.757</v>
      </c>
      <c r="F11" s="2">
        <v>73020.177</v>
      </c>
      <c r="G11" s="50">
        <v>37161.723</v>
      </c>
      <c r="H11" s="2">
        <v>94415.175</v>
      </c>
      <c r="I11" s="50">
        <v>68714.365</v>
      </c>
      <c r="J11" s="1"/>
      <c r="K11" s="1"/>
    </row>
    <row r="12" spans="1:11" ht="12.75">
      <c r="A12" s="45" t="s">
        <v>10</v>
      </c>
      <c r="B12" s="2">
        <v>223572.756</v>
      </c>
      <c r="C12" s="50">
        <v>105069.554</v>
      </c>
      <c r="D12" s="112">
        <v>217528.025</v>
      </c>
      <c r="E12" s="50">
        <v>120621</v>
      </c>
      <c r="F12" s="2">
        <v>30002.2</v>
      </c>
      <c r="G12" s="50">
        <v>15718.302</v>
      </c>
      <c r="H12" s="2">
        <v>29927.005</v>
      </c>
      <c r="I12" s="50">
        <v>15939.089</v>
      </c>
      <c r="J12" s="1"/>
      <c r="K12" s="1"/>
    </row>
    <row r="13" spans="1:11" ht="12.75">
      <c r="A13" s="45" t="s">
        <v>6</v>
      </c>
      <c r="B13" s="2">
        <v>467063.633</v>
      </c>
      <c r="C13" s="50">
        <v>279504.447</v>
      </c>
      <c r="D13" s="112">
        <v>532426.675</v>
      </c>
      <c r="E13" s="50">
        <v>317163.074</v>
      </c>
      <c r="F13" s="2">
        <v>79778.484</v>
      </c>
      <c r="G13" s="50">
        <v>63947.649</v>
      </c>
      <c r="H13" s="2">
        <v>77745.016</v>
      </c>
      <c r="I13" s="50">
        <v>47949.436</v>
      </c>
      <c r="J13" s="1"/>
      <c r="K13" s="1"/>
    </row>
    <row r="14" spans="1:11" ht="12.75">
      <c r="A14" s="45" t="s">
        <v>7</v>
      </c>
      <c r="B14" s="2">
        <v>1569303.554</v>
      </c>
      <c r="C14" s="50">
        <v>1373027.65</v>
      </c>
      <c r="D14" s="112">
        <v>1511881.042</v>
      </c>
      <c r="E14" s="50">
        <v>1373753.123</v>
      </c>
      <c r="F14" s="2">
        <v>215273.639</v>
      </c>
      <c r="G14" s="50">
        <v>220216.096</v>
      </c>
      <c r="H14" s="2">
        <v>231923.572</v>
      </c>
      <c r="I14" s="50">
        <v>210561.539</v>
      </c>
      <c r="J14" s="1"/>
      <c r="K14" s="1"/>
    </row>
    <row r="15" spans="1:11" ht="13.5" thickBot="1">
      <c r="A15" s="51" t="s">
        <v>2</v>
      </c>
      <c r="B15" s="34">
        <f aca="true" t="shared" si="0" ref="B15:I15">SUM(B7:B14)</f>
        <v>6090115.915000001</v>
      </c>
      <c r="C15" s="81">
        <f t="shared" si="0"/>
        <v>5031307.557</v>
      </c>
      <c r="D15" s="113">
        <f t="shared" si="0"/>
        <v>6396994.619999999</v>
      </c>
      <c r="E15" s="81">
        <f t="shared" si="0"/>
        <v>5614310.952</v>
      </c>
      <c r="F15" s="34">
        <f t="shared" si="0"/>
        <v>1143935.1419999998</v>
      </c>
      <c r="G15" s="81">
        <f t="shared" si="0"/>
        <v>1043784.86</v>
      </c>
      <c r="H15" s="34">
        <f t="shared" si="0"/>
        <v>1246152.129</v>
      </c>
      <c r="I15" s="81">
        <f t="shared" si="0"/>
        <v>1058873.554</v>
      </c>
      <c r="J15" s="1"/>
      <c r="K15" s="1"/>
    </row>
    <row r="16" ht="12.75">
      <c r="A16" s="24" t="s">
        <v>90</v>
      </c>
    </row>
    <row r="17" ht="12.75">
      <c r="A17" s="6"/>
    </row>
    <row r="19" ht="12.75">
      <c r="A19" s="6" t="s">
        <v>13</v>
      </c>
    </row>
    <row r="20" ht="12.75">
      <c r="A20" s="1"/>
    </row>
    <row r="21" spans="1:3" ht="13.5" thickBot="1">
      <c r="A21" s="24" t="s">
        <v>85</v>
      </c>
      <c r="B21" s="7"/>
      <c r="C21" s="7"/>
    </row>
    <row r="22" spans="1:9" ht="13.5" thickBot="1">
      <c r="A22" s="82"/>
      <c r="B22" s="155" t="s">
        <v>61</v>
      </c>
      <c r="C22" s="152"/>
      <c r="D22" s="153" t="s">
        <v>61</v>
      </c>
      <c r="E22" s="152"/>
      <c r="F22" s="153" t="s">
        <v>148</v>
      </c>
      <c r="G22" s="154"/>
      <c r="H22" s="153" t="s">
        <v>148</v>
      </c>
      <c r="I22" s="154"/>
    </row>
    <row r="23" spans="1:39" s="1" customFormat="1" ht="13.5" thickBot="1">
      <c r="A23" s="83"/>
      <c r="B23" s="64">
        <v>2010</v>
      </c>
      <c r="C23" s="65"/>
      <c r="D23" s="64">
        <v>2011</v>
      </c>
      <c r="E23" s="65"/>
      <c r="F23" s="110">
        <v>2011</v>
      </c>
      <c r="G23" s="65"/>
      <c r="H23" s="64">
        <v>2012</v>
      </c>
      <c r="I23" s="6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28" s="3" customFormat="1" ht="12.75">
      <c r="A24" s="47" t="s">
        <v>0</v>
      </c>
      <c r="B24" s="47" t="s">
        <v>57</v>
      </c>
      <c r="C24" s="49" t="s">
        <v>1</v>
      </c>
      <c r="D24" s="48" t="s">
        <v>57</v>
      </c>
      <c r="E24" s="49" t="s">
        <v>1</v>
      </c>
      <c r="F24" s="111" t="s">
        <v>57</v>
      </c>
      <c r="G24" s="49" t="s">
        <v>1</v>
      </c>
      <c r="H24" s="48" t="s">
        <v>57</v>
      </c>
      <c r="I24" s="49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45" t="s">
        <v>3</v>
      </c>
      <c r="B25" s="114">
        <v>130159.684</v>
      </c>
      <c r="C25" s="50">
        <v>68862.804</v>
      </c>
      <c r="D25" s="2">
        <v>125596.86</v>
      </c>
      <c r="E25" s="50">
        <v>76654.784</v>
      </c>
      <c r="F25" s="112">
        <v>21025.677</v>
      </c>
      <c r="G25" s="50">
        <v>15432.901</v>
      </c>
      <c r="H25" s="112">
        <v>25506.279</v>
      </c>
      <c r="I25" s="50">
        <v>15117.796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45" t="s">
        <v>4</v>
      </c>
      <c r="B26" s="114">
        <v>523448.341</v>
      </c>
      <c r="C26" s="50">
        <v>1124095.013</v>
      </c>
      <c r="D26" s="2">
        <v>888215.994</v>
      </c>
      <c r="E26" s="50">
        <v>1607942.003</v>
      </c>
      <c r="F26" s="112">
        <v>195337.753</v>
      </c>
      <c r="G26" s="50">
        <v>397457.135</v>
      </c>
      <c r="H26" s="112">
        <v>173730.262</v>
      </c>
      <c r="I26" s="50">
        <v>382554.546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9" ht="12.75">
      <c r="A27" s="45" t="s">
        <v>8</v>
      </c>
      <c r="B27" s="114">
        <v>87473.841</v>
      </c>
      <c r="C27" s="50">
        <v>80104.322</v>
      </c>
      <c r="D27" s="2">
        <v>104462.543</v>
      </c>
      <c r="E27" s="50">
        <v>86527.003</v>
      </c>
      <c r="F27" s="112">
        <v>17880.102</v>
      </c>
      <c r="G27" s="50">
        <v>11613.799</v>
      </c>
      <c r="H27" s="112">
        <v>18974.253</v>
      </c>
      <c r="I27" s="50">
        <v>13394.839</v>
      </c>
    </row>
    <row r="28" spans="1:9" ht="12.75">
      <c r="A28" s="45" t="s">
        <v>5</v>
      </c>
      <c r="B28" s="114">
        <v>76618.362</v>
      </c>
      <c r="C28" s="50">
        <v>177322.551</v>
      </c>
      <c r="D28" s="2">
        <v>96131.287</v>
      </c>
      <c r="E28" s="50">
        <v>233606.437</v>
      </c>
      <c r="F28" s="112">
        <v>16494.403</v>
      </c>
      <c r="G28" s="50">
        <v>31084.846</v>
      </c>
      <c r="H28" s="112">
        <v>14502.649</v>
      </c>
      <c r="I28" s="50">
        <v>35793.984</v>
      </c>
    </row>
    <row r="29" spans="1:9" ht="12.75">
      <c r="A29" s="45" t="s">
        <v>9</v>
      </c>
      <c r="B29" s="114">
        <v>420772.891</v>
      </c>
      <c r="C29" s="50">
        <v>986516.614</v>
      </c>
      <c r="D29" s="2">
        <v>532298.795</v>
      </c>
      <c r="E29" s="50">
        <v>1122077.951</v>
      </c>
      <c r="F29" s="112">
        <v>48687.61</v>
      </c>
      <c r="G29" s="50">
        <v>92438.89</v>
      </c>
      <c r="H29" s="112">
        <v>98398.864</v>
      </c>
      <c r="I29" s="50">
        <v>260082.627</v>
      </c>
    </row>
    <row r="30" spans="1:9" ht="12.75">
      <c r="A30" s="45" t="s">
        <v>10</v>
      </c>
      <c r="B30" s="114">
        <v>129441.57</v>
      </c>
      <c r="C30" s="50">
        <v>49622.372</v>
      </c>
      <c r="D30" s="2">
        <v>102637.846</v>
      </c>
      <c r="E30" s="50">
        <v>41333.83</v>
      </c>
      <c r="F30" s="112">
        <v>20412.499</v>
      </c>
      <c r="G30" s="50">
        <v>10820.784</v>
      </c>
      <c r="H30" s="112">
        <v>17267.805</v>
      </c>
      <c r="I30" s="50">
        <v>4077.71</v>
      </c>
    </row>
    <row r="31" spans="1:9" ht="12.75">
      <c r="A31" s="45" t="s">
        <v>6</v>
      </c>
      <c r="B31" s="114">
        <v>467044.337</v>
      </c>
      <c r="C31" s="50">
        <v>448792.868</v>
      </c>
      <c r="D31" s="2">
        <v>448025.971</v>
      </c>
      <c r="E31" s="50">
        <v>326609.168</v>
      </c>
      <c r="F31" s="112">
        <v>42503.073</v>
      </c>
      <c r="G31" s="50">
        <v>50318.498</v>
      </c>
      <c r="H31" s="112">
        <v>47247.9</v>
      </c>
      <c r="I31" s="50">
        <v>24029.967</v>
      </c>
    </row>
    <row r="32" spans="1:9" ht="12.75">
      <c r="A32" s="45" t="s">
        <v>7</v>
      </c>
      <c r="B32" s="114">
        <v>676806.833</v>
      </c>
      <c r="C32" s="50">
        <v>912391.663</v>
      </c>
      <c r="D32" s="2">
        <v>814518.339</v>
      </c>
      <c r="E32" s="50">
        <v>950797.657</v>
      </c>
      <c r="F32" s="112">
        <v>153448.915</v>
      </c>
      <c r="G32" s="50">
        <v>178492.075</v>
      </c>
      <c r="H32" s="112">
        <v>98272.312</v>
      </c>
      <c r="I32" s="50">
        <v>116729.221</v>
      </c>
    </row>
    <row r="33" spans="1:9" ht="13.5" thickBot="1">
      <c r="A33" s="51" t="s">
        <v>2</v>
      </c>
      <c r="B33" s="115">
        <v>2513765.898</v>
      </c>
      <c r="C33" s="81">
        <f aca="true" t="shared" si="1" ref="C33:I33">SUM(C25:C32)</f>
        <v>3847708.2069999995</v>
      </c>
      <c r="D33" s="34">
        <f t="shared" si="1"/>
        <v>3111887.635</v>
      </c>
      <c r="E33" s="81">
        <f t="shared" si="1"/>
        <v>4445548.833</v>
      </c>
      <c r="F33" s="113">
        <f t="shared" si="1"/>
        <v>515790.032</v>
      </c>
      <c r="G33" s="34">
        <f t="shared" si="1"/>
        <v>787658.9280000001</v>
      </c>
      <c r="H33" s="34">
        <f t="shared" si="1"/>
        <v>493900.324</v>
      </c>
      <c r="I33" s="81">
        <f t="shared" si="1"/>
        <v>851780.6899999998</v>
      </c>
    </row>
    <row r="34" spans="1:11" ht="12.75">
      <c r="A34" s="24" t="s">
        <v>86</v>
      </c>
      <c r="K34" s="26"/>
    </row>
  </sheetData>
  <mergeCells count="8">
    <mergeCell ref="H4:I4"/>
    <mergeCell ref="H22:I22"/>
    <mergeCell ref="F4:G4"/>
    <mergeCell ref="F22:G22"/>
    <mergeCell ref="D4:E4"/>
    <mergeCell ref="D22:E22"/>
    <mergeCell ref="B4:C4"/>
    <mergeCell ref="B22:C22"/>
  </mergeCells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tabSelected="1" zoomScale="80" zoomScaleNormal="80" workbookViewId="0" topLeftCell="A13">
      <selection activeCell="H41" sqref="H41"/>
    </sheetView>
  </sheetViews>
  <sheetFormatPr defaultColWidth="11.421875" defaultRowHeight="12.75"/>
  <cols>
    <col min="1" max="1" width="22.7109375" style="0" customWidth="1"/>
    <col min="2" max="2" width="19.00390625" style="0" customWidth="1"/>
    <col min="3" max="3" width="10.8515625" style="0" customWidth="1"/>
    <col min="5" max="5" width="21.00390625" style="0" customWidth="1"/>
    <col min="6" max="6" width="19.28125" style="0" customWidth="1"/>
    <col min="7" max="7" width="11.7109375" style="0" customWidth="1"/>
  </cols>
  <sheetData>
    <row r="2" spans="1:5" ht="12.75">
      <c r="A2" s="6" t="s">
        <v>53</v>
      </c>
      <c r="E2" s="6" t="s">
        <v>54</v>
      </c>
    </row>
    <row r="3" spans="1:6" ht="25.5">
      <c r="A3" s="61" t="s">
        <v>87</v>
      </c>
      <c r="B3" s="8"/>
      <c r="E3" s="61" t="s">
        <v>88</v>
      </c>
      <c r="F3" s="8"/>
    </row>
    <row r="4" spans="1:5" ht="21.75" customHeight="1" thickBot="1">
      <c r="A4" s="60" t="s">
        <v>149</v>
      </c>
      <c r="E4" s="60" t="s">
        <v>149</v>
      </c>
    </row>
    <row r="5" spans="1:7" ht="39.75" customHeight="1">
      <c r="A5" s="42" t="s">
        <v>14</v>
      </c>
      <c r="B5" s="43" t="s">
        <v>58</v>
      </c>
      <c r="C5" s="44" t="s">
        <v>71</v>
      </c>
      <c r="E5" s="42" t="s">
        <v>14</v>
      </c>
      <c r="F5" s="43" t="s">
        <v>80</v>
      </c>
      <c r="G5" s="44" t="s">
        <v>72</v>
      </c>
    </row>
    <row r="6" spans="1:9" ht="12.75">
      <c r="A6" s="77" t="s">
        <v>15</v>
      </c>
      <c r="B6" s="66">
        <v>219627.58064</v>
      </c>
      <c r="C6" s="46">
        <f>(B6)/$B$39</f>
        <v>0.1762445975516649</v>
      </c>
      <c r="D6" s="15"/>
      <c r="E6" s="77" t="s">
        <v>16</v>
      </c>
      <c r="F6" s="66">
        <v>69787.97095</v>
      </c>
      <c r="G6" s="78">
        <f aca="true" t="shared" si="0" ref="G6:G31">(F6)/$F$39</f>
        <v>0.14129970676026526</v>
      </c>
      <c r="H6" s="87"/>
      <c r="I6" s="75"/>
    </row>
    <row r="7" spans="1:9" ht="12.75">
      <c r="A7" s="77" t="s">
        <v>17</v>
      </c>
      <c r="B7" s="66">
        <v>139378.07181999998</v>
      </c>
      <c r="C7" s="46">
        <f aca="true" t="shared" si="1" ref="C7:C31">(B7)/$B$39</f>
        <v>0.11184675487414204</v>
      </c>
      <c r="E7" s="77" t="s">
        <v>18</v>
      </c>
      <c r="F7" s="66">
        <v>36302.26055999999</v>
      </c>
      <c r="G7" s="78">
        <f t="shared" si="0"/>
        <v>0.07350118798464281</v>
      </c>
      <c r="H7" s="87"/>
      <c r="I7" s="75"/>
    </row>
    <row r="8" spans="1:9" ht="12.75">
      <c r="A8" s="77" t="s">
        <v>62</v>
      </c>
      <c r="B8" s="66">
        <v>134598.16507</v>
      </c>
      <c r="C8" s="46">
        <f t="shared" si="1"/>
        <v>0.10801102195283332</v>
      </c>
      <c r="E8" s="77" t="s">
        <v>62</v>
      </c>
      <c r="F8" s="66">
        <v>31263.248089999994</v>
      </c>
      <c r="G8" s="78">
        <f t="shared" si="0"/>
        <v>0.06329869929382753</v>
      </c>
      <c r="H8" s="87"/>
      <c r="I8" s="75"/>
    </row>
    <row r="9" spans="1:9" ht="12.75">
      <c r="A9" s="77" t="s">
        <v>16</v>
      </c>
      <c r="B9" s="66">
        <v>114096.4599</v>
      </c>
      <c r="C9" s="46">
        <f t="shared" si="1"/>
        <v>0.09155901366553056</v>
      </c>
      <c r="E9" s="77" t="s">
        <v>15</v>
      </c>
      <c r="F9" s="66">
        <v>24155.914980000005</v>
      </c>
      <c r="G9" s="78">
        <f t="shared" si="0"/>
        <v>0.04890848174458781</v>
      </c>
      <c r="H9" s="87"/>
      <c r="I9" s="75"/>
    </row>
    <row r="10" spans="1:9" ht="12.75">
      <c r="A10" s="77" t="s">
        <v>122</v>
      </c>
      <c r="B10" s="66">
        <v>110170.83326000001</v>
      </c>
      <c r="C10" s="46">
        <f t="shared" si="1"/>
        <v>0.08840881510991762</v>
      </c>
      <c r="E10" s="77" t="s">
        <v>122</v>
      </c>
      <c r="F10" s="66">
        <v>20803.606359999998</v>
      </c>
      <c r="G10" s="78">
        <f t="shared" si="0"/>
        <v>0.04212106238666893</v>
      </c>
      <c r="H10" s="87"/>
      <c r="I10" s="75"/>
    </row>
    <row r="11" spans="1:9" ht="12.75">
      <c r="A11" s="77" t="s">
        <v>18</v>
      </c>
      <c r="B11" s="66">
        <v>92003.80303999997</v>
      </c>
      <c r="C11" s="46">
        <f t="shared" si="1"/>
        <v>0.07383031399224105</v>
      </c>
      <c r="E11" s="77" t="s">
        <v>19</v>
      </c>
      <c r="F11" s="66">
        <v>18886.83693</v>
      </c>
      <c r="G11" s="78">
        <f t="shared" si="0"/>
        <v>0.03824017926742644</v>
      </c>
      <c r="H11" s="87"/>
      <c r="I11" s="75"/>
    </row>
    <row r="12" spans="1:9" ht="12.75">
      <c r="A12" s="77" t="s">
        <v>120</v>
      </c>
      <c r="B12" s="66">
        <v>51666.32860000001</v>
      </c>
      <c r="C12" s="46">
        <f t="shared" si="1"/>
        <v>0.041460691159754315</v>
      </c>
      <c r="E12" s="77" t="s">
        <v>17</v>
      </c>
      <c r="F12" s="66">
        <v>11189.532530000002</v>
      </c>
      <c r="G12" s="78">
        <f t="shared" si="0"/>
        <v>0.022655446830603825</v>
      </c>
      <c r="H12" s="87"/>
      <c r="I12" s="75"/>
    </row>
    <row r="13" spans="1:9" ht="12.75">
      <c r="A13" s="77" t="s">
        <v>63</v>
      </c>
      <c r="B13" s="66">
        <v>29442.60853</v>
      </c>
      <c r="C13" s="46">
        <f t="shared" si="1"/>
        <v>0.0236268171607587</v>
      </c>
      <c r="E13" s="77" t="s">
        <v>21</v>
      </c>
      <c r="F13" s="66">
        <v>5829.76455</v>
      </c>
      <c r="G13" s="78">
        <f t="shared" si="0"/>
        <v>0.011803524449601291</v>
      </c>
      <c r="H13" s="87"/>
      <c r="I13" s="75"/>
    </row>
    <row r="14" spans="1:9" ht="12.75">
      <c r="A14" s="77" t="s">
        <v>21</v>
      </c>
      <c r="B14" s="66">
        <v>26207.575310000004</v>
      </c>
      <c r="C14" s="46">
        <f t="shared" si="1"/>
        <v>0.021030799273279745</v>
      </c>
      <c r="E14" s="77" t="s">
        <v>22</v>
      </c>
      <c r="F14" s="66">
        <v>3629.44163</v>
      </c>
      <c r="G14" s="78">
        <f t="shared" si="0"/>
        <v>0.007348530571119852</v>
      </c>
      <c r="H14" s="87"/>
      <c r="I14" s="75"/>
    </row>
    <row r="15" spans="1:9" ht="12.75">
      <c r="A15" s="77" t="s">
        <v>20</v>
      </c>
      <c r="B15" s="66">
        <v>19265.109839999997</v>
      </c>
      <c r="C15" s="46">
        <f t="shared" si="1"/>
        <v>0.015459677334901317</v>
      </c>
      <c r="E15" s="77" t="s">
        <v>120</v>
      </c>
      <c r="F15" s="66">
        <v>2591.8664300000005</v>
      </c>
      <c r="G15" s="78">
        <f t="shared" si="0"/>
        <v>0.005247752034274835</v>
      </c>
      <c r="H15" s="87"/>
      <c r="I15" s="75"/>
    </row>
    <row r="16" spans="1:9" ht="12.75">
      <c r="A16" s="77" t="s">
        <v>23</v>
      </c>
      <c r="B16" s="66">
        <v>13896.078080000001</v>
      </c>
      <c r="C16" s="46">
        <f t="shared" si="1"/>
        <v>0.011151189124878358</v>
      </c>
      <c r="E16" s="77" t="s">
        <v>20</v>
      </c>
      <c r="F16" s="66">
        <v>1538.7581299999995</v>
      </c>
      <c r="G16" s="78">
        <f t="shared" si="0"/>
        <v>0.003115523629419606</v>
      </c>
      <c r="H16" s="87"/>
      <c r="I16" s="75"/>
    </row>
    <row r="17" spans="1:9" ht="12.75">
      <c r="A17" s="77" t="s">
        <v>123</v>
      </c>
      <c r="B17" s="66">
        <v>10569.030240000002</v>
      </c>
      <c r="C17" s="46">
        <f t="shared" si="1"/>
        <v>0.008481332243118665</v>
      </c>
      <c r="E17" s="77" t="s">
        <v>108</v>
      </c>
      <c r="F17" s="66">
        <v>1341.29441</v>
      </c>
      <c r="G17" s="78">
        <f t="shared" si="0"/>
        <v>0.0027157188299394594</v>
      </c>
      <c r="H17" s="87"/>
      <c r="I17" s="75"/>
    </row>
    <row r="18" spans="1:9" ht="12.75">
      <c r="A18" s="77" t="s">
        <v>19</v>
      </c>
      <c r="B18" s="66">
        <v>7063.849520000001</v>
      </c>
      <c r="C18" s="46">
        <f t="shared" si="1"/>
        <v>0.00566852902622732</v>
      </c>
      <c r="E18" s="77" t="s">
        <v>63</v>
      </c>
      <c r="F18" s="66">
        <v>1014.7238100000001</v>
      </c>
      <c r="G18" s="78">
        <f t="shared" si="0"/>
        <v>0.002054511326864406</v>
      </c>
      <c r="H18" s="87"/>
      <c r="I18" s="75"/>
    </row>
    <row r="19" spans="1:9" ht="12.75">
      <c r="A19" s="77" t="s">
        <v>50</v>
      </c>
      <c r="B19" s="66">
        <v>6870.989600000001</v>
      </c>
      <c r="C19" s="46">
        <f t="shared" si="1"/>
        <v>0.0055137646797586435</v>
      </c>
      <c r="E19" s="77" t="s">
        <v>23</v>
      </c>
      <c r="F19" s="66">
        <v>431.26293</v>
      </c>
      <c r="G19" s="78">
        <f t="shared" si="0"/>
        <v>0.000873178066593048</v>
      </c>
      <c r="H19" s="87"/>
      <c r="I19" s="75"/>
    </row>
    <row r="20" spans="1:9" ht="12.75">
      <c r="A20" s="77" t="s">
        <v>108</v>
      </c>
      <c r="B20" s="66">
        <v>3699.49171</v>
      </c>
      <c r="C20" s="46">
        <f t="shared" si="1"/>
        <v>0.002968732003852531</v>
      </c>
      <c r="E20" s="77" t="s">
        <v>125</v>
      </c>
      <c r="F20" s="66">
        <v>333.32607999999993</v>
      </c>
      <c r="G20" s="78">
        <f t="shared" si="0"/>
        <v>0.0006748853236225047</v>
      </c>
      <c r="H20" s="87"/>
      <c r="I20" s="75"/>
    </row>
    <row r="21" spans="1:9" ht="12.75">
      <c r="A21" s="77" t="s">
        <v>124</v>
      </c>
      <c r="B21" s="66">
        <v>3318.9703599999993</v>
      </c>
      <c r="C21" s="46">
        <f t="shared" si="1"/>
        <v>0.002663374944437963</v>
      </c>
      <c r="E21" s="77" t="s">
        <v>124</v>
      </c>
      <c r="F21" s="66">
        <v>190.76568000000003</v>
      </c>
      <c r="G21" s="78">
        <f t="shared" si="0"/>
        <v>0.00038624327770232444</v>
      </c>
      <c r="H21" s="87"/>
      <c r="I21" s="75"/>
    </row>
    <row r="22" spans="1:9" ht="12.75">
      <c r="A22" s="77" t="s">
        <v>64</v>
      </c>
      <c r="B22" s="66">
        <v>2893.1120499999997</v>
      </c>
      <c r="C22" s="46">
        <f t="shared" si="1"/>
        <v>0.002321636323809036</v>
      </c>
      <c r="E22" s="77" t="s">
        <v>69</v>
      </c>
      <c r="F22" s="66">
        <v>180.68608</v>
      </c>
      <c r="G22" s="78">
        <f t="shared" si="0"/>
        <v>0.0003658351112966672</v>
      </c>
      <c r="H22" s="87"/>
      <c r="I22" s="75"/>
    </row>
    <row r="23" spans="1:9" ht="12.75">
      <c r="A23" s="77" t="s">
        <v>68</v>
      </c>
      <c r="B23" s="66">
        <v>2220.8742899999997</v>
      </c>
      <c r="C23" s="46">
        <f t="shared" si="1"/>
        <v>0.0017821855265777221</v>
      </c>
      <c r="E23" s="77" t="s">
        <v>123</v>
      </c>
      <c r="F23" s="66">
        <v>139.44308999999998</v>
      </c>
      <c r="G23" s="78">
        <f t="shared" si="0"/>
        <v>0.0002823304282748354</v>
      </c>
      <c r="H23" s="87"/>
      <c r="I23" s="75"/>
    </row>
    <row r="24" spans="1:9" ht="12.75">
      <c r="A24" s="77" t="s">
        <v>125</v>
      </c>
      <c r="B24" s="66">
        <v>1769.76073</v>
      </c>
      <c r="C24" s="46">
        <f t="shared" si="1"/>
        <v>0.001420180319396477</v>
      </c>
      <c r="E24" s="77" t="s">
        <v>83</v>
      </c>
      <c r="F24" s="66">
        <v>133.06963</v>
      </c>
      <c r="G24" s="78">
        <f t="shared" si="0"/>
        <v>0.00026942608363221077</v>
      </c>
      <c r="H24" s="87"/>
      <c r="I24" s="75"/>
    </row>
    <row r="25" spans="1:9" ht="12.75">
      <c r="A25" s="77" t="s">
        <v>66</v>
      </c>
      <c r="B25" s="66">
        <v>1483.56253</v>
      </c>
      <c r="C25" s="46">
        <f t="shared" si="1"/>
        <v>0.0011905147808879482</v>
      </c>
      <c r="E25" s="77" t="s">
        <v>68</v>
      </c>
      <c r="F25" s="66">
        <v>40.41444</v>
      </c>
      <c r="G25" s="78">
        <f t="shared" si="0"/>
        <v>8.182711781335053E-05</v>
      </c>
      <c r="H25" s="87"/>
      <c r="I25" s="75"/>
    </row>
    <row r="26" spans="1:9" ht="12.75">
      <c r="A26" s="77" t="s">
        <v>83</v>
      </c>
      <c r="B26" s="66">
        <v>1354.49314</v>
      </c>
      <c r="C26" s="131">
        <f t="shared" si="1"/>
        <v>0.0010869404363976012</v>
      </c>
      <c r="D26" s="95"/>
      <c r="E26" s="77" t="s">
        <v>50</v>
      </c>
      <c r="F26" s="66">
        <v>34.2299</v>
      </c>
      <c r="G26" s="78">
        <f t="shared" si="0"/>
        <v>6.930527950007986E-05</v>
      </c>
      <c r="H26" s="88"/>
      <c r="I26" s="89"/>
    </row>
    <row r="27" spans="1:9" ht="12.75">
      <c r="A27" s="77" t="s">
        <v>65</v>
      </c>
      <c r="B27" s="66">
        <v>1213.0796</v>
      </c>
      <c r="C27" s="131">
        <f t="shared" si="1"/>
        <v>0.0009734602788826434</v>
      </c>
      <c r="D27" s="95"/>
      <c r="E27" s="77" t="s">
        <v>78</v>
      </c>
      <c r="F27" s="66">
        <v>3.33864</v>
      </c>
      <c r="G27" s="78">
        <f t="shared" si="0"/>
        <v>6.759744502617495E-06</v>
      </c>
      <c r="H27" s="88"/>
      <c r="I27" s="89"/>
    </row>
    <row r="28" spans="1:9" ht="12.75">
      <c r="A28" s="77" t="s">
        <v>22</v>
      </c>
      <c r="B28" s="66">
        <v>1204.02333</v>
      </c>
      <c r="C28" s="131">
        <f t="shared" si="1"/>
        <v>0.0009661928917137911</v>
      </c>
      <c r="D28" s="95"/>
      <c r="E28" s="77" t="s">
        <v>65</v>
      </c>
      <c r="F28" s="66">
        <v>2.53152</v>
      </c>
      <c r="G28" s="78">
        <f t="shared" si="0"/>
        <v>5.125568615743608E-06</v>
      </c>
      <c r="H28" s="88"/>
      <c r="I28" s="89"/>
    </row>
    <row r="29" spans="1:9" ht="12.75">
      <c r="A29" s="77" t="s">
        <v>69</v>
      </c>
      <c r="B29" s="66">
        <v>855.15875</v>
      </c>
      <c r="C29" s="131">
        <f t="shared" si="1"/>
        <v>0.0006862394481482771</v>
      </c>
      <c r="D29" s="95"/>
      <c r="E29" s="77" t="s">
        <v>64</v>
      </c>
      <c r="F29" s="66">
        <v>0</v>
      </c>
      <c r="G29" s="78">
        <f t="shared" si="0"/>
        <v>0</v>
      </c>
      <c r="H29" s="88"/>
      <c r="I29" s="89"/>
    </row>
    <row r="30" spans="1:9" ht="12.75">
      <c r="A30" s="77" t="s">
        <v>67</v>
      </c>
      <c r="B30" s="66">
        <v>839.59624</v>
      </c>
      <c r="C30" s="131">
        <f t="shared" si="1"/>
        <v>0.0006737509969990583</v>
      </c>
      <c r="D30" s="95"/>
      <c r="E30" s="77" t="s">
        <v>67</v>
      </c>
      <c r="F30" s="66">
        <v>0</v>
      </c>
      <c r="G30" s="78">
        <f t="shared" si="0"/>
        <v>0</v>
      </c>
      <c r="H30" s="88"/>
      <c r="I30" s="89"/>
    </row>
    <row r="31" spans="1:9" ht="12.75">
      <c r="A31" s="77" t="s">
        <v>78</v>
      </c>
      <c r="B31" s="66">
        <v>390.16662</v>
      </c>
      <c r="C31" s="131">
        <f t="shared" si="1"/>
        <v>0.0003130971015553294</v>
      </c>
      <c r="D31" s="95"/>
      <c r="E31" s="77" t="s">
        <v>66</v>
      </c>
      <c r="F31" s="66">
        <v>0</v>
      </c>
      <c r="G31" s="78">
        <f t="shared" si="0"/>
        <v>0</v>
      </c>
      <c r="H31" s="88"/>
      <c r="I31" s="89"/>
    </row>
    <row r="32" spans="1:9" ht="12.75">
      <c r="A32" s="132" t="s">
        <v>24</v>
      </c>
      <c r="B32" s="90">
        <f>SUM(B6:B31)</f>
        <v>996098.7727999999</v>
      </c>
      <c r="C32" s="133">
        <f>(B32)/B39</f>
        <v>0.7993396222016649</v>
      </c>
      <c r="D32" s="95"/>
      <c r="E32" s="132" t="s">
        <v>24</v>
      </c>
      <c r="F32" s="90">
        <f>SUM(F6:F31)</f>
        <v>229824.28734999994</v>
      </c>
      <c r="G32" s="133">
        <f>(F32)/F39</f>
        <v>0.4653252411107953</v>
      </c>
      <c r="H32" s="142"/>
      <c r="I32" s="142"/>
    </row>
    <row r="33" spans="1:9" ht="12.75">
      <c r="A33" s="134"/>
      <c r="B33" s="135"/>
      <c r="C33" s="136"/>
      <c r="D33" s="95"/>
      <c r="E33" s="143"/>
      <c r="F33" s="144"/>
      <c r="G33" s="145"/>
      <c r="H33" s="95"/>
      <c r="I33" s="95"/>
    </row>
    <row r="34" spans="1:9" ht="12.75">
      <c r="A34" s="137" t="s">
        <v>25</v>
      </c>
      <c r="B34" s="138">
        <v>50554.197</v>
      </c>
      <c r="C34" s="131">
        <f>(B34)/$B$39</f>
        <v>0.04056823864675335</v>
      </c>
      <c r="D34" s="95"/>
      <c r="E34" s="77" t="s">
        <v>144</v>
      </c>
      <c r="F34" s="66">
        <v>46301.404</v>
      </c>
      <c r="G34" s="78">
        <f>(F34)/$F$39</f>
        <v>0.09374645399098787</v>
      </c>
      <c r="H34" s="95"/>
      <c r="I34" s="95"/>
    </row>
    <row r="35" spans="1:9" ht="12.75">
      <c r="A35" s="137" t="s">
        <v>107</v>
      </c>
      <c r="B35" s="138">
        <v>18504.433</v>
      </c>
      <c r="C35" s="131">
        <f>(B35)/$B$39</f>
        <v>0.014849256807834532</v>
      </c>
      <c r="D35" s="95"/>
      <c r="E35" s="77" t="s">
        <v>145</v>
      </c>
      <c r="F35" s="66">
        <v>41477.664</v>
      </c>
      <c r="G35" s="78">
        <f>(F35)/$F$39</f>
        <v>0.08397982747628244</v>
      </c>
      <c r="H35" s="95"/>
      <c r="I35" s="95"/>
    </row>
    <row r="36" spans="1:9" ht="12.75">
      <c r="A36" s="137" t="s">
        <v>130</v>
      </c>
      <c r="B36" s="138">
        <v>16990.697</v>
      </c>
      <c r="C36" s="131">
        <f>(B36)/$B$39</f>
        <v>0.013634528715205905</v>
      </c>
      <c r="D36" s="95"/>
      <c r="E36" s="77" t="s">
        <v>146</v>
      </c>
      <c r="F36" s="66">
        <v>31468.656</v>
      </c>
      <c r="G36" s="78">
        <f>(F36)/$F$39</f>
        <v>0.06371458869502583</v>
      </c>
      <c r="H36" s="95"/>
      <c r="I36" s="95"/>
    </row>
    <row r="37" spans="1:9" ht="12.75">
      <c r="A37" s="137" t="s">
        <v>97</v>
      </c>
      <c r="B37" s="138">
        <v>14792.865</v>
      </c>
      <c r="C37" s="131">
        <f>(B37)/$B$39</f>
        <v>0.011870833940636125</v>
      </c>
      <c r="D37" s="95"/>
      <c r="E37" s="77" t="s">
        <v>147</v>
      </c>
      <c r="F37" s="66">
        <v>23658</v>
      </c>
      <c r="G37" s="78">
        <f>(F37)/$F$39</f>
        <v>0.047900353270470826</v>
      </c>
      <c r="H37" s="95"/>
      <c r="I37" s="95"/>
    </row>
    <row r="38" spans="1:9" ht="12.75">
      <c r="A38" s="137" t="s">
        <v>157</v>
      </c>
      <c r="B38" s="138">
        <v>10942.38</v>
      </c>
      <c r="C38" s="131">
        <f>(B38)/$B$39</f>
        <v>0.00878093431497806</v>
      </c>
      <c r="D38" s="95"/>
      <c r="E38" s="77" t="s">
        <v>158</v>
      </c>
      <c r="F38" s="66">
        <v>19890.98</v>
      </c>
      <c r="G38" s="78">
        <f>(F38)/$F$39</f>
        <v>0.04027326776971298</v>
      </c>
      <c r="H38" s="95"/>
      <c r="I38" s="95"/>
    </row>
    <row r="39" spans="1:9" ht="13.5" thickBot="1">
      <c r="A39" s="139" t="s">
        <v>26</v>
      </c>
      <c r="B39" s="140">
        <v>1246152.13</v>
      </c>
      <c r="C39" s="141">
        <f>(B39)/B39</f>
        <v>1</v>
      </c>
      <c r="D39" s="95"/>
      <c r="E39" s="139" t="s">
        <v>26</v>
      </c>
      <c r="F39" s="140">
        <v>493900.324</v>
      </c>
      <c r="G39" s="141">
        <f>(F39)/F39</f>
        <v>1</v>
      </c>
      <c r="H39" s="95"/>
      <c r="I39" s="95"/>
    </row>
    <row r="40" spans="1:9" ht="12.75">
      <c r="A40" s="24" t="s">
        <v>27</v>
      </c>
      <c r="B40" s="4"/>
      <c r="E40" s="146" t="s">
        <v>27</v>
      </c>
      <c r="F40" s="147"/>
      <c r="G40" s="95"/>
      <c r="H40" s="95"/>
      <c r="I40" s="95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3:7" ht="12.75">
      <c r="C45" s="26"/>
      <c r="F45" s="4"/>
      <c r="G45" s="26"/>
    </row>
    <row r="46" spans="3:7" ht="12.75">
      <c r="C46" s="26"/>
      <c r="F46" s="4"/>
      <c r="G46" s="26"/>
    </row>
    <row r="47" spans="3:7" ht="12.75">
      <c r="C47" s="26"/>
      <c r="F47" s="4"/>
      <c r="G47" s="26"/>
    </row>
    <row r="48" spans="3:7" ht="12.75">
      <c r="C48" s="26"/>
      <c r="F48" s="4"/>
      <c r="G48" s="26"/>
    </row>
    <row r="49" spans="3:7" ht="12.75">
      <c r="C49" s="26"/>
      <c r="F49" s="4"/>
      <c r="G49" s="26"/>
    </row>
    <row r="50" spans="3:7" ht="12.75">
      <c r="C50" s="26"/>
      <c r="F50" s="4"/>
      <c r="G50" s="26"/>
    </row>
    <row r="51" spans="3:7" ht="12.75">
      <c r="C51" s="26"/>
      <c r="F51" s="4"/>
      <c r="G51" s="26"/>
    </row>
    <row r="52" spans="3:7" ht="12.75">
      <c r="C52" s="26"/>
      <c r="F52" s="4"/>
      <c r="G52" s="26"/>
    </row>
    <row r="53" spans="3:7" ht="12.75">
      <c r="C53" s="26"/>
      <c r="F53" s="4"/>
      <c r="G53" s="26"/>
    </row>
    <row r="54" spans="3:7" ht="12.75">
      <c r="C54" s="26"/>
      <c r="F54" s="4"/>
      <c r="G54" s="26"/>
    </row>
    <row r="55" spans="3:7" ht="12.75">
      <c r="C55" s="26"/>
      <c r="F55" s="4"/>
      <c r="G55" s="26"/>
    </row>
    <row r="56" spans="3:7" ht="12.75">
      <c r="C56" s="26"/>
      <c r="F56" s="4"/>
      <c r="G56" s="26"/>
    </row>
    <row r="57" spans="3:7" ht="12.75">
      <c r="C57" s="26"/>
      <c r="F57" s="4"/>
      <c r="G57" s="26"/>
    </row>
    <row r="58" spans="3:7" ht="12.75">
      <c r="C58" s="26"/>
      <c r="F58" s="4"/>
      <c r="G58" s="26"/>
    </row>
    <row r="59" spans="3:7" ht="12.75">
      <c r="C59" s="26"/>
      <c r="F59" s="4"/>
      <c r="G59" s="26"/>
    </row>
    <row r="60" spans="3:7" ht="12.75">
      <c r="C60" s="26"/>
      <c r="F60" s="4"/>
      <c r="G60" s="26"/>
    </row>
    <row r="61" spans="3:7" ht="12.75">
      <c r="C61" s="26"/>
      <c r="F61" s="4"/>
      <c r="G61" s="26"/>
    </row>
    <row r="62" spans="3:7" ht="12.75">
      <c r="C62" s="26"/>
      <c r="F62" s="4"/>
      <c r="G62" s="26"/>
    </row>
    <row r="63" spans="3:7" ht="12.75">
      <c r="C63" s="26"/>
      <c r="F63" s="4"/>
      <c r="G63" s="26"/>
    </row>
    <row r="64" spans="3:7" ht="12.75">
      <c r="C64" s="26"/>
      <c r="F64" s="4"/>
      <c r="G64" s="26"/>
    </row>
    <row r="65" spans="3:7" ht="12.75">
      <c r="C65" s="26"/>
      <c r="F65" s="4"/>
      <c r="G65" s="26"/>
    </row>
    <row r="66" spans="3:7" ht="12.75">
      <c r="C66" s="26"/>
      <c r="F66" s="4"/>
      <c r="G66" s="26"/>
    </row>
    <row r="67" spans="3:7" ht="12.75">
      <c r="C67" s="26"/>
      <c r="F67" s="4"/>
      <c r="G67" s="26"/>
    </row>
    <row r="68" spans="3:7" ht="12.75">
      <c r="C68" s="26"/>
      <c r="F68" s="4"/>
      <c r="G68" s="26"/>
    </row>
    <row r="69" spans="3:7" ht="12.75">
      <c r="C69" s="26"/>
      <c r="F69" s="4"/>
      <c r="G69" s="26"/>
    </row>
    <row r="70" spans="3:7" ht="12.75">
      <c r="C70" s="26"/>
      <c r="F70" s="4"/>
      <c r="G70" s="26"/>
    </row>
    <row r="71" spans="3:7" ht="12.75">
      <c r="C71" s="26"/>
      <c r="F71" s="4"/>
      <c r="G71" s="26"/>
    </row>
    <row r="72" spans="3:7" ht="12.75">
      <c r="C72" s="26"/>
      <c r="F72" s="4"/>
      <c r="G72" s="26"/>
    </row>
    <row r="73" spans="3:7" ht="12.75">
      <c r="C73" s="26"/>
      <c r="F73" s="4"/>
      <c r="G73" s="26"/>
    </row>
    <row r="74" spans="3:7" ht="12.75">
      <c r="C74" s="26"/>
      <c r="F74" s="4"/>
      <c r="G74" s="26"/>
    </row>
    <row r="75" spans="3:7" ht="12.75">
      <c r="C75" s="26"/>
      <c r="F75" s="4"/>
      <c r="G75" s="26"/>
    </row>
    <row r="76" spans="3:7" ht="12.75">
      <c r="C76" s="26"/>
      <c r="F76" s="4"/>
      <c r="G76" s="26"/>
    </row>
    <row r="77" spans="3:7" ht="12.75">
      <c r="C77" s="26"/>
      <c r="F77" s="4"/>
      <c r="G77" s="26"/>
    </row>
    <row r="78" spans="3:7" ht="12.75">
      <c r="C78" s="26"/>
      <c r="F78" s="4"/>
      <c r="G78" s="26"/>
    </row>
    <row r="79" spans="3:7" ht="12.75">
      <c r="C79" s="26"/>
      <c r="F79" s="4"/>
      <c r="G79" s="26"/>
    </row>
    <row r="80" spans="3:7" ht="12.75">
      <c r="C80" s="26"/>
      <c r="F80" s="4"/>
      <c r="G80" s="26"/>
    </row>
    <row r="81" spans="3:7" ht="12.75">
      <c r="C81" s="26"/>
      <c r="F81" s="4"/>
      <c r="G81" s="26"/>
    </row>
    <row r="82" spans="3:7" ht="12.75">
      <c r="C82" s="26"/>
      <c r="F82" s="4"/>
      <c r="G82" s="26"/>
    </row>
    <row r="83" spans="3:7" ht="12.75">
      <c r="C83" s="26"/>
      <c r="F83" s="4"/>
      <c r="G83" s="26"/>
    </row>
    <row r="84" spans="3:7" ht="12.75">
      <c r="C84" s="26"/>
      <c r="F84" s="4"/>
      <c r="G84" s="26"/>
    </row>
    <row r="85" spans="3:7" ht="12.75">
      <c r="C85" s="26"/>
      <c r="F85" s="4"/>
      <c r="G85" s="26"/>
    </row>
    <row r="86" spans="3:7" ht="12.75">
      <c r="C86" s="26"/>
      <c r="F86" s="4"/>
      <c r="G86" s="26"/>
    </row>
    <row r="87" spans="3:7" ht="12.75">
      <c r="C87" s="26"/>
      <c r="F87" s="4"/>
      <c r="G87" s="26"/>
    </row>
    <row r="88" spans="3:7" ht="12.75">
      <c r="C88" s="26"/>
      <c r="F88" s="4"/>
      <c r="G88" s="26"/>
    </row>
    <row r="89" spans="3:7" ht="12.75">
      <c r="C89" s="26"/>
      <c r="F89" s="4"/>
      <c r="G89" s="26"/>
    </row>
    <row r="90" spans="3:7" ht="12.75">
      <c r="C90" s="26"/>
      <c r="F90" s="4"/>
      <c r="G90" s="26"/>
    </row>
    <row r="91" spans="3:7" ht="12.75">
      <c r="C91" s="26"/>
      <c r="F91" s="4"/>
      <c r="G91" s="26"/>
    </row>
    <row r="92" spans="3:7" ht="12.75">
      <c r="C92" s="26"/>
      <c r="F92" s="4"/>
      <c r="G92" s="26"/>
    </row>
    <row r="93" spans="3:7" ht="12.75">
      <c r="C93" s="26"/>
      <c r="F93" s="4"/>
      <c r="G93" s="26"/>
    </row>
    <row r="94" spans="3:7" ht="12.75">
      <c r="C94" s="26"/>
      <c r="F94" s="4"/>
      <c r="G94" s="26"/>
    </row>
    <row r="95" spans="3:7" ht="12.75">
      <c r="C95" s="26"/>
      <c r="F95" s="4"/>
      <c r="G95" s="26"/>
    </row>
    <row r="96" spans="3:7" ht="12.75">
      <c r="C96" s="26"/>
      <c r="F96" s="4"/>
      <c r="G96" s="26"/>
    </row>
    <row r="97" spans="3:7" ht="12.75">
      <c r="C97" s="26"/>
      <c r="F97" s="4"/>
      <c r="G97" s="26"/>
    </row>
    <row r="98" spans="3:7" ht="12.75">
      <c r="C98" s="26"/>
      <c r="F98" s="4"/>
      <c r="G98" s="26"/>
    </row>
    <row r="99" spans="3:7" ht="12.75">
      <c r="C99" s="26"/>
      <c r="F99" s="4"/>
      <c r="G99" s="26"/>
    </row>
    <row r="100" spans="3:7" ht="12.75">
      <c r="C100" s="26"/>
      <c r="F100" s="4"/>
      <c r="G100" s="26"/>
    </row>
    <row r="101" spans="3:6" ht="12.75">
      <c r="C101" s="26"/>
      <c r="F101" s="4"/>
    </row>
    <row r="102" spans="3:6" ht="12.75">
      <c r="C102" s="26"/>
      <c r="F102" s="4"/>
    </row>
    <row r="103" spans="3:6" ht="12.75">
      <c r="C103" s="26"/>
      <c r="F103" s="4"/>
    </row>
    <row r="104" spans="3:6" ht="12.75">
      <c r="C104" s="26"/>
      <c r="F104" s="4"/>
    </row>
    <row r="105" spans="3:6" ht="12.75">
      <c r="C105" s="26"/>
      <c r="F105" s="4"/>
    </row>
    <row r="106" spans="3:6" ht="12.75">
      <c r="C106" s="26"/>
      <c r="F106" s="4"/>
    </row>
    <row r="107" spans="3:6" ht="12.75">
      <c r="C107" s="26"/>
      <c r="F107" s="4"/>
    </row>
    <row r="108" spans="3:6" ht="12.75">
      <c r="C108" s="26"/>
      <c r="F108" s="4"/>
    </row>
    <row r="109" spans="3:6" ht="12.75">
      <c r="C109" s="26"/>
      <c r="F109" s="4"/>
    </row>
    <row r="110" spans="3:6" ht="12.75">
      <c r="C110" s="26"/>
      <c r="F110" s="4"/>
    </row>
    <row r="111" spans="3:6" ht="12.75">
      <c r="C111" s="26"/>
      <c r="F111" s="4"/>
    </row>
    <row r="112" spans="3:6" ht="12.75">
      <c r="C112" s="26"/>
      <c r="F112" s="4"/>
    </row>
    <row r="113" spans="3:6" ht="12.75">
      <c r="C113" s="26"/>
      <c r="F113" s="4"/>
    </row>
    <row r="114" spans="3:6" ht="12.75">
      <c r="C114" s="26"/>
      <c r="F114" s="4"/>
    </row>
    <row r="115" spans="3:6" ht="12.75">
      <c r="C115" s="26"/>
      <c r="F115" s="4"/>
    </row>
    <row r="116" spans="3:6" ht="12.75">
      <c r="C116" s="26"/>
      <c r="F116" s="4"/>
    </row>
    <row r="117" spans="3:6" ht="12.75">
      <c r="C117" s="26"/>
      <c r="F117" s="4"/>
    </row>
    <row r="118" spans="3:6" ht="12.75">
      <c r="C118" s="26"/>
      <c r="F118" s="4"/>
    </row>
    <row r="119" spans="3:6" ht="12.75">
      <c r="C119" s="26"/>
      <c r="F119" s="4"/>
    </row>
    <row r="120" spans="3:6" ht="12.75">
      <c r="C120" s="26"/>
      <c r="F120" s="4"/>
    </row>
    <row r="121" spans="3:6" ht="12.75">
      <c r="C121" s="26"/>
      <c r="F121" s="4"/>
    </row>
    <row r="122" spans="3:6" ht="12.75">
      <c r="C122" s="26"/>
      <c r="F122" s="4"/>
    </row>
    <row r="123" spans="3:6" ht="12.75">
      <c r="C123" s="26"/>
      <c r="F123" s="4"/>
    </row>
    <row r="124" spans="3:6" ht="12.75">
      <c r="C124" s="26"/>
      <c r="F124" s="4"/>
    </row>
    <row r="125" spans="3:6" ht="12.75">
      <c r="C125" s="26"/>
      <c r="F125" s="4"/>
    </row>
    <row r="126" spans="3:6" ht="12.75">
      <c r="C126" s="26"/>
      <c r="F126" s="4"/>
    </row>
    <row r="127" spans="3:6" ht="12.75">
      <c r="C127" s="26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5" spans="3:7" ht="12.75">
      <c r="C145" s="26"/>
      <c r="G145" s="26"/>
    </row>
    <row r="146" spans="3:7" ht="12.75">
      <c r="C146" s="26"/>
      <c r="G146" s="26"/>
    </row>
  </sheetData>
  <printOptions horizontalCentered="1"/>
  <pageMargins left="0.7874015748031497" right="0.7874015748031497" top="0.5" bottom="0.45" header="0.19" footer="0.3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85" zoomScaleNormal="85" workbookViewId="0" topLeftCell="A1">
      <selection activeCell="G20" sqref="A1:G20"/>
    </sheetView>
  </sheetViews>
  <sheetFormatPr defaultColWidth="11.421875" defaultRowHeight="12.75"/>
  <cols>
    <col min="1" max="1" width="14.00390625" style="0" customWidth="1"/>
    <col min="2" max="2" width="49.28125" style="0" customWidth="1"/>
    <col min="3" max="4" width="19.00390625" style="0" customWidth="1"/>
    <col min="5" max="6" width="18.8515625" style="0" customWidth="1"/>
    <col min="7" max="7" width="16.140625" style="0" customWidth="1"/>
  </cols>
  <sheetData>
    <row r="1" spans="2:7" ht="14.25" customHeight="1">
      <c r="B1" s="5"/>
      <c r="C1" s="5"/>
      <c r="D1" s="5"/>
      <c r="E1" s="5"/>
      <c r="F1" s="5"/>
      <c r="G1" s="5"/>
    </row>
    <row r="2" spans="1:7" ht="12.75">
      <c r="A2" s="9" t="s">
        <v>28</v>
      </c>
      <c r="B2" s="9"/>
      <c r="C2" s="5"/>
      <c r="D2" s="5"/>
      <c r="E2" s="5"/>
      <c r="F2" s="5"/>
      <c r="G2" s="5"/>
    </row>
    <row r="3" spans="1:7" s="5" customFormat="1" ht="15.75">
      <c r="A3" s="14" t="s">
        <v>150</v>
      </c>
      <c r="B3" s="116"/>
      <c r="C3" s="116"/>
      <c r="D3" s="116"/>
      <c r="E3" s="116"/>
      <c r="F3" s="116"/>
      <c r="G3" s="116"/>
    </row>
    <row r="4" spans="1:7" ht="16.5" thickBot="1">
      <c r="A4" s="116"/>
      <c r="B4" s="116"/>
      <c r="C4" s="116"/>
      <c r="D4" s="116"/>
      <c r="E4" s="116"/>
      <c r="F4" s="116"/>
      <c r="G4" s="116"/>
    </row>
    <row r="5" spans="1:7" s="1" customFormat="1" ht="21" customHeight="1">
      <c r="A5" s="156" t="s">
        <v>29</v>
      </c>
      <c r="B5" s="163" t="s">
        <v>30</v>
      </c>
      <c r="C5" s="160" t="s">
        <v>58</v>
      </c>
      <c r="D5" s="161"/>
      <c r="E5" s="160" t="s">
        <v>73</v>
      </c>
      <c r="F5" s="162"/>
      <c r="G5" s="158" t="s">
        <v>132</v>
      </c>
    </row>
    <row r="6" spans="1:7" s="1" customFormat="1" ht="36.75" customHeight="1" thickBot="1">
      <c r="A6" s="157"/>
      <c r="B6" s="164"/>
      <c r="C6" s="121">
        <v>2011</v>
      </c>
      <c r="D6" s="123" t="s">
        <v>131</v>
      </c>
      <c r="E6" s="121">
        <v>2011</v>
      </c>
      <c r="F6" s="122" t="s">
        <v>131</v>
      </c>
      <c r="G6" s="159"/>
    </row>
    <row r="7" spans="1:7" ht="15" customHeight="1">
      <c r="A7" s="118" t="s">
        <v>31</v>
      </c>
      <c r="B7" s="119" t="s">
        <v>32</v>
      </c>
      <c r="C7" s="117">
        <v>876.80778</v>
      </c>
      <c r="D7" s="117">
        <v>1199.6544</v>
      </c>
      <c r="E7" s="117">
        <v>4303.19133</v>
      </c>
      <c r="F7" s="117">
        <v>3836.2502000000004</v>
      </c>
      <c r="G7" s="120">
        <f>D7-F7</f>
        <v>-2636.5958000000005</v>
      </c>
    </row>
    <row r="8" spans="1:7" ht="15" customHeight="1">
      <c r="A8" s="52" t="s">
        <v>33</v>
      </c>
      <c r="B8" s="10" t="s">
        <v>34</v>
      </c>
      <c r="C8" s="23">
        <v>37057.1728</v>
      </c>
      <c r="D8" s="23">
        <v>38201.45205999999</v>
      </c>
      <c r="E8" s="23">
        <v>5834.509150000001</v>
      </c>
      <c r="F8" s="23">
        <v>6845.359360000001</v>
      </c>
      <c r="G8" s="53">
        <f aca="true" t="shared" si="0" ref="G8:G16">D8-F8</f>
        <v>31356.092699999987</v>
      </c>
    </row>
    <row r="9" spans="1:7" ht="15" customHeight="1">
      <c r="A9" s="52" t="s">
        <v>77</v>
      </c>
      <c r="B9" s="10" t="s">
        <v>114</v>
      </c>
      <c r="C9" s="23">
        <v>23718.993010000006</v>
      </c>
      <c r="D9" s="23">
        <v>22439.059430000005</v>
      </c>
      <c r="E9" s="23">
        <v>51045.27117999999</v>
      </c>
      <c r="F9" s="23">
        <v>48894.621060000005</v>
      </c>
      <c r="G9" s="53">
        <f t="shared" si="0"/>
        <v>-26455.56163</v>
      </c>
    </row>
    <row r="10" spans="1:7" ht="14.25" customHeight="1">
      <c r="A10" s="52" t="s">
        <v>47</v>
      </c>
      <c r="B10" s="10" t="s">
        <v>60</v>
      </c>
      <c r="C10" s="23">
        <v>4755.24442</v>
      </c>
      <c r="D10" s="23">
        <v>6913.1513700000005</v>
      </c>
      <c r="E10" s="23">
        <v>6072.327310000001</v>
      </c>
      <c r="F10" s="23">
        <v>7488.858350000001</v>
      </c>
      <c r="G10" s="53">
        <f t="shared" si="0"/>
        <v>-575.7069800000008</v>
      </c>
    </row>
    <row r="11" spans="1:7" ht="15" customHeight="1">
      <c r="A11" s="52" t="s">
        <v>35</v>
      </c>
      <c r="B11" s="10" t="s">
        <v>36</v>
      </c>
      <c r="C11" s="23">
        <v>7425.93683</v>
      </c>
      <c r="D11" s="23">
        <v>7567.633040000001</v>
      </c>
      <c r="E11" s="23">
        <v>3040.1776500000005</v>
      </c>
      <c r="F11" s="23">
        <v>4286.30943</v>
      </c>
      <c r="G11" s="53">
        <f t="shared" si="0"/>
        <v>3281.3236100000004</v>
      </c>
    </row>
    <row r="12" spans="1:7" ht="15" customHeight="1">
      <c r="A12" s="52" t="s">
        <v>37</v>
      </c>
      <c r="B12" s="10" t="s">
        <v>115</v>
      </c>
      <c r="C12" s="23">
        <v>520337.13490000006</v>
      </c>
      <c r="D12" s="23">
        <v>590206.1204000001</v>
      </c>
      <c r="E12" s="23">
        <v>31081.034489999995</v>
      </c>
      <c r="F12" s="23">
        <v>24644.448009999996</v>
      </c>
      <c r="G12" s="53">
        <f>D12-F12</f>
        <v>565561.6723900001</v>
      </c>
    </row>
    <row r="13" spans="1:7" ht="14.25" customHeight="1">
      <c r="A13" s="52" t="s">
        <v>38</v>
      </c>
      <c r="B13" s="10" t="s">
        <v>112</v>
      </c>
      <c r="C13" s="23">
        <v>124540.70769000002</v>
      </c>
      <c r="D13" s="23">
        <v>136840.81898000004</v>
      </c>
      <c r="E13" s="23">
        <v>17480.67916</v>
      </c>
      <c r="F13" s="23">
        <v>20704.400080000007</v>
      </c>
      <c r="G13" s="53">
        <f t="shared" si="0"/>
        <v>116136.41890000003</v>
      </c>
    </row>
    <row r="14" spans="1:7" ht="15" customHeight="1">
      <c r="A14" s="52">
        <v>10</v>
      </c>
      <c r="B14" s="10" t="s">
        <v>39</v>
      </c>
      <c r="C14" s="23">
        <v>36272.16715</v>
      </c>
      <c r="D14" s="23">
        <v>22858.83378</v>
      </c>
      <c r="E14" s="23">
        <v>52463.722989999995</v>
      </c>
      <c r="F14" s="23">
        <v>53957.45099000001</v>
      </c>
      <c r="G14" s="53">
        <f t="shared" si="0"/>
        <v>-31098.61721000001</v>
      </c>
    </row>
    <row r="15" spans="1:7" ht="15" customHeight="1">
      <c r="A15" s="52">
        <v>12</v>
      </c>
      <c r="B15" s="10" t="s">
        <v>113</v>
      </c>
      <c r="C15" s="23">
        <v>23296.39423</v>
      </c>
      <c r="D15" s="23">
        <v>11447.712119999998</v>
      </c>
      <c r="E15" s="23">
        <v>31164.527899999997</v>
      </c>
      <c r="F15" s="23">
        <v>19234.80386</v>
      </c>
      <c r="G15" s="53">
        <f t="shared" si="0"/>
        <v>-7787.091740000002</v>
      </c>
    </row>
    <row r="16" spans="1:7" ht="15" customHeight="1">
      <c r="A16" s="52">
        <v>15</v>
      </c>
      <c r="B16" s="10" t="s">
        <v>40</v>
      </c>
      <c r="C16" s="23">
        <v>206869.83903999996</v>
      </c>
      <c r="D16" s="23">
        <v>220733.05189999996</v>
      </c>
      <c r="E16" s="23">
        <v>83888.73397</v>
      </c>
      <c r="F16" s="23">
        <v>70481.96106999999</v>
      </c>
      <c r="G16" s="53">
        <f t="shared" si="0"/>
        <v>150251.09082999997</v>
      </c>
    </row>
    <row r="17" spans="1:8" ht="15" customHeight="1">
      <c r="A17" s="91" t="s">
        <v>48</v>
      </c>
      <c r="B17" s="92" t="s">
        <v>116</v>
      </c>
      <c r="C17" s="93">
        <v>31079.02165000001</v>
      </c>
      <c r="D17" s="93">
        <v>45145.77012000004</v>
      </c>
      <c r="E17" s="93">
        <v>17975.042859999998</v>
      </c>
      <c r="F17" s="93">
        <v>13567.23664</v>
      </c>
      <c r="G17" s="94">
        <f>D17-F17</f>
        <v>31578.53348000004</v>
      </c>
      <c r="H17" s="95"/>
    </row>
    <row r="18" spans="1:8" ht="15" customHeight="1">
      <c r="A18" s="96" t="s">
        <v>41</v>
      </c>
      <c r="B18" s="92" t="s">
        <v>42</v>
      </c>
      <c r="C18" s="79">
        <v>1143935.141</v>
      </c>
      <c r="D18" s="79">
        <v>1246152.13</v>
      </c>
      <c r="E18" s="79">
        <v>515790.032</v>
      </c>
      <c r="F18" s="79">
        <v>493900.324</v>
      </c>
      <c r="G18" s="97">
        <f>D18-F18</f>
        <v>752251.8059999999</v>
      </c>
      <c r="H18" s="95"/>
    </row>
    <row r="19" spans="1:7" ht="18" customHeight="1" thickBot="1">
      <c r="A19" s="54" t="s">
        <v>43</v>
      </c>
      <c r="B19" s="55" t="s">
        <v>44</v>
      </c>
      <c r="C19" s="80">
        <v>3588411.809</v>
      </c>
      <c r="D19" s="80">
        <v>3927231.707</v>
      </c>
      <c r="E19" s="80">
        <v>4652505.916</v>
      </c>
      <c r="F19" s="80">
        <v>5518656.996</v>
      </c>
      <c r="G19" s="98">
        <f>D19-F19</f>
        <v>-1591425.2890000003</v>
      </c>
    </row>
    <row r="20" spans="1:5" ht="12.75">
      <c r="A20" s="62" t="s">
        <v>12</v>
      </c>
      <c r="B20" s="5"/>
      <c r="C20" s="5"/>
      <c r="D20" s="5"/>
      <c r="E20" s="5"/>
    </row>
    <row r="22" spans="1:7" ht="15">
      <c r="A22" s="16"/>
      <c r="B22" s="17"/>
      <c r="C22" s="18"/>
      <c r="D22" s="18"/>
      <c r="E22" s="18"/>
      <c r="F22" s="18"/>
      <c r="G22" s="18"/>
    </row>
    <row r="23" spans="1:7" ht="15">
      <c r="A23" s="16"/>
      <c r="B23" s="17"/>
      <c r="C23" s="18"/>
      <c r="D23" s="18"/>
      <c r="E23" s="18"/>
      <c r="F23" s="18"/>
      <c r="G23" s="18"/>
    </row>
    <row r="24" spans="1:7" ht="15">
      <c r="A24" s="16"/>
      <c r="B24" s="17"/>
      <c r="C24" s="63"/>
      <c r="D24" s="18"/>
      <c r="E24" s="18"/>
      <c r="F24" s="18"/>
      <c r="G24" s="18"/>
    </row>
    <row r="25" spans="1:7" ht="15">
      <c r="A25" s="16"/>
      <c r="B25" s="17"/>
      <c r="C25" s="18"/>
      <c r="D25" s="18"/>
      <c r="E25" s="18"/>
      <c r="F25" s="18"/>
      <c r="G25" s="18"/>
    </row>
    <row r="26" spans="1:7" ht="15">
      <c r="A26" s="16"/>
      <c r="B26" s="17"/>
      <c r="C26" s="18"/>
      <c r="D26" s="18"/>
      <c r="E26" s="18"/>
      <c r="F26" s="18"/>
      <c r="G26" s="18"/>
    </row>
    <row r="27" spans="1:7" ht="15">
      <c r="A27" s="16"/>
      <c r="B27" s="17"/>
      <c r="C27" s="18"/>
      <c r="D27" s="18"/>
      <c r="E27" s="18"/>
      <c r="F27" s="18"/>
      <c r="G27" s="18"/>
    </row>
    <row r="28" spans="1:7" ht="15">
      <c r="A28" s="16"/>
      <c r="B28" s="17"/>
      <c r="C28" s="18"/>
      <c r="D28" s="18"/>
      <c r="E28" s="18"/>
      <c r="F28" s="18"/>
      <c r="G28" s="18"/>
    </row>
    <row r="29" spans="1:7" ht="15">
      <c r="A29" s="16"/>
      <c r="B29" s="17"/>
      <c r="C29" s="18"/>
      <c r="D29" s="18"/>
      <c r="E29" s="18"/>
      <c r="F29" s="18"/>
      <c r="G29" s="18"/>
    </row>
    <row r="30" spans="1:7" ht="15">
      <c r="A30" s="16"/>
      <c r="B30" s="17"/>
      <c r="C30" s="18"/>
      <c r="D30" s="18"/>
      <c r="E30" s="18"/>
      <c r="F30" s="18"/>
      <c r="G30" s="18"/>
    </row>
    <row r="31" spans="1:7" ht="15">
      <c r="A31" s="16"/>
      <c r="B31" s="17"/>
      <c r="C31" s="18"/>
      <c r="D31" s="18"/>
      <c r="E31" s="18"/>
      <c r="F31" s="18"/>
      <c r="G31" s="18"/>
    </row>
    <row r="32" spans="1:7" ht="15">
      <c r="A32" s="16"/>
      <c r="B32" s="17"/>
      <c r="C32" s="18"/>
      <c r="D32" s="18"/>
      <c r="E32" s="18"/>
      <c r="F32" s="18"/>
      <c r="G32" s="18"/>
    </row>
    <row r="33" spans="1:7" ht="15">
      <c r="A33" s="16"/>
      <c r="B33" s="17"/>
      <c r="C33" s="18"/>
      <c r="D33" s="18"/>
      <c r="E33" s="18"/>
      <c r="F33" s="18"/>
      <c r="G33" s="18"/>
    </row>
    <row r="34" spans="1:7" ht="15">
      <c r="A34" s="16"/>
      <c r="B34" s="17"/>
      <c r="C34" s="18"/>
      <c r="D34" s="18"/>
      <c r="E34" s="18"/>
      <c r="F34" s="18"/>
      <c r="G34" s="18"/>
    </row>
    <row r="35" spans="1:7" ht="15">
      <c r="A35" s="16"/>
      <c r="B35" s="17"/>
      <c r="C35" s="18"/>
      <c r="D35" s="18"/>
      <c r="E35" s="18"/>
      <c r="F35" s="18"/>
      <c r="G35" s="18"/>
    </row>
    <row r="36" spans="1:7" ht="15">
      <c r="A36" s="16"/>
      <c r="B36" s="17"/>
      <c r="C36" s="18"/>
      <c r="D36" s="18"/>
      <c r="E36" s="18"/>
      <c r="F36" s="18"/>
      <c r="G36" s="18"/>
    </row>
    <row r="37" spans="1:7" ht="15.75">
      <c r="A37" s="19"/>
      <c r="B37" s="17"/>
      <c r="C37" s="18"/>
      <c r="D37" s="18"/>
      <c r="E37" s="18"/>
      <c r="F37" s="18"/>
      <c r="G37" s="20"/>
    </row>
    <row r="38" spans="1:7" ht="15.75">
      <c r="A38" s="19"/>
      <c r="B38" s="17"/>
      <c r="C38" s="18"/>
      <c r="D38" s="18"/>
      <c r="E38" s="18"/>
      <c r="F38" s="18"/>
      <c r="G38" s="20"/>
    </row>
  </sheetData>
  <mergeCells count="5">
    <mergeCell ref="A5:A6"/>
    <mergeCell ref="G5:G6"/>
    <mergeCell ref="C5:D5"/>
    <mergeCell ref="E5:F5"/>
    <mergeCell ref="B5:B6"/>
  </mergeCells>
  <printOptions horizontalCentered="1"/>
  <pageMargins left="0.44" right="0.7874015748031497" top="1.22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="70" zoomScaleNormal="70" workbookViewId="0" topLeftCell="A1">
      <selection activeCell="F31" sqref="A1:F31"/>
    </sheetView>
  </sheetViews>
  <sheetFormatPr defaultColWidth="11.421875" defaultRowHeight="12.75"/>
  <cols>
    <col min="1" max="1" width="14.8515625" style="0" customWidth="1"/>
    <col min="2" max="2" width="107.5742187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6" t="s">
        <v>55</v>
      </c>
    </row>
    <row r="2" spans="1:3" ht="12.75">
      <c r="A2" s="1"/>
      <c r="C2" s="22"/>
    </row>
    <row r="3" spans="1:6" ht="14.25" customHeight="1" thickBot="1">
      <c r="A3" s="14" t="s">
        <v>151</v>
      </c>
      <c r="B3" s="11"/>
      <c r="C3" s="11"/>
      <c r="D3" s="11"/>
      <c r="E3" s="11"/>
      <c r="F3" s="11"/>
    </row>
    <row r="4" spans="1:6" ht="74.25" customHeight="1" thickBot="1">
      <c r="A4" s="56" t="s">
        <v>105</v>
      </c>
      <c r="B4" s="57" t="s">
        <v>45</v>
      </c>
      <c r="C4" s="124" t="s">
        <v>59</v>
      </c>
      <c r="D4" s="124" t="s">
        <v>46</v>
      </c>
      <c r="E4" s="124" t="s">
        <v>75</v>
      </c>
      <c r="F4" s="125" t="s">
        <v>76</v>
      </c>
    </row>
    <row r="5" spans="1:7" ht="14.25">
      <c r="A5" s="126" t="s">
        <v>133</v>
      </c>
      <c r="B5" s="127" t="s">
        <v>89</v>
      </c>
      <c r="C5" s="108">
        <v>178831.663</v>
      </c>
      <c r="D5" s="108">
        <v>155645.26</v>
      </c>
      <c r="E5" s="128">
        <f aca="true" t="shared" si="0" ref="E5:E25">(C5)/C$29</f>
        <v>0.1435070878091803</v>
      </c>
      <c r="F5" s="129">
        <f aca="true" t="shared" si="1" ref="F5:F25">(D5)/D$29</f>
        <v>0.14699135643914665</v>
      </c>
      <c r="G5" s="4"/>
    </row>
    <row r="6" spans="1:7" ht="14.25">
      <c r="A6" s="31" t="s">
        <v>121</v>
      </c>
      <c r="B6" s="12" t="s">
        <v>100</v>
      </c>
      <c r="C6" s="103">
        <v>144888.659</v>
      </c>
      <c r="D6" s="103">
        <v>108191.424</v>
      </c>
      <c r="E6" s="36">
        <f t="shared" si="0"/>
        <v>0.11626883718946004</v>
      </c>
      <c r="F6" s="38">
        <f t="shared" si="1"/>
        <v>0.10217596198459783</v>
      </c>
      <c r="G6" s="4"/>
    </row>
    <row r="7" spans="1:7" ht="14.25">
      <c r="A7" s="31" t="s">
        <v>56</v>
      </c>
      <c r="B7" s="12" t="s">
        <v>84</v>
      </c>
      <c r="C7" s="103">
        <v>132778.521</v>
      </c>
      <c r="D7" s="103">
        <v>61673.117</v>
      </c>
      <c r="E7" s="36">
        <f t="shared" si="0"/>
        <v>0.10655081182307237</v>
      </c>
      <c r="F7" s="38">
        <f t="shared" si="1"/>
        <v>0.058244080954731256</v>
      </c>
      <c r="G7" s="4"/>
    </row>
    <row r="8" spans="1:7" ht="14.25">
      <c r="A8" s="31" t="s">
        <v>49</v>
      </c>
      <c r="B8" s="12" t="s">
        <v>98</v>
      </c>
      <c r="C8" s="103">
        <v>113125.455</v>
      </c>
      <c r="D8" s="103">
        <v>123739.346</v>
      </c>
      <c r="E8" s="36">
        <f t="shared" si="0"/>
        <v>0.09077981120232874</v>
      </c>
      <c r="F8" s="38">
        <f t="shared" si="1"/>
        <v>0.116859416813804</v>
      </c>
      <c r="G8" s="4"/>
    </row>
    <row r="9" spans="1:7" ht="14.25">
      <c r="A9" s="31" t="s">
        <v>95</v>
      </c>
      <c r="B9" s="12" t="s">
        <v>96</v>
      </c>
      <c r="C9" s="103">
        <v>63534.937</v>
      </c>
      <c r="D9" s="103">
        <v>37715.535</v>
      </c>
      <c r="E9" s="36">
        <f t="shared" si="0"/>
        <v>0.050984896242953014</v>
      </c>
      <c r="F9" s="38">
        <f t="shared" si="1"/>
        <v>0.03561854468602585</v>
      </c>
      <c r="G9" s="4"/>
    </row>
    <row r="10" spans="1:7" ht="14.25">
      <c r="A10" s="31" t="s">
        <v>109</v>
      </c>
      <c r="B10" s="12" t="s">
        <v>110</v>
      </c>
      <c r="C10" s="103">
        <v>52186.629</v>
      </c>
      <c r="D10" s="103">
        <v>20875.046</v>
      </c>
      <c r="E10" s="36">
        <f t="shared" si="0"/>
        <v>0.04187821678070575</v>
      </c>
      <c r="F10" s="38">
        <f t="shared" si="1"/>
        <v>0.019714389807113833</v>
      </c>
      <c r="G10" s="4"/>
    </row>
    <row r="11" spans="1:7" ht="14.25">
      <c r="A11" s="31" t="s">
        <v>134</v>
      </c>
      <c r="B11" s="13" t="s">
        <v>94</v>
      </c>
      <c r="C11" s="103">
        <v>50733.629</v>
      </c>
      <c r="D11" s="103">
        <v>42853.285</v>
      </c>
      <c r="E11" s="36">
        <f t="shared" si="0"/>
        <v>0.04071222751969475</v>
      </c>
      <c r="F11" s="38">
        <f t="shared" si="1"/>
        <v>0.04047063489131206</v>
      </c>
      <c r="G11" s="4"/>
    </row>
    <row r="12" spans="1:7" ht="14.25">
      <c r="A12" s="31" t="s">
        <v>135</v>
      </c>
      <c r="B12" s="12" t="s">
        <v>99</v>
      </c>
      <c r="C12" s="103">
        <v>38827.117</v>
      </c>
      <c r="D12" s="103">
        <v>19282.344</v>
      </c>
      <c r="E12" s="36">
        <f t="shared" si="0"/>
        <v>0.031157605958718384</v>
      </c>
      <c r="F12" s="38">
        <f t="shared" si="1"/>
        <v>0.018210242315675022</v>
      </c>
      <c r="G12" s="4"/>
    </row>
    <row r="13" spans="1:7" ht="14.25">
      <c r="A13" s="31" t="s">
        <v>70</v>
      </c>
      <c r="B13" s="13" t="s">
        <v>92</v>
      </c>
      <c r="C13" s="103">
        <v>28272.168</v>
      </c>
      <c r="D13" s="103">
        <v>24832.222</v>
      </c>
      <c r="E13" s="36">
        <f t="shared" si="0"/>
        <v>0.022687573484858205</v>
      </c>
      <c r="F13" s="38">
        <f t="shared" si="1"/>
        <v>0.023451546132391178</v>
      </c>
      <c r="G13" s="4"/>
    </row>
    <row r="14" spans="1:7" ht="14.25">
      <c r="A14" s="31" t="s">
        <v>111</v>
      </c>
      <c r="B14" s="13" t="s">
        <v>82</v>
      </c>
      <c r="C14" s="103">
        <v>23209.607</v>
      </c>
      <c r="D14" s="103">
        <v>41172.385</v>
      </c>
      <c r="E14" s="36">
        <f t="shared" si="0"/>
        <v>0.01862501893619122</v>
      </c>
      <c r="F14" s="38">
        <f t="shared" si="1"/>
        <v>0.03888319322403249</v>
      </c>
      <c r="G14" s="4"/>
    </row>
    <row r="15" spans="1:7" ht="14.25">
      <c r="A15" s="31" t="s">
        <v>119</v>
      </c>
      <c r="B15" s="13" t="s">
        <v>128</v>
      </c>
      <c r="C15" s="103">
        <v>18529.461</v>
      </c>
      <c r="D15" s="103">
        <v>17298.389</v>
      </c>
      <c r="E15" s="36">
        <f t="shared" si="0"/>
        <v>0.0148693410449568</v>
      </c>
      <c r="F15" s="38">
        <f t="shared" si="1"/>
        <v>0.016336595559170986</v>
      </c>
      <c r="G15" s="4"/>
    </row>
    <row r="16" spans="1:7" ht="14.25">
      <c r="A16" s="31" t="s">
        <v>93</v>
      </c>
      <c r="B16" s="13" t="s">
        <v>101</v>
      </c>
      <c r="C16" s="103">
        <v>17438.94</v>
      </c>
      <c r="D16" s="106">
        <v>10170.851</v>
      </c>
      <c r="E16" s="36">
        <f t="shared" si="0"/>
        <v>0.01399423039464229</v>
      </c>
      <c r="F16" s="38">
        <f t="shared" si="1"/>
        <v>0.00960534991319653</v>
      </c>
      <c r="G16" s="4"/>
    </row>
    <row r="17" spans="1:7" ht="14.25">
      <c r="A17" s="31" t="s">
        <v>117</v>
      </c>
      <c r="B17" s="13" t="s">
        <v>118</v>
      </c>
      <c r="C17" s="103">
        <v>15904.63</v>
      </c>
      <c r="D17" s="106">
        <v>1744.427</v>
      </c>
      <c r="E17" s="36">
        <f t="shared" si="0"/>
        <v>0.012762992278288681</v>
      </c>
      <c r="F17" s="38">
        <f t="shared" si="1"/>
        <v>0.001647436555016653</v>
      </c>
      <c r="G17" s="4"/>
    </row>
    <row r="18" spans="1:7" ht="14.25">
      <c r="A18" s="31" t="s">
        <v>136</v>
      </c>
      <c r="B18" s="13" t="s">
        <v>140</v>
      </c>
      <c r="C18" s="103">
        <v>15639.525</v>
      </c>
      <c r="D18" s="103">
        <v>14916.689</v>
      </c>
      <c r="E18" s="36">
        <f t="shared" si="0"/>
        <v>0.012550253404895479</v>
      </c>
      <c r="F18" s="38">
        <f t="shared" si="1"/>
        <v>0.01408731849393228</v>
      </c>
      <c r="G18" s="4"/>
    </row>
    <row r="19" spans="1:7" ht="14.25">
      <c r="A19" s="31" t="s">
        <v>153</v>
      </c>
      <c r="B19" s="13" t="s">
        <v>154</v>
      </c>
      <c r="C19" s="103">
        <v>14469.374</v>
      </c>
      <c r="D19" s="103">
        <v>7313.197</v>
      </c>
      <c r="E19" s="36">
        <f t="shared" si="0"/>
        <v>0.011611242049244214</v>
      </c>
      <c r="F19" s="38">
        <f t="shared" si="1"/>
        <v>0.00690658197324286</v>
      </c>
      <c r="G19" s="4"/>
    </row>
    <row r="20" spans="1:7" ht="14.25">
      <c r="A20" s="31" t="s">
        <v>126</v>
      </c>
      <c r="B20" s="13" t="s">
        <v>127</v>
      </c>
      <c r="C20" s="103">
        <v>13341.891</v>
      </c>
      <c r="D20" s="103">
        <v>7116.698</v>
      </c>
      <c r="E20" s="36">
        <f t="shared" si="0"/>
        <v>0.010706470493860545</v>
      </c>
      <c r="F20" s="38">
        <f t="shared" si="1"/>
        <v>0.006721008351862191</v>
      </c>
      <c r="G20" s="4"/>
    </row>
    <row r="21" spans="1:7" ht="14.25">
      <c r="A21" s="31" t="s">
        <v>138</v>
      </c>
      <c r="B21" s="13" t="s">
        <v>142</v>
      </c>
      <c r="C21" s="103">
        <v>12206.926</v>
      </c>
      <c r="D21" s="103">
        <v>30396.838</v>
      </c>
      <c r="E21" s="36">
        <f t="shared" si="0"/>
        <v>0.009795694856129399</v>
      </c>
      <c r="F21" s="38">
        <f t="shared" si="1"/>
        <v>0.028706768513740783</v>
      </c>
      <c r="G21" s="4"/>
    </row>
    <row r="22" spans="1:7" ht="14.25">
      <c r="A22" s="31" t="s">
        <v>79</v>
      </c>
      <c r="B22" s="13" t="s">
        <v>81</v>
      </c>
      <c r="C22" s="103">
        <v>11149.365</v>
      </c>
      <c r="D22" s="103">
        <v>1105.931</v>
      </c>
      <c r="E22" s="36">
        <f t="shared" si="0"/>
        <v>0.00894703362497726</v>
      </c>
      <c r="F22" s="38">
        <f t="shared" si="1"/>
        <v>0.0010444410438075781</v>
      </c>
      <c r="G22" s="4"/>
    </row>
    <row r="23" spans="1:7" ht="14.25">
      <c r="A23" s="31" t="s">
        <v>155</v>
      </c>
      <c r="B23" s="13" t="s">
        <v>156</v>
      </c>
      <c r="C23" s="103">
        <v>10284.625</v>
      </c>
      <c r="D23" s="103">
        <v>6901.946</v>
      </c>
      <c r="E23" s="36">
        <f t="shared" si="0"/>
        <v>0.008253105508276189</v>
      </c>
      <c r="F23" s="38">
        <f t="shared" si="1"/>
        <v>0.006518196600460191</v>
      </c>
      <c r="G23" s="4"/>
    </row>
    <row r="24" spans="1:7" ht="14.25">
      <c r="A24" s="31" t="s">
        <v>139</v>
      </c>
      <c r="B24" s="13" t="s">
        <v>143</v>
      </c>
      <c r="C24" s="103">
        <v>10170.432</v>
      </c>
      <c r="D24" s="103">
        <v>11829.832</v>
      </c>
      <c r="E24" s="36">
        <f t="shared" si="0"/>
        <v>0.008161469023979817</v>
      </c>
      <c r="F24" s="38">
        <f t="shared" si="1"/>
        <v>0.01117209128069318</v>
      </c>
      <c r="G24" s="4"/>
    </row>
    <row r="25" spans="1:7" ht="14.25">
      <c r="A25" s="31" t="s">
        <v>137</v>
      </c>
      <c r="B25" s="13" t="s">
        <v>141</v>
      </c>
      <c r="C25" s="103">
        <v>9906.191</v>
      </c>
      <c r="D25" s="103">
        <v>34280.23</v>
      </c>
      <c r="E25" s="36">
        <f t="shared" si="0"/>
        <v>0.007949423484875337</v>
      </c>
      <c r="F25" s="38">
        <f t="shared" si="1"/>
        <v>0.032374243242267245</v>
      </c>
      <c r="G25" s="4"/>
    </row>
    <row r="26" spans="1:7" ht="15">
      <c r="A26" s="31"/>
      <c r="B26" s="13"/>
      <c r="C26" s="103"/>
      <c r="D26" s="107"/>
      <c r="E26" s="36"/>
      <c r="F26" s="38"/>
      <c r="G26" s="35"/>
    </row>
    <row r="27" spans="1:6" ht="15">
      <c r="A27" s="31"/>
      <c r="B27" s="30" t="s">
        <v>74</v>
      </c>
      <c r="C27" s="104">
        <f>SUM(C5:C26)</f>
        <v>975429.7449999998</v>
      </c>
      <c r="D27" s="104">
        <f>SUM(D5:D26)</f>
        <v>779054.9920000001</v>
      </c>
      <c r="E27" s="37">
        <f>(C27)/C29</f>
        <v>0.7827533431112886</v>
      </c>
      <c r="F27" s="39">
        <f>(D27)/D29</f>
        <v>0.7357393987762207</v>
      </c>
    </row>
    <row r="28" spans="1:6" ht="14.25">
      <c r="A28" s="31"/>
      <c r="B28" s="12"/>
      <c r="C28" s="103"/>
      <c r="D28" s="107"/>
      <c r="E28" s="36"/>
      <c r="F28" s="38"/>
    </row>
    <row r="29" spans="1:6" ht="15">
      <c r="A29" s="31" t="s">
        <v>52</v>
      </c>
      <c r="B29" s="13" t="s">
        <v>42</v>
      </c>
      <c r="C29" s="104">
        <v>1246152.129</v>
      </c>
      <c r="D29" s="104">
        <v>1058873.554</v>
      </c>
      <c r="E29" s="37">
        <f>(C29)/C29</f>
        <v>1</v>
      </c>
      <c r="F29" s="39">
        <f>(D29)/D29</f>
        <v>1</v>
      </c>
    </row>
    <row r="30" spans="1:6" ht="15.75" thickBot="1">
      <c r="A30" s="32" t="s">
        <v>51</v>
      </c>
      <c r="B30" s="33" t="s">
        <v>44</v>
      </c>
      <c r="C30" s="105">
        <v>3927231.707</v>
      </c>
      <c r="D30" s="105">
        <v>4465369.658</v>
      </c>
      <c r="E30" s="40">
        <f>C29/C30</f>
        <v>0.3173105693709964</v>
      </c>
      <c r="F30" s="41">
        <f>D29/D30</f>
        <v>0.23713010010334962</v>
      </c>
    </row>
    <row r="31" spans="1:6" ht="15">
      <c r="A31" s="14" t="s">
        <v>12</v>
      </c>
      <c r="B31" s="11"/>
      <c r="C31" s="11"/>
      <c r="D31" s="11"/>
      <c r="E31" s="21"/>
      <c r="F31" s="21"/>
    </row>
    <row r="32" spans="1:6" ht="14.25">
      <c r="A32" s="68"/>
      <c r="B32" s="69"/>
      <c r="C32" s="70"/>
      <c r="D32" s="70"/>
      <c r="E32" s="71"/>
      <c r="F32" s="71"/>
    </row>
    <row r="33" spans="1:6" ht="14.25">
      <c r="A33" s="68"/>
      <c r="B33" s="69"/>
      <c r="C33" s="70"/>
      <c r="D33" s="70"/>
      <c r="E33" s="71"/>
      <c r="F33" s="71"/>
    </row>
    <row r="34" spans="1:6" ht="13.5" customHeight="1">
      <c r="A34" s="148"/>
      <c r="B34" s="149"/>
      <c r="C34" s="70"/>
      <c r="D34" s="70"/>
      <c r="E34" s="71"/>
      <c r="F34" s="71"/>
    </row>
    <row r="35" spans="1:6" ht="14.25" customHeight="1">
      <c r="A35" s="148"/>
      <c r="B35" s="150"/>
      <c r="C35" s="70"/>
      <c r="D35" s="70"/>
      <c r="E35" s="69"/>
      <c r="F35" s="69"/>
    </row>
    <row r="36" spans="1:6" ht="16.5" customHeight="1">
      <c r="A36" s="148"/>
      <c r="B36" s="150"/>
      <c r="C36" s="70"/>
      <c r="D36" s="70"/>
      <c r="E36" s="130"/>
      <c r="F36" s="130"/>
    </row>
    <row r="37" spans="1:7" ht="14.25">
      <c r="A37" s="148"/>
      <c r="B37" s="150"/>
      <c r="C37" s="70"/>
      <c r="D37" s="70"/>
      <c r="E37" s="71"/>
      <c r="F37" s="71"/>
      <c r="G37" s="4"/>
    </row>
    <row r="38" spans="1:7" ht="14.25">
      <c r="A38" s="148"/>
      <c r="B38" s="150"/>
      <c r="C38" s="70"/>
      <c r="D38" s="70"/>
      <c r="E38" s="71"/>
      <c r="F38" s="71"/>
      <c r="G38" s="4"/>
    </row>
    <row r="39" spans="1:7" ht="14.25">
      <c r="A39" s="148"/>
      <c r="B39" s="149"/>
      <c r="C39" s="70"/>
      <c r="D39" s="70"/>
      <c r="E39" s="71"/>
      <c r="F39" s="71"/>
      <c r="G39" s="4"/>
    </row>
    <row r="40" spans="1:7" ht="14.25">
      <c r="A40" s="148"/>
      <c r="B40" s="150"/>
      <c r="C40" s="70"/>
      <c r="D40" s="70"/>
      <c r="E40" s="71"/>
      <c r="F40" s="71"/>
      <c r="G40" s="4"/>
    </row>
    <row r="41" spans="1:7" ht="14.25">
      <c r="A41" s="148"/>
      <c r="B41" s="150"/>
      <c r="C41" s="70"/>
      <c r="D41" s="70"/>
      <c r="E41" s="71"/>
      <c r="F41" s="71"/>
      <c r="G41" s="4"/>
    </row>
    <row r="42" spans="1:7" ht="14.25">
      <c r="A42" s="148"/>
      <c r="B42" s="149"/>
      <c r="C42" s="70"/>
      <c r="D42" s="70"/>
      <c r="E42" s="71"/>
      <c r="F42" s="71"/>
      <c r="G42" s="4"/>
    </row>
    <row r="43" spans="1:7" ht="14.25">
      <c r="A43" s="148"/>
      <c r="B43" s="149"/>
      <c r="C43" s="70"/>
      <c r="D43" s="70"/>
      <c r="E43" s="71"/>
      <c r="F43" s="71"/>
      <c r="G43" s="4"/>
    </row>
    <row r="44" spans="1:7" ht="14.25">
      <c r="A44" s="148"/>
      <c r="B44" s="149"/>
      <c r="C44" s="70"/>
      <c r="D44" s="70"/>
      <c r="E44" s="71"/>
      <c r="F44" s="71"/>
      <c r="G44" s="4"/>
    </row>
    <row r="45" spans="1:7" ht="14.25">
      <c r="A45" s="148"/>
      <c r="B45" s="149"/>
      <c r="C45" s="70"/>
      <c r="D45" s="84"/>
      <c r="E45" s="71"/>
      <c r="F45" s="71"/>
      <c r="G45" s="4"/>
    </row>
    <row r="46" spans="1:7" ht="14.25">
      <c r="A46" s="148"/>
      <c r="B46" s="149"/>
      <c r="C46" s="70"/>
      <c r="D46" s="84"/>
      <c r="E46" s="71"/>
      <c r="F46" s="71"/>
      <c r="G46" s="4"/>
    </row>
    <row r="47" spans="1:7" ht="14.25">
      <c r="A47" s="148"/>
      <c r="B47" s="149"/>
      <c r="C47" s="70"/>
      <c r="D47" s="70"/>
      <c r="E47" s="71"/>
      <c r="F47" s="71"/>
      <c r="G47" s="4"/>
    </row>
    <row r="48" spans="1:7" ht="14.25">
      <c r="A48" s="148"/>
      <c r="B48" s="149"/>
      <c r="C48" s="70"/>
      <c r="D48" s="70"/>
      <c r="E48" s="71"/>
      <c r="F48" s="71"/>
      <c r="G48" s="4"/>
    </row>
    <row r="49" spans="1:7" ht="14.25">
      <c r="A49" s="148"/>
      <c r="B49" s="149"/>
      <c r="C49" s="70"/>
      <c r="D49" s="70"/>
      <c r="E49" s="71"/>
      <c r="F49" s="71"/>
      <c r="G49" s="4"/>
    </row>
    <row r="50" spans="1:7" ht="14.25">
      <c r="A50" s="148"/>
      <c r="B50" s="149"/>
      <c r="C50" s="70"/>
      <c r="D50" s="70"/>
      <c r="E50" s="71"/>
      <c r="F50" s="71"/>
      <c r="G50" s="4"/>
    </row>
    <row r="51" spans="1:7" ht="14.25">
      <c r="A51" s="148"/>
      <c r="B51" s="149"/>
      <c r="C51" s="70"/>
      <c r="D51" s="70"/>
      <c r="E51" s="71"/>
      <c r="F51" s="71"/>
      <c r="G51" s="4"/>
    </row>
    <row r="52" spans="1:7" ht="14.25">
      <c r="A52" s="148"/>
      <c r="B52" s="149"/>
      <c r="C52" s="70"/>
      <c r="D52" s="70"/>
      <c r="E52" s="71"/>
      <c r="F52" s="71"/>
      <c r="G52" s="4"/>
    </row>
    <row r="53" spans="1:7" ht="14.25">
      <c r="A53" s="148"/>
      <c r="B53" s="149"/>
      <c r="C53" s="70"/>
      <c r="D53" s="70"/>
      <c r="E53" s="71"/>
      <c r="F53" s="71"/>
      <c r="G53" s="4"/>
    </row>
    <row r="54" spans="1:7" ht="14.25">
      <c r="A54" s="148"/>
      <c r="B54" s="149"/>
      <c r="C54" s="70"/>
      <c r="D54" s="70"/>
      <c r="E54" s="71"/>
      <c r="F54" s="71"/>
      <c r="G54" s="4"/>
    </row>
    <row r="55" spans="1:7" ht="14.25">
      <c r="A55" s="68"/>
      <c r="B55" s="72"/>
      <c r="C55" s="70"/>
      <c r="D55" s="70"/>
      <c r="E55" s="71"/>
      <c r="F55" s="71"/>
      <c r="G55" s="4"/>
    </row>
    <row r="56" spans="1:7" ht="14.25">
      <c r="A56" s="68"/>
      <c r="B56" s="72"/>
      <c r="C56" s="70"/>
      <c r="D56" s="70"/>
      <c r="E56" s="71"/>
      <c r="F56" s="71"/>
      <c r="G56" s="4"/>
    </row>
    <row r="57" spans="1:7" ht="14.25">
      <c r="A57" s="68"/>
      <c r="B57" s="72"/>
      <c r="C57" s="70"/>
      <c r="D57" s="70"/>
      <c r="E57" s="71"/>
      <c r="F57" s="71"/>
      <c r="G57" s="4"/>
    </row>
    <row r="58" spans="1:7" ht="15">
      <c r="A58" s="68"/>
      <c r="B58" s="72"/>
      <c r="C58" s="70"/>
      <c r="D58" s="73"/>
      <c r="E58" s="71"/>
      <c r="F58" s="71"/>
      <c r="G58" s="35"/>
    </row>
    <row r="59" spans="1:6" ht="15">
      <c r="A59" s="68"/>
      <c r="B59" s="85"/>
      <c r="C59" s="67"/>
      <c r="D59" s="67"/>
      <c r="E59" s="74"/>
      <c r="F59" s="74"/>
    </row>
    <row r="60" spans="1:6" ht="14.25">
      <c r="A60" s="68"/>
      <c r="B60" s="69"/>
      <c r="C60" s="70"/>
      <c r="D60" s="73"/>
      <c r="E60" s="71"/>
      <c r="F60" s="71"/>
    </row>
    <row r="61" spans="1:6" ht="15">
      <c r="A61" s="68"/>
      <c r="B61" s="72"/>
      <c r="C61" s="67"/>
      <c r="D61" s="67"/>
      <c r="E61" s="74"/>
      <c r="F61" s="74"/>
    </row>
    <row r="62" spans="1:6" ht="15">
      <c r="A62" s="68"/>
      <c r="B62" s="72"/>
      <c r="C62" s="67"/>
      <c r="D62" s="67"/>
      <c r="E62" s="74"/>
      <c r="F62" s="74"/>
    </row>
    <row r="63" spans="1:6" ht="15">
      <c r="A63" s="85"/>
      <c r="B63" s="69"/>
      <c r="C63" s="69"/>
      <c r="D63" s="69"/>
      <c r="E63" s="86"/>
      <c r="F63" s="86"/>
    </row>
    <row r="64" spans="1:6" ht="14.25">
      <c r="A64" s="68"/>
      <c r="B64" s="72"/>
      <c r="C64" s="70"/>
      <c r="D64" s="70"/>
      <c r="E64" s="71"/>
      <c r="F64" s="71"/>
    </row>
    <row r="65" spans="1:6" ht="14.25">
      <c r="A65" s="68"/>
      <c r="B65" s="72"/>
      <c r="C65" s="70"/>
      <c r="D65" s="70"/>
      <c r="E65" s="71"/>
      <c r="F65" s="71"/>
    </row>
    <row r="66" spans="1:6" ht="14.25">
      <c r="A66" s="68"/>
      <c r="B66" s="72"/>
      <c r="C66" s="70"/>
      <c r="D66" s="70"/>
      <c r="E66" s="71"/>
      <c r="F66" s="71"/>
    </row>
    <row r="67" spans="1:6" ht="14.25">
      <c r="A67" s="68"/>
      <c r="B67" s="69"/>
      <c r="C67" s="70"/>
      <c r="D67" s="70"/>
      <c r="E67" s="71"/>
      <c r="F67" s="71"/>
    </row>
    <row r="68" spans="1:6" ht="14.25">
      <c r="A68" s="68"/>
      <c r="B68" s="69"/>
      <c r="C68" s="70"/>
      <c r="D68" s="84"/>
      <c r="E68" s="71"/>
      <c r="F68" s="71"/>
    </row>
    <row r="69" spans="1:6" ht="14.25">
      <c r="A69" s="68"/>
      <c r="B69" s="69"/>
      <c r="C69" s="70"/>
      <c r="D69" s="84"/>
      <c r="E69" s="71"/>
      <c r="F69" s="71"/>
    </row>
    <row r="70" spans="1:6" ht="14.25">
      <c r="A70" s="68"/>
      <c r="B70" s="69"/>
      <c r="C70" s="70"/>
      <c r="D70" s="70"/>
      <c r="E70" s="71"/>
      <c r="F70" s="71"/>
    </row>
    <row r="71" spans="1:6" ht="14.25">
      <c r="A71" s="68"/>
      <c r="B71" s="69"/>
      <c r="C71" s="70"/>
      <c r="D71" s="70"/>
      <c r="E71" s="71"/>
      <c r="F71" s="71"/>
    </row>
    <row r="72" spans="1:6" ht="14.25">
      <c r="A72" s="68"/>
      <c r="B72" s="72"/>
      <c r="C72" s="70"/>
      <c r="D72" s="70"/>
      <c r="E72" s="71"/>
      <c r="F72" s="71"/>
    </row>
    <row r="73" spans="1:6" ht="14.25">
      <c r="A73" s="68"/>
      <c r="B73" s="72"/>
      <c r="C73" s="70"/>
      <c r="D73" s="70"/>
      <c r="E73" s="71"/>
      <c r="F73" s="71"/>
    </row>
    <row r="74" spans="1:6" ht="14.25">
      <c r="A74" s="68"/>
      <c r="B74" s="72"/>
      <c r="C74" s="70"/>
      <c r="D74" s="70"/>
      <c r="E74" s="71"/>
      <c r="F74" s="71"/>
    </row>
    <row r="75" spans="1:6" ht="14.25">
      <c r="A75" s="68"/>
      <c r="B75" s="72"/>
      <c r="C75" s="70"/>
      <c r="D75" s="70"/>
      <c r="E75" s="71"/>
      <c r="F75" s="71"/>
    </row>
    <row r="76" spans="1:6" ht="14.25">
      <c r="A76" s="68"/>
      <c r="B76" s="72"/>
      <c r="C76" s="70"/>
      <c r="D76" s="70"/>
      <c r="E76" s="71"/>
      <c r="F76" s="71"/>
    </row>
    <row r="77" spans="1:6" ht="14.25">
      <c r="A77" s="68"/>
      <c r="B77" s="72"/>
      <c r="C77" s="70"/>
      <c r="D77" s="70"/>
      <c r="E77" s="71"/>
      <c r="F77" s="71"/>
    </row>
    <row r="78" spans="1:6" ht="14.25">
      <c r="A78" s="68"/>
      <c r="B78" s="72"/>
      <c r="C78" s="70"/>
      <c r="D78" s="73"/>
      <c r="E78" s="71"/>
      <c r="F78" s="71"/>
    </row>
    <row r="79" spans="1:6" ht="15">
      <c r="A79" s="68"/>
      <c r="B79" s="72"/>
      <c r="C79" s="67"/>
      <c r="D79" s="67"/>
      <c r="E79" s="74"/>
      <c r="F79" s="74"/>
    </row>
    <row r="80" spans="1:6" ht="14.25">
      <c r="A80" s="68"/>
      <c r="B80" s="72"/>
      <c r="C80" s="70"/>
      <c r="D80" s="73"/>
      <c r="E80" s="71"/>
      <c r="F80" s="71"/>
    </row>
    <row r="81" spans="1:6" ht="15">
      <c r="A81" s="68"/>
      <c r="B81" s="72"/>
      <c r="C81" s="67"/>
      <c r="D81" s="67"/>
      <c r="E81" s="74"/>
      <c r="F81" s="74"/>
    </row>
    <row r="82" spans="1:6" ht="15">
      <c r="A82" s="68"/>
      <c r="B82" s="72"/>
      <c r="C82" s="67"/>
      <c r="D82" s="67"/>
      <c r="E82" s="74"/>
      <c r="F82" s="74"/>
    </row>
    <row r="83" spans="1:6" ht="15">
      <c r="A83" s="68"/>
      <c r="B83" s="72"/>
      <c r="C83" s="67"/>
      <c r="D83" s="67"/>
      <c r="E83" s="74"/>
      <c r="F83" s="74"/>
    </row>
    <row r="84" spans="1:6" ht="15">
      <c r="A84" s="68"/>
      <c r="B84" s="109"/>
      <c r="C84" s="67"/>
      <c r="D84" s="67"/>
      <c r="E84" s="74"/>
      <c r="F84" s="74"/>
    </row>
    <row r="85" spans="1:6" ht="14.25">
      <c r="A85" s="68"/>
      <c r="B85" s="72"/>
      <c r="C85" s="69"/>
      <c r="D85" s="69"/>
      <c r="E85" s="86"/>
      <c r="F85" s="86"/>
    </row>
    <row r="89" spans="5:7" ht="12.75">
      <c r="E89" s="15"/>
      <c r="F89" s="15"/>
      <c r="G89" s="15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workbookViewId="0" topLeftCell="A1">
      <selection activeCell="A31" sqref="A31"/>
    </sheetView>
  </sheetViews>
  <sheetFormatPr defaultColWidth="11.421875" defaultRowHeight="12.75"/>
  <cols>
    <col min="1" max="1" width="15.00390625" style="22" customWidth="1"/>
    <col min="2" max="2" width="93.57421875" style="22" customWidth="1"/>
    <col min="3" max="3" width="18.28125" style="22" customWidth="1"/>
    <col min="4" max="4" width="17.8515625" style="22" customWidth="1"/>
    <col min="5" max="5" width="16.8515625" style="22" customWidth="1"/>
    <col min="6" max="6" width="12.8515625" style="22" bestFit="1" customWidth="1"/>
    <col min="7" max="16384" width="11.421875" style="22" customWidth="1"/>
  </cols>
  <sheetData>
    <row r="1" ht="12.75">
      <c r="A1" s="6" t="s">
        <v>102</v>
      </c>
    </row>
    <row r="2" ht="12.75">
      <c r="A2" s="24"/>
    </row>
    <row r="3" ht="13.5" thickBot="1">
      <c r="A3" s="24" t="s">
        <v>152</v>
      </c>
    </row>
    <row r="4" spans="1:5" ht="66.75" customHeight="1" thickBot="1">
      <c r="A4" s="56" t="s">
        <v>105</v>
      </c>
      <c r="B4" s="57" t="s">
        <v>45</v>
      </c>
      <c r="C4" s="58" t="s">
        <v>129</v>
      </c>
      <c r="D4" s="58" t="s">
        <v>106</v>
      </c>
      <c r="E4" s="59" t="s">
        <v>103</v>
      </c>
    </row>
    <row r="5" spans="1:5" ht="14.25">
      <c r="A5" s="126" t="s">
        <v>133</v>
      </c>
      <c r="B5" s="127" t="s">
        <v>89</v>
      </c>
      <c r="C5" s="108">
        <v>178831.663</v>
      </c>
      <c r="D5" s="108">
        <v>263831.047</v>
      </c>
      <c r="E5" s="99">
        <f>(C5*100)/D5</f>
        <v>67.78264538365721</v>
      </c>
    </row>
    <row r="6" spans="1:5" ht="14.25">
      <c r="A6" s="31" t="s">
        <v>121</v>
      </c>
      <c r="B6" s="12" t="s">
        <v>100</v>
      </c>
      <c r="C6" s="103">
        <v>144888.659</v>
      </c>
      <c r="D6" s="103">
        <v>170206.662</v>
      </c>
      <c r="E6" s="100">
        <f aca="true" t="shared" si="0" ref="E6:E30">(C6*100)/D6</f>
        <v>85.12513981385759</v>
      </c>
    </row>
    <row r="7" spans="1:6" ht="14.25">
      <c r="A7" s="31" t="s">
        <v>56</v>
      </c>
      <c r="B7" s="12" t="s">
        <v>84</v>
      </c>
      <c r="C7" s="103">
        <v>132778.521</v>
      </c>
      <c r="D7" s="103">
        <v>193971.544</v>
      </c>
      <c r="E7" s="100">
        <f t="shared" si="0"/>
        <v>68.45257725019708</v>
      </c>
      <c r="F7" s="75"/>
    </row>
    <row r="8" spans="1:6" ht="14.25">
      <c r="A8" s="31" t="s">
        <v>49</v>
      </c>
      <c r="B8" s="12" t="s">
        <v>98</v>
      </c>
      <c r="C8" s="103">
        <v>113125.455</v>
      </c>
      <c r="D8" s="103">
        <v>142657.097</v>
      </c>
      <c r="E8" s="100">
        <f t="shared" si="0"/>
        <v>79.29886236224195</v>
      </c>
      <c r="F8" s="75"/>
    </row>
    <row r="9" spans="1:6" ht="14.25">
      <c r="A9" s="31" t="s">
        <v>95</v>
      </c>
      <c r="B9" s="12" t="s">
        <v>96</v>
      </c>
      <c r="C9" s="103">
        <v>63534.937</v>
      </c>
      <c r="D9" s="103">
        <v>90600.296</v>
      </c>
      <c r="E9" s="100">
        <f t="shared" si="0"/>
        <v>70.12663291960989</v>
      </c>
      <c r="F9" s="75"/>
    </row>
    <row r="10" spans="1:6" ht="14.25">
      <c r="A10" s="31" t="s">
        <v>109</v>
      </c>
      <c r="B10" s="12" t="s">
        <v>110</v>
      </c>
      <c r="C10" s="103">
        <v>52186.629</v>
      </c>
      <c r="D10" s="103">
        <v>58735.152</v>
      </c>
      <c r="E10" s="100">
        <f t="shared" si="0"/>
        <v>88.8507601035918</v>
      </c>
      <c r="F10" s="75"/>
    </row>
    <row r="11" spans="1:6" ht="14.25">
      <c r="A11" s="31" t="s">
        <v>134</v>
      </c>
      <c r="B11" s="13" t="s">
        <v>94</v>
      </c>
      <c r="C11" s="103">
        <v>50733.629</v>
      </c>
      <c r="D11" s="103">
        <v>62793.824</v>
      </c>
      <c r="E11" s="100">
        <f t="shared" si="0"/>
        <v>80.79397903844811</v>
      </c>
      <c r="F11" s="75"/>
    </row>
    <row r="12" spans="1:6" ht="14.25">
      <c r="A12" s="31" t="s">
        <v>135</v>
      </c>
      <c r="B12" s="12" t="s">
        <v>99</v>
      </c>
      <c r="C12" s="103">
        <v>38827.117</v>
      </c>
      <c r="D12" s="103">
        <v>57805.553</v>
      </c>
      <c r="E12" s="100">
        <f t="shared" si="0"/>
        <v>67.16848985079339</v>
      </c>
      <c r="F12" s="75"/>
    </row>
    <row r="13" spans="1:6" ht="14.25">
      <c r="A13" s="31" t="s">
        <v>70</v>
      </c>
      <c r="B13" s="13" t="s">
        <v>92</v>
      </c>
      <c r="C13" s="103">
        <v>28272.168</v>
      </c>
      <c r="D13" s="103">
        <v>33448.425</v>
      </c>
      <c r="E13" s="100">
        <f t="shared" si="0"/>
        <v>84.52466147509188</v>
      </c>
      <c r="F13" s="75"/>
    </row>
    <row r="14" spans="1:6" ht="14.25">
      <c r="A14" s="31" t="s">
        <v>111</v>
      </c>
      <c r="B14" s="13" t="s">
        <v>82</v>
      </c>
      <c r="C14" s="103">
        <v>23209.607</v>
      </c>
      <c r="D14" s="103">
        <v>243992</v>
      </c>
      <c r="E14" s="100">
        <f t="shared" si="0"/>
        <v>9.51244589986557</v>
      </c>
      <c r="F14" s="75"/>
    </row>
    <row r="15" spans="1:6" ht="14.25">
      <c r="A15" s="31" t="s">
        <v>119</v>
      </c>
      <c r="B15" s="13" t="s">
        <v>128</v>
      </c>
      <c r="C15" s="103">
        <v>18529.461</v>
      </c>
      <c r="D15" s="103">
        <v>25974.94</v>
      </c>
      <c r="E15" s="100">
        <f t="shared" si="0"/>
        <v>71.33591453916736</v>
      </c>
      <c r="F15" s="75"/>
    </row>
    <row r="16" spans="1:6" ht="14.25">
      <c r="A16" s="31" t="s">
        <v>93</v>
      </c>
      <c r="B16" s="13" t="s">
        <v>101</v>
      </c>
      <c r="C16" s="103">
        <v>17438.94</v>
      </c>
      <c r="D16" s="106">
        <v>18422.067</v>
      </c>
      <c r="E16" s="100">
        <f t="shared" si="0"/>
        <v>94.66331872530915</v>
      </c>
      <c r="F16" s="76"/>
    </row>
    <row r="17" spans="1:6" ht="14.25">
      <c r="A17" s="31" t="s">
        <v>117</v>
      </c>
      <c r="B17" s="13" t="s">
        <v>118</v>
      </c>
      <c r="C17" s="103">
        <v>15904.63</v>
      </c>
      <c r="D17" s="106">
        <v>60443.683</v>
      </c>
      <c r="E17" s="100">
        <f t="shared" si="0"/>
        <v>26.313138463121117</v>
      </c>
      <c r="F17" s="76"/>
    </row>
    <row r="18" spans="1:6" ht="14.25">
      <c r="A18" s="31" t="s">
        <v>136</v>
      </c>
      <c r="B18" s="13" t="s">
        <v>140</v>
      </c>
      <c r="C18" s="103">
        <v>15639.525</v>
      </c>
      <c r="D18" s="103">
        <v>59876.838</v>
      </c>
      <c r="E18" s="100">
        <f t="shared" si="0"/>
        <v>26.119490478104403</v>
      </c>
      <c r="F18" s="75"/>
    </row>
    <row r="19" spans="1:6" ht="14.25">
      <c r="A19" s="31" t="s">
        <v>153</v>
      </c>
      <c r="B19" s="13" t="s">
        <v>154</v>
      </c>
      <c r="C19" s="103">
        <v>14469.374</v>
      </c>
      <c r="D19" s="103">
        <v>25236.142</v>
      </c>
      <c r="E19" s="100">
        <f t="shared" si="0"/>
        <v>57.33591925421881</v>
      </c>
      <c r="F19" s="75"/>
    </row>
    <row r="20" spans="1:6" ht="14.25">
      <c r="A20" s="31" t="s">
        <v>126</v>
      </c>
      <c r="B20" s="13" t="s">
        <v>127</v>
      </c>
      <c r="C20" s="103">
        <v>13341.891</v>
      </c>
      <c r="D20" s="103">
        <v>18358.036</v>
      </c>
      <c r="E20" s="100">
        <f t="shared" si="0"/>
        <v>72.67602591039694</v>
      </c>
      <c r="F20" s="75"/>
    </row>
    <row r="21" spans="1:6" ht="14.25">
      <c r="A21" s="31" t="s">
        <v>138</v>
      </c>
      <c r="B21" s="13" t="s">
        <v>142</v>
      </c>
      <c r="C21" s="103">
        <v>12206.926</v>
      </c>
      <c r="D21" s="103">
        <v>16123.406</v>
      </c>
      <c r="E21" s="100">
        <f t="shared" si="0"/>
        <v>75.70935074140041</v>
      </c>
      <c r="F21" s="75"/>
    </row>
    <row r="22" spans="1:6" ht="14.25">
      <c r="A22" s="31" t="s">
        <v>79</v>
      </c>
      <c r="B22" s="13" t="s">
        <v>81</v>
      </c>
      <c r="C22" s="103">
        <v>11149.365</v>
      </c>
      <c r="D22" s="103">
        <v>11702.5</v>
      </c>
      <c r="E22" s="100">
        <f t="shared" si="0"/>
        <v>95.2733603930784</v>
      </c>
      <c r="F22" s="75"/>
    </row>
    <row r="23" spans="1:6" ht="14.25">
      <c r="A23" s="31" t="s">
        <v>155</v>
      </c>
      <c r="B23" s="13" t="s">
        <v>156</v>
      </c>
      <c r="C23" s="103">
        <v>10284.625</v>
      </c>
      <c r="D23" s="103">
        <v>13424.773</v>
      </c>
      <c r="E23" s="100">
        <f t="shared" si="0"/>
        <v>76.6093028165169</v>
      </c>
      <c r="F23" s="75"/>
    </row>
    <row r="24" spans="1:6" ht="14.25">
      <c r="A24" s="31" t="s">
        <v>139</v>
      </c>
      <c r="B24" s="13" t="s">
        <v>143</v>
      </c>
      <c r="C24" s="103">
        <v>10170.432</v>
      </c>
      <c r="D24" s="103">
        <v>87391.295</v>
      </c>
      <c r="E24" s="100">
        <f t="shared" si="0"/>
        <v>11.637809006034297</v>
      </c>
      <c r="F24" s="75"/>
    </row>
    <row r="25" spans="1:6" ht="14.25">
      <c r="A25" s="31" t="s">
        <v>137</v>
      </c>
      <c r="B25" s="13" t="s">
        <v>141</v>
      </c>
      <c r="C25" s="103">
        <v>9906.191</v>
      </c>
      <c r="D25" s="103">
        <v>13217.133</v>
      </c>
      <c r="E25" s="100">
        <f t="shared" si="0"/>
        <v>74.94962031478386</v>
      </c>
      <c r="F25" s="75"/>
    </row>
    <row r="26" spans="1:5" ht="14.25">
      <c r="A26" s="31"/>
      <c r="B26" s="13"/>
      <c r="C26" s="103"/>
      <c r="D26" s="107"/>
      <c r="E26" s="100"/>
    </row>
    <row r="27" spans="1:5" ht="15">
      <c r="A27" s="31"/>
      <c r="B27" s="30" t="s">
        <v>74</v>
      </c>
      <c r="C27" s="104">
        <f>SUM(C5:C26)</f>
        <v>975429.7449999998</v>
      </c>
      <c r="D27" s="104">
        <f>SUM(D5:D26)</f>
        <v>1668212.413</v>
      </c>
      <c r="E27" s="101">
        <f t="shared" si="0"/>
        <v>58.47155538459596</v>
      </c>
    </row>
    <row r="28" spans="1:5" ht="14.25">
      <c r="A28" s="31"/>
      <c r="B28" s="12"/>
      <c r="C28" s="103"/>
      <c r="D28" s="107"/>
      <c r="E28" s="100"/>
    </row>
    <row r="29" spans="1:6" ht="15">
      <c r="A29" s="31" t="s">
        <v>52</v>
      </c>
      <c r="B29" s="13" t="s">
        <v>42</v>
      </c>
      <c r="C29" s="104">
        <v>1246152.129</v>
      </c>
      <c r="D29" s="104">
        <v>5562152</v>
      </c>
      <c r="E29" s="101">
        <f t="shared" si="0"/>
        <v>22.40413654643023</v>
      </c>
      <c r="F29" s="29"/>
    </row>
    <row r="30" spans="1:5" ht="15.75" thickBot="1">
      <c r="A30" s="32" t="s">
        <v>51</v>
      </c>
      <c r="B30" s="33" t="s">
        <v>44</v>
      </c>
      <c r="C30" s="105">
        <v>3927231.707</v>
      </c>
      <c r="D30" s="105">
        <v>34556793.533</v>
      </c>
      <c r="E30" s="102">
        <f t="shared" si="0"/>
        <v>11.364572072491885</v>
      </c>
    </row>
    <row r="31" spans="1:5" ht="15">
      <c r="A31" s="14" t="s">
        <v>12</v>
      </c>
      <c r="D31" s="27"/>
      <c r="E31" s="25"/>
    </row>
    <row r="32" spans="1:4" ht="12.75">
      <c r="A32" s="24" t="s">
        <v>104</v>
      </c>
      <c r="D32" s="28"/>
    </row>
    <row r="34" spans="1:5" ht="14.25">
      <c r="A34" s="68"/>
      <c r="B34" s="69"/>
      <c r="C34" s="70"/>
      <c r="D34" s="70"/>
      <c r="E34" s="25"/>
    </row>
    <row r="35" spans="1:4" ht="14.25">
      <c r="A35" s="68"/>
      <c r="B35" s="69"/>
      <c r="C35" s="70"/>
      <c r="D35" s="70"/>
    </row>
    <row r="36" spans="1:5" ht="14.25">
      <c r="A36" s="68"/>
      <c r="B36" s="69"/>
      <c r="C36" s="70"/>
      <c r="D36" s="70"/>
      <c r="E36" s="25"/>
    </row>
    <row r="37" spans="1:4" ht="14.25">
      <c r="A37" s="68"/>
      <c r="B37" s="69"/>
      <c r="C37" s="70"/>
      <c r="D37" s="70"/>
    </row>
    <row r="38" spans="1:4" ht="14.25">
      <c r="A38" s="68"/>
      <c r="B38" s="69"/>
      <c r="C38" s="70"/>
      <c r="D38" s="70"/>
    </row>
    <row r="39" spans="1:5" ht="14.25">
      <c r="A39" s="68"/>
      <c r="B39" s="69"/>
      <c r="C39" s="70"/>
      <c r="D39" s="70"/>
      <c r="E39" s="25"/>
    </row>
    <row r="40" spans="1:4" ht="14.25">
      <c r="A40" s="68"/>
      <c r="B40" s="69"/>
      <c r="C40" s="70"/>
      <c r="D40" s="70"/>
    </row>
    <row r="41" spans="1:4" ht="14.25">
      <c r="A41" s="68"/>
      <c r="B41" s="72"/>
      <c r="C41" s="70"/>
      <c r="D41" s="70"/>
    </row>
    <row r="42" spans="1:4" ht="14.25">
      <c r="A42" s="68"/>
      <c r="B42" s="72"/>
      <c r="C42" s="70"/>
      <c r="D42" s="70"/>
    </row>
    <row r="43" spans="1:4" ht="14.25">
      <c r="A43" s="68"/>
      <c r="B43" s="72"/>
      <c r="C43" s="70"/>
      <c r="D43" s="70"/>
    </row>
    <row r="44" spans="1:4" ht="14.25">
      <c r="A44" s="68"/>
      <c r="B44" s="72"/>
      <c r="C44" s="70"/>
      <c r="D44" s="70"/>
    </row>
    <row r="45" spans="1:4" ht="14.25">
      <c r="A45" s="68"/>
      <c r="B45" s="72"/>
      <c r="C45" s="70"/>
      <c r="D45" s="84"/>
    </row>
    <row r="46" spans="1:4" ht="14.25">
      <c r="A46" s="68"/>
      <c r="B46" s="72"/>
      <c r="C46" s="70"/>
      <c r="D46" s="84"/>
    </row>
    <row r="47" spans="1:4" ht="14.25">
      <c r="A47" s="68"/>
      <c r="B47" s="72"/>
      <c r="C47" s="70"/>
      <c r="D47" s="70"/>
    </row>
    <row r="48" spans="1:4" ht="14.25">
      <c r="A48" s="68"/>
      <c r="B48" s="72"/>
      <c r="C48" s="70"/>
      <c r="D48" s="70"/>
    </row>
    <row r="49" spans="1:4" ht="14.25">
      <c r="A49" s="68"/>
      <c r="B49" s="72"/>
      <c r="C49" s="70"/>
      <c r="D49" s="70"/>
    </row>
    <row r="50" spans="1:4" ht="14.25">
      <c r="A50" s="68"/>
      <c r="B50" s="72"/>
      <c r="C50" s="70"/>
      <c r="D50" s="70"/>
    </row>
    <row r="51" spans="1:4" ht="14.25">
      <c r="A51" s="68"/>
      <c r="B51" s="72"/>
      <c r="C51" s="70"/>
      <c r="D51" s="70"/>
    </row>
    <row r="52" spans="1:4" ht="14.25">
      <c r="A52" s="68"/>
      <c r="B52" s="72"/>
      <c r="C52" s="70"/>
      <c r="D52" s="70"/>
    </row>
    <row r="53" spans="1:4" ht="14.25">
      <c r="A53" s="68"/>
      <c r="B53" s="109"/>
      <c r="C53" s="70"/>
      <c r="D53" s="70"/>
    </row>
    <row r="54" spans="1:4" ht="14.25">
      <c r="A54" s="68"/>
      <c r="B54" s="72"/>
      <c r="C54" s="70"/>
      <c r="D54" s="70"/>
    </row>
    <row r="55" spans="1:4" ht="14.25">
      <c r="A55" s="68"/>
      <c r="B55" s="72"/>
      <c r="C55" s="70"/>
      <c r="D55" s="73"/>
    </row>
    <row r="56" spans="1:4" ht="15">
      <c r="A56" s="68"/>
      <c r="B56" s="85"/>
      <c r="C56" s="67"/>
      <c r="D56" s="67"/>
    </row>
    <row r="57" spans="1:4" ht="14.25">
      <c r="A57" s="68"/>
      <c r="B57" s="69"/>
      <c r="C57" s="70"/>
      <c r="D57" s="73"/>
    </row>
    <row r="58" spans="1:4" ht="15">
      <c r="A58" s="68"/>
      <c r="B58" s="72"/>
      <c r="C58" s="67"/>
      <c r="D58" s="67"/>
    </row>
    <row r="59" spans="1:4" ht="15">
      <c r="A59" s="68"/>
      <c r="B59" s="72"/>
      <c r="C59" s="67"/>
      <c r="D59" s="67"/>
    </row>
  </sheetData>
  <printOptions/>
  <pageMargins left="0.72" right="0.75" top="0.4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2012-05-11T09:12:05Z</cp:lastPrinted>
  <dcterms:created xsi:type="dcterms:W3CDTF">1998-09-28T11:26:06Z</dcterms:created>
  <dcterms:modified xsi:type="dcterms:W3CDTF">2012-05-11T12:23:54Z</dcterms:modified>
  <cp:category/>
  <cp:version/>
  <cp:contentType/>
  <cp:contentStatus/>
</cp:coreProperties>
</file>