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0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5'!$A$1:$G$20</definedName>
    <definedName name="_xlnm.Print_Area" localSheetId="3">'CUADRO 6'!$A$1:$F$31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<sst xmlns="http://schemas.openxmlformats.org/spreadsheetml/2006/main" count="275" uniqueCount="158">
  <si>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</si>
  <si>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</si>
  <si>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</si>
  <si>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</si>
  <si>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</si>
  <si>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</si>
  <si>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</si>
  <si>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</si>
  <si>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</si>
  <si>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</si>
  <si>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</si>
  <si>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</si>
  <si>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</si>
  <si>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</si>
  <si>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Pais</t>
  </si>
  <si>
    <t>Alemania</t>
  </si>
  <si>
    <t>Reino Unido</t>
  </si>
  <si>
    <t>Italia</t>
  </si>
  <si>
    <t>Portugal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</si>
  <si>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</si>
  <si>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</si>
  <si>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</si>
  <si>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</si>
  <si>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</si>
  <si>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</si>
  <si>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</si>
  <si>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</si>
  <si>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</si>
  <si>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</si>
  <si>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</si>
  <si>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Denominacion</t>
  </si>
  <si>
    <t>01</t>
  </si>
  <si>
    <t>Animales Vivos</t>
  </si>
  <si>
    <t>02</t>
  </si>
  <si>
    <t>Carne y Despojos Comestibles</t>
  </si>
  <si>
    <t>06</t>
  </si>
  <si>
    <t>Plantas Vivas y Productos de la Floricultura</t>
  </si>
  <si>
    <t>07</t>
  </si>
  <si>
    <t>08</t>
  </si>
  <si>
    <t>Cereales</t>
  </si>
  <si>
    <t>Grasas y Aceites Animales o Vegetales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</si>
  <si>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</si>
  <si>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</si>
  <si>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</si>
  <si>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</si>
  <si>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</si>
  <si>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</si>
  <si>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</si>
  <si>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</si>
  <si>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07020000</t>
  </si>
  <si>
    <t>07070005</t>
  </si>
  <si>
    <t>07099070</t>
  </si>
  <si>
    <t>Finlandia</t>
  </si>
  <si>
    <t>01.99</t>
  </si>
  <si>
    <t>01.24</t>
  </si>
  <si>
    <t xml:space="preserve">CUADRO Nº3 </t>
  </si>
  <si>
    <t>CUADRO Nº4</t>
  </si>
  <si>
    <t>CUADRO Nº6</t>
  </si>
  <si>
    <t>15091090</t>
  </si>
  <si>
    <t>Miles Euros</t>
  </si>
  <si>
    <t>Valor Exportado (Miles Euros)</t>
  </si>
  <si>
    <t>Valor Exportado (Miles  Euros)</t>
  </si>
  <si>
    <t xml:space="preserve">Leche, Productos Lacteos y huevos </t>
  </si>
  <si>
    <t>Enero-Diciembre</t>
  </si>
  <si>
    <t>Francia</t>
  </si>
  <si>
    <t>Polonia</t>
  </si>
  <si>
    <t>Letonia</t>
  </si>
  <si>
    <t>Estonia</t>
  </si>
  <si>
    <t>Malta</t>
  </si>
  <si>
    <t>Chipre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</si>
  <si>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</si>
  <si>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</si>
  <si>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</si>
  <si>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</si>
  <si>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</si>
  <si>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</si>
  <si>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</si>
  <si>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</si>
  <si>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</si>
  <si>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</si>
  <si>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Luxemburgo</t>
  </si>
  <si>
    <t>08102010</t>
  </si>
  <si>
    <t xml:space="preserve"> Valor Importado (Miles Euros)</t>
  </si>
  <si>
    <t>Argentina</t>
  </si>
  <si>
    <t>Frambuesas frescas</t>
  </si>
  <si>
    <t>Naranjas dulces frescas</t>
  </si>
  <si>
    <t>Bulgaria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</si>
  <si>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</si>
  <si>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</si>
  <si>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</si>
  <si>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Destinos de Exportaciones Agroalimentarias y Bebidas Andaluzas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</si>
  <si>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</si>
  <si>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</si>
  <si>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</si>
  <si>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</si>
  <si>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</si>
  <si>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</si>
  <si>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</si>
  <si>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</si>
  <si>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</si>
  <si>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</si>
  <si>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</si>
  <si>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</si>
  <si>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</si>
  <si>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Los demás aceites obtenidos exclusivamente de la aceituna y sus fracciones, incluso refinados</t>
  </si>
  <si>
    <t>Aguacates frescos o secos</t>
  </si>
  <si>
    <t>Marruecos</t>
  </si>
  <si>
    <t>Brasil</t>
  </si>
  <si>
    <t>15100090</t>
  </si>
  <si>
    <t>CUADRO Nº7</t>
  </si>
  <si>
    <t>%Andalucia /España</t>
  </si>
  <si>
    <t>Valor en miles de euros</t>
  </si>
  <si>
    <t>Codificación</t>
  </si>
  <si>
    <t>Valor Exportado España en miles de euros</t>
  </si>
  <si>
    <t>Rusia</t>
  </si>
  <si>
    <t>Lituania</t>
  </si>
  <si>
    <t>China</t>
  </si>
  <si>
    <t>10011000</t>
  </si>
  <si>
    <t>2011</t>
  </si>
  <si>
    <t xml:space="preserve">Saldo 2011    (Miles Euros)  </t>
  </si>
  <si>
    <t>08101000</t>
  </si>
  <si>
    <t>Fresas frescas</t>
  </si>
  <si>
    <t>08051020</t>
  </si>
  <si>
    <t>Trigo duro</t>
  </si>
  <si>
    <t>Ucrania</t>
  </si>
  <si>
    <t>Frutas/frutos,S/Consevar</t>
  </si>
  <si>
    <t>Semillas Oleaginosas; Plantas industriales</t>
  </si>
  <si>
    <t>Pescados y crustáceos, moluscos.</t>
  </si>
  <si>
    <t>Legumbres y Hortalizas,S/Conservar</t>
  </si>
  <si>
    <t>Bebidas todo tipo (exc. zumos)</t>
  </si>
  <si>
    <t>08071100</t>
  </si>
  <si>
    <t>Sandías Frescas</t>
  </si>
  <si>
    <t>08093010</t>
  </si>
  <si>
    <t>08071900</t>
  </si>
  <si>
    <t>Melones frescos</t>
  </si>
  <si>
    <t>Japon</t>
  </si>
  <si>
    <t>21069098</t>
  </si>
  <si>
    <t>Las preparaciones alimenticias no expresadas ni comprendidas en otras partidas..</t>
  </si>
  <si>
    <t>Indonesia</t>
  </si>
  <si>
    <t>15121990</t>
  </si>
  <si>
    <t>Bélgica</t>
  </si>
  <si>
    <t>15091010</t>
  </si>
  <si>
    <t>07096010</t>
  </si>
  <si>
    <t>Enero-Noviembre</t>
  </si>
  <si>
    <t>Enero-Noviembre 2011</t>
  </si>
  <si>
    <t>Saldo Comercial de los Principales Capítulos Arancelarios Exportados e Importados Enero-Noviembre 2011</t>
  </si>
  <si>
    <t>Principales Productos Agroalimentarios Exportados por Andalucia Enero-Noviembre 2011.</t>
  </si>
  <si>
    <t>Principales Productos Agroalimentarios Exportados por Andalucia y España.  Enero-Noviembre 2011.</t>
  </si>
  <si>
    <t>Países Bajos</t>
  </si>
  <si>
    <t>República Checa</t>
  </si>
  <si>
    <t>Rumanía</t>
  </si>
  <si>
    <t>Hungría</t>
  </si>
  <si>
    <t>52010090</t>
  </si>
  <si>
    <t>Griñones y nectarinas, frescos</t>
  </si>
  <si>
    <t>Algodón sin cardar ni peinar (excepto hidrófilo o blanqueado)</t>
  </si>
  <si>
    <t>Aceite de oliva virgen lampante y sus fracciones, pero sin modificar quimicamente</t>
  </si>
  <si>
    <t>Aceites de girasol, de cártamo y sus fracciones, incluso refinados, pero sin modificar químicamente</t>
  </si>
  <si>
    <t>Valor Exportado Andalucia en miles de euros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</si>
</sst>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18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10" fontId="10" fillId="0" borderId="7" xfId="0" applyNumberFormat="1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10" fontId="1" fillId="0" borderId="6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1" fillId="0" borderId="4" xfId="0" applyFont="1" applyBorder="1" applyAlignment="1">
      <alignment/>
    </xf>
    <xf numFmtId="10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49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0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10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20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0" fontId="0" fillId="0" borderId="6" xfId="0" applyNumberForma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3" xfId="0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3" fontId="9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10" fontId="9" fillId="0" borderId="14" xfId="0" applyNumberFormat="1" applyFont="1" applyBorder="1" applyAlignment="1">
      <alignment horizontal="right"/>
    </xf>
    <xf numFmtId="10" fontId="9" fillId="0" borderId="15" xfId="0" applyNumberFormat="1" applyFont="1" applyBorder="1" applyAlignment="1">
      <alignment horizontal="right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9" fillId="0" borderId="1" xfId="0" applyNumberFormat="1" applyFont="1" applyFill="1" applyBorder="1" applyAlignment="1" quotePrefix="1">
      <alignment/>
    </xf>
    <xf numFmtId="3" fontId="11" fillId="0" borderId="1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30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0" fontId="15" fillId="2" borderId="26" xfId="0" applyFont="1" applyFill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0" fontId="15" fillId="2" borderId="19" xfId="0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7" t="s">
        <v>11</v>
      </c>
    </row>
    <row r="2" ht="12.75">
      <c r="A2" s="1"/>
    </row>
    <row r="3" spans="1:3" ht="13.5" thickBot="1">
      <c r="A3" s="27" t="s">
        <v>94</v>
      </c>
      <c r="B3" s="8"/>
      <c r="C3" s="8"/>
    </row>
    <row r="4" spans="1:9" ht="13.5" thickBot="1">
      <c r="A4" s="106"/>
      <c r="B4" s="143" t="s">
        <v>63</v>
      </c>
      <c r="C4" s="146"/>
      <c r="D4" s="145" t="s">
        <v>63</v>
      </c>
      <c r="E4" s="146"/>
      <c r="F4" s="145" t="s">
        <v>143</v>
      </c>
      <c r="G4" s="146"/>
      <c r="H4" s="145" t="s">
        <v>143</v>
      </c>
      <c r="I4" s="144"/>
    </row>
    <row r="5" spans="1:39" s="1" customFormat="1" ht="19.5" customHeight="1" thickBot="1">
      <c r="A5" s="107"/>
      <c r="B5" s="143">
        <v>2009</v>
      </c>
      <c r="C5" s="144"/>
      <c r="D5" s="84">
        <v>2010</v>
      </c>
      <c r="E5" s="85"/>
      <c r="F5" s="84">
        <v>2010</v>
      </c>
      <c r="G5" s="85"/>
      <c r="H5" s="84">
        <v>2011</v>
      </c>
      <c r="I5" s="8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59" t="s">
        <v>0</v>
      </c>
      <c r="B6" s="60" t="s">
        <v>59</v>
      </c>
      <c r="C6" s="60" t="s">
        <v>1</v>
      </c>
      <c r="D6" s="60" t="s">
        <v>59</v>
      </c>
      <c r="E6" s="61" t="s">
        <v>1</v>
      </c>
      <c r="F6" s="60" t="s">
        <v>59</v>
      </c>
      <c r="G6" s="61" t="s">
        <v>1</v>
      </c>
      <c r="H6" s="60" t="s">
        <v>59</v>
      </c>
      <c r="I6" s="61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50" t="s">
        <v>3</v>
      </c>
      <c r="B7" s="2">
        <v>1530240.852</v>
      </c>
      <c r="C7" s="2">
        <v>1788479.162</v>
      </c>
      <c r="D7" s="2">
        <v>1731204.948</v>
      </c>
      <c r="E7" s="62">
        <v>1738493.584</v>
      </c>
      <c r="F7" s="2">
        <v>1521871.511</v>
      </c>
      <c r="G7" s="62">
        <v>1543730.738</v>
      </c>
      <c r="H7" s="2">
        <v>1522407.423</v>
      </c>
      <c r="I7" s="62">
        <v>1785921.696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50" t="s">
        <v>4</v>
      </c>
      <c r="B8" s="2">
        <v>496082.689</v>
      </c>
      <c r="C8" s="2">
        <v>433068.192</v>
      </c>
      <c r="D8" s="2">
        <v>470265.902</v>
      </c>
      <c r="E8" s="62">
        <v>379124.499</v>
      </c>
      <c r="F8" s="2">
        <v>427985.25</v>
      </c>
      <c r="G8" s="62">
        <v>353555.206</v>
      </c>
      <c r="H8" s="2">
        <v>594344.556</v>
      </c>
      <c r="I8" s="62">
        <v>575176.946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1" ht="12.75">
      <c r="A9" s="50" t="s">
        <v>8</v>
      </c>
      <c r="B9" s="2">
        <v>454228.157</v>
      </c>
      <c r="C9" s="2">
        <v>415523.137</v>
      </c>
      <c r="D9" s="2">
        <v>625549.523</v>
      </c>
      <c r="E9" s="62">
        <v>544217.853</v>
      </c>
      <c r="F9" s="2">
        <v>573249.216</v>
      </c>
      <c r="G9" s="62">
        <v>498984.332</v>
      </c>
      <c r="H9" s="2">
        <v>530619.098</v>
      </c>
      <c r="I9" s="62">
        <v>409491.867</v>
      </c>
      <c r="J9" s="1"/>
      <c r="K9" s="1"/>
    </row>
    <row r="10" spans="1:11" ht="12.75">
      <c r="A10" s="50" t="s">
        <v>5</v>
      </c>
      <c r="B10" s="2">
        <v>412391.826</v>
      </c>
      <c r="C10" s="2">
        <v>245355.777</v>
      </c>
      <c r="D10" s="2">
        <v>402532.113</v>
      </c>
      <c r="E10" s="62">
        <v>240783.091</v>
      </c>
      <c r="F10" s="2">
        <v>358949.583</v>
      </c>
      <c r="G10" s="62">
        <v>209024.021</v>
      </c>
      <c r="H10" s="2">
        <v>425285.955</v>
      </c>
      <c r="I10" s="62">
        <v>242210.559</v>
      </c>
      <c r="J10" s="1"/>
      <c r="K10" s="1"/>
    </row>
    <row r="11" spans="1:11" ht="12.75">
      <c r="A11" s="50" t="s">
        <v>9</v>
      </c>
      <c r="B11" s="2">
        <v>560081.933</v>
      </c>
      <c r="C11" s="2">
        <v>375135.575</v>
      </c>
      <c r="D11" s="2">
        <v>573903.005</v>
      </c>
      <c r="E11" s="62">
        <v>349784.676</v>
      </c>
      <c r="F11" s="2">
        <v>565961.018</v>
      </c>
      <c r="G11" s="62">
        <v>336585.433</v>
      </c>
      <c r="H11" s="2">
        <v>633555.089</v>
      </c>
      <c r="I11" s="62">
        <v>347558.183</v>
      </c>
      <c r="J11" s="1"/>
      <c r="K11" s="1"/>
    </row>
    <row r="12" spans="1:11" ht="12.75">
      <c r="A12" s="50" t="s">
        <v>10</v>
      </c>
      <c r="B12" s="2">
        <v>196297.16</v>
      </c>
      <c r="C12" s="2">
        <v>111684.493</v>
      </c>
      <c r="D12" s="2">
        <v>223846.848</v>
      </c>
      <c r="E12" s="62">
        <v>104328.412</v>
      </c>
      <c r="F12" s="2">
        <v>208365.252</v>
      </c>
      <c r="G12" s="62">
        <v>97101.649</v>
      </c>
      <c r="H12" s="2">
        <v>202899.887</v>
      </c>
      <c r="I12" s="62">
        <v>112965.769</v>
      </c>
      <c r="J12" s="1"/>
      <c r="K12" s="1"/>
    </row>
    <row r="13" spans="1:11" ht="12.75">
      <c r="A13" s="50" t="s">
        <v>6</v>
      </c>
      <c r="B13" s="2">
        <v>416466.494</v>
      </c>
      <c r="C13" s="2">
        <v>269319.156</v>
      </c>
      <c r="D13" s="2">
        <v>466736.463</v>
      </c>
      <c r="E13" s="62">
        <v>279397.019</v>
      </c>
      <c r="F13" s="2">
        <v>432418.248</v>
      </c>
      <c r="G13" s="62">
        <v>261592.238</v>
      </c>
      <c r="H13" s="2">
        <v>483869.85</v>
      </c>
      <c r="I13" s="62">
        <v>287388.518</v>
      </c>
      <c r="J13" s="1"/>
      <c r="K13" s="1"/>
    </row>
    <row r="14" spans="1:11" ht="12.75">
      <c r="A14" s="50" t="s">
        <v>7</v>
      </c>
      <c r="B14" s="2">
        <v>1408536.617</v>
      </c>
      <c r="C14" s="2">
        <v>1315008.882</v>
      </c>
      <c r="D14" s="2">
        <v>1565120.341</v>
      </c>
      <c r="E14" s="62">
        <v>1369397.496</v>
      </c>
      <c r="F14" s="2">
        <v>1446246.486</v>
      </c>
      <c r="G14" s="62">
        <v>1248832.88</v>
      </c>
      <c r="H14" s="2">
        <v>1390910.013</v>
      </c>
      <c r="I14" s="62">
        <v>1265477.674</v>
      </c>
      <c r="J14" s="1"/>
      <c r="K14" s="1"/>
    </row>
    <row r="15" spans="1:11" ht="13.5" thickBot="1">
      <c r="A15" s="63" t="s">
        <v>2</v>
      </c>
      <c r="B15" s="39">
        <f aca="true" t="shared" si="0" ref="B15:G15">SUM(B7:B14)</f>
        <v>5474325.728</v>
      </c>
      <c r="C15" s="39">
        <f t="shared" si="0"/>
        <v>4953574.374</v>
      </c>
      <c r="D15" s="39">
        <f t="shared" si="0"/>
        <v>6059159.142999999</v>
      </c>
      <c r="E15" s="105">
        <f t="shared" si="0"/>
        <v>5005526.63</v>
      </c>
      <c r="F15" s="39">
        <f t="shared" si="0"/>
        <v>5535046.564</v>
      </c>
      <c r="G15" s="105">
        <f t="shared" si="0"/>
        <v>4549406.497</v>
      </c>
      <c r="H15" s="39">
        <f>SUM(H7:H14)</f>
        <v>5783891.871</v>
      </c>
      <c r="I15" s="105">
        <f>SUM(I7:I14)</f>
        <v>5026191.212</v>
      </c>
      <c r="J15" s="1"/>
      <c r="K15" s="1"/>
    </row>
    <row r="16" ht="12.75">
      <c r="A16" s="27" t="s">
        <v>93</v>
      </c>
    </row>
    <row r="17" ht="12.75">
      <c r="A17" s="7"/>
    </row>
    <row r="18" ht="12.75">
      <c r="D18" s="26"/>
    </row>
    <row r="19" ht="12.75">
      <c r="A19" s="7" t="s">
        <v>13</v>
      </c>
    </row>
    <row r="20" ht="12.75">
      <c r="A20" s="1"/>
    </row>
    <row r="21" spans="1:3" ht="13.5" thickBot="1">
      <c r="A21" s="27" t="s">
        <v>88</v>
      </c>
      <c r="B21" s="8"/>
      <c r="C21" s="8"/>
    </row>
    <row r="22" spans="1:9" ht="13.5" thickBot="1">
      <c r="A22" s="106"/>
      <c r="B22" s="143" t="s">
        <v>63</v>
      </c>
      <c r="C22" s="143"/>
      <c r="D22" s="159" t="s">
        <v>63</v>
      </c>
      <c r="E22" s="144"/>
      <c r="F22" s="143" t="s">
        <v>143</v>
      </c>
      <c r="G22" s="146"/>
      <c r="H22" s="145" t="s">
        <v>143</v>
      </c>
      <c r="I22" s="144"/>
    </row>
    <row r="23" spans="1:39" s="1" customFormat="1" ht="13.5" thickBot="1">
      <c r="A23" s="107"/>
      <c r="B23" s="143">
        <v>2009</v>
      </c>
      <c r="C23" s="143"/>
      <c r="D23" s="84">
        <v>2010</v>
      </c>
      <c r="E23" s="85"/>
      <c r="F23" s="155">
        <v>2010</v>
      </c>
      <c r="G23" s="85"/>
      <c r="H23" s="84">
        <v>2011</v>
      </c>
      <c r="I23" s="8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59" t="s">
        <v>0</v>
      </c>
      <c r="B24" s="60" t="s">
        <v>59</v>
      </c>
      <c r="C24" s="152" t="s">
        <v>1</v>
      </c>
      <c r="D24" s="59" t="s">
        <v>59</v>
      </c>
      <c r="E24" s="61" t="s">
        <v>1</v>
      </c>
      <c r="F24" s="156" t="s">
        <v>59</v>
      </c>
      <c r="G24" s="61" t="s">
        <v>1</v>
      </c>
      <c r="H24" s="60" t="s">
        <v>59</v>
      </c>
      <c r="I24" s="61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0" t="s">
        <v>3</v>
      </c>
      <c r="B25" s="2">
        <v>174079</v>
      </c>
      <c r="C25" s="153">
        <v>57036.364</v>
      </c>
      <c r="D25" s="160">
        <v>128958.9</v>
      </c>
      <c r="E25" s="62">
        <v>65301.558</v>
      </c>
      <c r="F25" s="157">
        <v>120863.518</v>
      </c>
      <c r="G25" s="62">
        <v>59746.038</v>
      </c>
      <c r="H25" s="2">
        <v>114935.232</v>
      </c>
      <c r="I25" s="62">
        <v>71183.379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50" t="s">
        <v>4</v>
      </c>
      <c r="B26" s="2">
        <v>397329.141</v>
      </c>
      <c r="C26" s="153">
        <v>945006.187</v>
      </c>
      <c r="D26" s="160">
        <v>514882.268</v>
      </c>
      <c r="E26" s="62">
        <v>1122488.852</v>
      </c>
      <c r="F26" s="157">
        <v>463736.144</v>
      </c>
      <c r="G26" s="62">
        <v>1020678.983</v>
      </c>
      <c r="H26" s="2">
        <v>808794.326</v>
      </c>
      <c r="I26" s="62">
        <v>1452246.394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50" t="s">
        <v>8</v>
      </c>
      <c r="B27" s="2">
        <v>84010.965</v>
      </c>
      <c r="C27" s="153">
        <v>78607.213</v>
      </c>
      <c r="D27" s="160">
        <v>90198.301</v>
      </c>
      <c r="E27" s="62">
        <v>79354.24</v>
      </c>
      <c r="F27" s="157">
        <v>77116.979</v>
      </c>
      <c r="G27" s="62">
        <v>72258.532</v>
      </c>
      <c r="H27" s="2">
        <v>93615.354</v>
      </c>
      <c r="I27" s="62">
        <v>77325.461</v>
      </c>
    </row>
    <row r="28" spans="1:9" ht="12.75">
      <c r="A28" s="50" t="s">
        <v>5</v>
      </c>
      <c r="B28" s="2">
        <v>86214.294</v>
      </c>
      <c r="C28" s="153">
        <v>225730.037</v>
      </c>
      <c r="D28" s="160">
        <v>76532.921</v>
      </c>
      <c r="E28" s="62">
        <v>176553.941</v>
      </c>
      <c r="F28" s="157">
        <v>71267.9</v>
      </c>
      <c r="G28" s="62">
        <v>161519.345</v>
      </c>
      <c r="H28" s="2">
        <v>87514.531</v>
      </c>
      <c r="I28" s="62">
        <v>218388.93</v>
      </c>
    </row>
    <row r="29" spans="1:9" ht="12.75">
      <c r="A29" s="50" t="s">
        <v>9</v>
      </c>
      <c r="B29" s="2">
        <v>355587.417</v>
      </c>
      <c r="C29" s="153">
        <v>1049929.095</v>
      </c>
      <c r="D29" s="160">
        <v>462664.13</v>
      </c>
      <c r="E29" s="62">
        <v>1039452.924</v>
      </c>
      <c r="F29" s="157">
        <v>362009.407</v>
      </c>
      <c r="G29" s="62">
        <v>853915.264</v>
      </c>
      <c r="H29" s="2">
        <v>460235.956</v>
      </c>
      <c r="I29" s="62">
        <v>984531.653</v>
      </c>
    </row>
    <row r="30" spans="1:9" ht="12.75">
      <c r="A30" s="50" t="s">
        <v>10</v>
      </c>
      <c r="B30" s="2">
        <v>134150.588</v>
      </c>
      <c r="C30" s="153">
        <v>52684.342</v>
      </c>
      <c r="D30" s="160">
        <v>129535.166</v>
      </c>
      <c r="E30" s="62">
        <v>49588.229</v>
      </c>
      <c r="F30" s="157">
        <v>119276.223</v>
      </c>
      <c r="G30" s="62">
        <v>48079.422</v>
      </c>
      <c r="H30" s="2">
        <v>95919.022</v>
      </c>
      <c r="I30" s="62">
        <v>39010.437</v>
      </c>
    </row>
    <row r="31" spans="1:9" ht="12.75">
      <c r="A31" s="50" t="s">
        <v>6</v>
      </c>
      <c r="B31" s="2">
        <v>414638.609</v>
      </c>
      <c r="C31" s="153">
        <v>450344.585</v>
      </c>
      <c r="D31" s="160">
        <v>467201.17</v>
      </c>
      <c r="E31" s="62">
        <v>432238.215</v>
      </c>
      <c r="F31" s="157">
        <v>434366.606</v>
      </c>
      <c r="G31" s="62">
        <v>425904.841</v>
      </c>
      <c r="H31" s="2">
        <v>376029.776</v>
      </c>
      <c r="I31" s="62">
        <v>291526.546</v>
      </c>
    </row>
    <row r="32" spans="1:9" ht="12.75">
      <c r="A32" s="50" t="s">
        <v>7</v>
      </c>
      <c r="B32" s="2">
        <v>745256.945</v>
      </c>
      <c r="C32" s="153">
        <v>1301980.722</v>
      </c>
      <c r="D32" s="160">
        <v>673697.903</v>
      </c>
      <c r="E32" s="62">
        <v>895454.778</v>
      </c>
      <c r="F32" s="157">
        <v>620233.71</v>
      </c>
      <c r="G32" s="62">
        <v>837391.131</v>
      </c>
      <c r="H32" s="2">
        <v>744693.286</v>
      </c>
      <c r="I32" s="62">
        <v>841818.439</v>
      </c>
    </row>
    <row r="33" spans="1:9" ht="13.5" thickBot="1">
      <c r="A33" s="63" t="s">
        <v>2</v>
      </c>
      <c r="B33" s="39">
        <f aca="true" t="shared" si="1" ref="B33:I33">SUM(B25:B32)</f>
        <v>2391266.959</v>
      </c>
      <c r="C33" s="154">
        <f t="shared" si="1"/>
        <v>4161318.545</v>
      </c>
      <c r="D33" s="161">
        <f t="shared" si="1"/>
        <v>2543670.759</v>
      </c>
      <c r="E33" s="105">
        <f t="shared" si="1"/>
        <v>3860432.7369999997</v>
      </c>
      <c r="F33" s="158">
        <f t="shared" si="1"/>
        <v>2268870.487</v>
      </c>
      <c r="G33" s="39">
        <f t="shared" si="1"/>
        <v>3479493.5559999994</v>
      </c>
      <c r="H33" s="39">
        <f t="shared" si="1"/>
        <v>2781737.483</v>
      </c>
      <c r="I33" s="105">
        <f t="shared" si="1"/>
        <v>3976031.239</v>
      </c>
    </row>
    <row r="34" spans="1:11" ht="12.75">
      <c r="A34" s="27" t="s">
        <v>89</v>
      </c>
      <c r="K34" s="29"/>
    </row>
  </sheetData>
  <mergeCells count="10">
    <mergeCell ref="H4:I4"/>
    <mergeCell ref="H22:I22"/>
    <mergeCell ref="F4:G4"/>
    <mergeCell ref="F22:G22"/>
    <mergeCell ref="B23:C23"/>
    <mergeCell ref="B5:C5"/>
    <mergeCell ref="D4:E4"/>
    <mergeCell ref="D22:E22"/>
    <mergeCell ref="B4:C4"/>
    <mergeCell ref="B22:C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28125" style="0" customWidth="1"/>
    <col min="5" max="5" width="21.00390625" style="0" customWidth="1"/>
    <col min="6" max="6" width="19.28125" style="0" customWidth="1"/>
    <col min="7" max="7" width="10.8515625" style="0" customWidth="1"/>
  </cols>
  <sheetData>
    <row r="2" spans="1:5" ht="12.75">
      <c r="A2" s="7" t="s">
        <v>55</v>
      </c>
      <c r="E2" s="7" t="s">
        <v>56</v>
      </c>
    </row>
    <row r="3" spans="1:6" ht="25.5">
      <c r="A3" s="81" t="s">
        <v>90</v>
      </c>
      <c r="B3" s="9"/>
      <c r="E3" s="81" t="s">
        <v>91</v>
      </c>
      <c r="F3" s="9"/>
    </row>
    <row r="4" spans="1:5" ht="21.75" customHeight="1" thickBot="1">
      <c r="A4" s="80" t="s">
        <v>144</v>
      </c>
      <c r="E4" s="80" t="s">
        <v>144</v>
      </c>
    </row>
    <row r="5" spans="1:7" ht="29.25" customHeight="1">
      <c r="A5" s="47" t="s">
        <v>14</v>
      </c>
      <c r="B5" s="48" t="s">
        <v>60</v>
      </c>
      <c r="C5" s="49" t="s">
        <v>73</v>
      </c>
      <c r="E5" s="47" t="s">
        <v>14</v>
      </c>
      <c r="F5" s="48" t="s">
        <v>82</v>
      </c>
      <c r="G5" s="49" t="s">
        <v>74</v>
      </c>
    </row>
    <row r="6" spans="1:9" ht="12.75">
      <c r="A6" s="101" t="s">
        <v>15</v>
      </c>
      <c r="B6" s="89">
        <v>834523.4019</v>
      </c>
      <c r="C6" s="51">
        <f>(B6)/B39</f>
        <v>0.14428406000118255</v>
      </c>
      <c r="D6" s="17"/>
      <c r="E6" s="101" t="s">
        <v>16</v>
      </c>
      <c r="F6" s="89">
        <v>294463.55932</v>
      </c>
      <c r="G6" s="102">
        <f aca="true" t="shared" si="0" ref="G6:G28">(F6)/$F$39</f>
        <v>0.10585600267746376</v>
      </c>
      <c r="H6" s="113"/>
      <c r="I6" s="99"/>
    </row>
    <row r="7" spans="1:9" ht="12.75">
      <c r="A7" s="101" t="s">
        <v>17</v>
      </c>
      <c r="B7" s="89">
        <v>823951.4090300002</v>
      </c>
      <c r="C7" s="51">
        <f>(B7)/B39</f>
        <v>0.14245622623389184</v>
      </c>
      <c r="E7" s="101" t="s">
        <v>64</v>
      </c>
      <c r="F7" s="89">
        <v>208549.91354</v>
      </c>
      <c r="G7" s="102">
        <f t="shared" si="0"/>
        <v>0.07497111105039765</v>
      </c>
      <c r="H7" s="113"/>
      <c r="I7" s="99"/>
    </row>
    <row r="8" spans="1:9" ht="12.75">
      <c r="A8" s="101" t="s">
        <v>64</v>
      </c>
      <c r="B8" s="89">
        <v>738903.28135</v>
      </c>
      <c r="C8" s="51">
        <f>(B8)/B39</f>
        <v>0.1277519182070214</v>
      </c>
      <c r="E8" s="101" t="s">
        <v>18</v>
      </c>
      <c r="F8" s="89">
        <v>205322.06893</v>
      </c>
      <c r="G8" s="102">
        <f t="shared" si="0"/>
        <v>0.07381074088959524</v>
      </c>
      <c r="H8" s="113"/>
      <c r="I8" s="99"/>
    </row>
    <row r="9" spans="1:9" ht="12.75">
      <c r="A9" s="101" t="s">
        <v>18</v>
      </c>
      <c r="B9" s="89">
        <v>535789.4870899998</v>
      </c>
      <c r="C9" s="51">
        <f>(B9)/B39</f>
        <v>0.09263476893193202</v>
      </c>
      <c r="E9" s="101" t="s">
        <v>19</v>
      </c>
      <c r="F9" s="89">
        <v>153335.34171</v>
      </c>
      <c r="G9" s="102">
        <f t="shared" si="0"/>
        <v>0.055122156303777106</v>
      </c>
      <c r="H9" s="113"/>
      <c r="I9" s="99"/>
    </row>
    <row r="10" spans="1:9" ht="12.75">
      <c r="A10" s="101" t="s">
        <v>16</v>
      </c>
      <c r="B10" s="89">
        <v>500695.4571899999</v>
      </c>
      <c r="C10" s="51">
        <f>(B10)/B39</f>
        <v>0.08656722294790505</v>
      </c>
      <c r="E10" s="101" t="s">
        <v>148</v>
      </c>
      <c r="F10" s="89">
        <v>134603.20908</v>
      </c>
      <c r="G10" s="102">
        <f t="shared" si="0"/>
        <v>0.04838818661864871</v>
      </c>
      <c r="H10" s="113"/>
      <c r="I10" s="99"/>
    </row>
    <row r="11" spans="1:9" ht="12.75">
      <c r="A11" s="101" t="s">
        <v>148</v>
      </c>
      <c r="B11" s="89">
        <v>373383.11595999997</v>
      </c>
      <c r="C11" s="51">
        <f>(B11)/B39</f>
        <v>0.06455568745459422</v>
      </c>
      <c r="E11" s="101" t="s">
        <v>15</v>
      </c>
      <c r="F11" s="89">
        <v>91497.39418</v>
      </c>
      <c r="G11" s="102">
        <f t="shared" si="0"/>
        <v>0.032892180022769946</v>
      </c>
      <c r="H11" s="113"/>
      <c r="I11" s="99"/>
    </row>
    <row r="12" spans="1:9" ht="12.75">
      <c r="A12" s="101" t="s">
        <v>140</v>
      </c>
      <c r="B12" s="89">
        <v>149657.44057</v>
      </c>
      <c r="C12" s="51">
        <f>(B12)/B39</f>
        <v>0.025874868320844017</v>
      </c>
      <c r="E12" s="101" t="s">
        <v>21</v>
      </c>
      <c r="F12" s="89">
        <v>56533.21762999999</v>
      </c>
      <c r="G12" s="102">
        <f t="shared" si="0"/>
        <v>0.020322991580440562</v>
      </c>
      <c r="H12" s="113"/>
      <c r="I12" s="99"/>
    </row>
    <row r="13" spans="1:9" ht="12.75">
      <c r="A13" s="101" t="s">
        <v>65</v>
      </c>
      <c r="B13" s="89">
        <v>94922.00163</v>
      </c>
      <c r="C13" s="51">
        <f>(B13)/B39</f>
        <v>0.01641144124590578</v>
      </c>
      <c r="E13" s="101" t="s">
        <v>17</v>
      </c>
      <c r="F13" s="89">
        <v>50911.91362000001</v>
      </c>
      <c r="G13" s="102">
        <f t="shared" si="0"/>
        <v>0.018302202408063743</v>
      </c>
      <c r="H13" s="113"/>
      <c r="I13" s="99"/>
    </row>
    <row r="14" spans="1:9" ht="12.75">
      <c r="A14" s="101" t="s">
        <v>21</v>
      </c>
      <c r="B14" s="89">
        <v>82888.92659999999</v>
      </c>
      <c r="C14" s="51">
        <f>(B14)/B39</f>
        <v>0.0143309951904993</v>
      </c>
      <c r="E14" s="101" t="s">
        <v>86</v>
      </c>
      <c r="F14" s="89">
        <v>38303.77134000001</v>
      </c>
      <c r="G14" s="102">
        <f t="shared" si="0"/>
        <v>0.01376973140882837</v>
      </c>
      <c r="H14" s="113"/>
      <c r="I14" s="99"/>
    </row>
    <row r="15" spans="1:9" ht="12.75">
      <c r="A15" s="101" t="s">
        <v>20</v>
      </c>
      <c r="B15" s="89">
        <v>66905.47443</v>
      </c>
      <c r="C15" s="51">
        <f>(B15)/B39</f>
        <v>0.011567552767348829</v>
      </c>
      <c r="E15" s="101" t="s">
        <v>20</v>
      </c>
      <c r="F15" s="89">
        <v>20254.995810000004</v>
      </c>
      <c r="G15" s="102">
        <f t="shared" si="0"/>
        <v>0.007281420137849122</v>
      </c>
      <c r="H15" s="113"/>
      <c r="I15" s="99"/>
    </row>
    <row r="16" spans="1:9" ht="12.75">
      <c r="A16" s="101" t="s">
        <v>149</v>
      </c>
      <c r="B16" s="89">
        <v>51486.46456999998</v>
      </c>
      <c r="C16" s="51">
        <f>(B16)/B39</f>
        <v>0.00890169901329718</v>
      </c>
      <c r="E16" s="101" t="s">
        <v>140</v>
      </c>
      <c r="F16" s="89">
        <v>15345.980740000003</v>
      </c>
      <c r="G16" s="102">
        <f t="shared" si="0"/>
        <v>0.005516690017783854</v>
      </c>
      <c r="H16" s="113"/>
      <c r="I16" s="99"/>
    </row>
    <row r="17" spans="1:9" ht="12.75">
      <c r="A17" s="101" t="s">
        <v>23</v>
      </c>
      <c r="B17" s="89">
        <v>42197.34839000001</v>
      </c>
      <c r="C17" s="51">
        <f>(B17)/B39</f>
        <v>0.007295666883794747</v>
      </c>
      <c r="E17" s="101" t="s">
        <v>22</v>
      </c>
      <c r="F17" s="89">
        <v>10564.795779999999</v>
      </c>
      <c r="G17" s="102">
        <f t="shared" si="0"/>
        <v>0.0037979132391020424</v>
      </c>
      <c r="H17" s="113"/>
      <c r="I17" s="99"/>
    </row>
    <row r="18" spans="1:9" ht="12.75">
      <c r="A18" s="101" t="s">
        <v>19</v>
      </c>
      <c r="B18" s="89">
        <v>38054.21257</v>
      </c>
      <c r="C18" s="51">
        <f>(B18)/B39</f>
        <v>0.006579343703540107</v>
      </c>
      <c r="E18" s="101" t="s">
        <v>150</v>
      </c>
      <c r="F18" s="89">
        <v>8397.973310000001</v>
      </c>
      <c r="G18" s="102">
        <f t="shared" si="0"/>
        <v>0.0030189673969897232</v>
      </c>
      <c r="H18" s="113"/>
      <c r="I18" s="99"/>
    </row>
    <row r="19" spans="1:9" ht="12.75">
      <c r="A19" s="101" t="s">
        <v>52</v>
      </c>
      <c r="B19" s="89">
        <v>23003.05165</v>
      </c>
      <c r="C19" s="51">
        <f>(B19)/B39</f>
        <v>0.003977088811317253</v>
      </c>
      <c r="E19" s="101" t="s">
        <v>52</v>
      </c>
      <c r="F19" s="89">
        <v>6865.525189999999</v>
      </c>
      <c r="G19" s="102">
        <f t="shared" si="0"/>
        <v>0.0024680712770473985</v>
      </c>
      <c r="H19" s="113"/>
      <c r="I19" s="99"/>
    </row>
    <row r="20" spans="1:9" ht="12.75">
      <c r="A20" s="101" t="s">
        <v>115</v>
      </c>
      <c r="B20" s="89">
        <v>11543.473699999999</v>
      </c>
      <c r="C20" s="51">
        <f>(B20)/B39</f>
        <v>0.0019957969400988132</v>
      </c>
      <c r="E20" s="101" t="s">
        <v>115</v>
      </c>
      <c r="F20" s="89">
        <v>5568.91819</v>
      </c>
      <c r="G20" s="102">
        <f t="shared" si="0"/>
        <v>0.002001957118879319</v>
      </c>
      <c r="H20" s="113"/>
      <c r="I20" s="99"/>
    </row>
    <row r="21" spans="1:9" ht="12.75">
      <c r="A21" s="101" t="s">
        <v>150</v>
      </c>
      <c r="B21" s="89">
        <v>10705.212730000001</v>
      </c>
      <c r="C21" s="51">
        <f>(B21)/B39</f>
        <v>0.0018508666771286418</v>
      </c>
      <c r="E21" s="101" t="s">
        <v>67</v>
      </c>
      <c r="F21" s="89">
        <v>5500.621</v>
      </c>
      <c r="G21" s="102">
        <f t="shared" si="0"/>
        <v>0.0019774051249273387</v>
      </c>
      <c r="H21" s="113"/>
      <c r="I21" s="99"/>
    </row>
    <row r="22" spans="1:9" ht="12.75">
      <c r="A22" s="101" t="s">
        <v>151</v>
      </c>
      <c r="B22" s="89">
        <v>8988.45451</v>
      </c>
      <c r="C22" s="51">
        <f>(B22)/B39</f>
        <v>0.0015540495411944656</v>
      </c>
      <c r="E22" s="101" t="s">
        <v>151</v>
      </c>
      <c r="F22" s="89">
        <v>3759.94383</v>
      </c>
      <c r="G22" s="102">
        <f t="shared" si="0"/>
        <v>0.0013516532404033884</v>
      </c>
      <c r="H22" s="113"/>
      <c r="I22" s="99"/>
    </row>
    <row r="23" spans="1:9" ht="12.75">
      <c r="A23" s="101" t="s">
        <v>70</v>
      </c>
      <c r="B23" s="89">
        <v>7425.729510000001</v>
      </c>
      <c r="C23" s="51">
        <f>(B23)/B39</f>
        <v>0.0012838638194375984</v>
      </c>
      <c r="E23" s="101" t="s">
        <v>65</v>
      </c>
      <c r="F23" s="89">
        <v>3415.5632900000005</v>
      </c>
      <c r="G23" s="102">
        <f t="shared" si="0"/>
        <v>0.0012278527013876582</v>
      </c>
      <c r="H23" s="113"/>
      <c r="I23" s="99"/>
    </row>
    <row r="24" spans="1:9" ht="12.75">
      <c r="A24" s="101" t="s">
        <v>22</v>
      </c>
      <c r="B24" s="89">
        <v>7168.627739999999</v>
      </c>
      <c r="C24" s="51">
        <f>(B24)/B39</f>
        <v>0.0012394124749640545</v>
      </c>
      <c r="E24" s="101" t="s">
        <v>23</v>
      </c>
      <c r="F24" s="89">
        <v>2385.4060500000005</v>
      </c>
      <c r="G24" s="102">
        <f t="shared" si="0"/>
        <v>0.0008575239319892573</v>
      </c>
      <c r="H24" s="113"/>
      <c r="I24" s="99"/>
    </row>
    <row r="25" spans="1:9" ht="12.75">
      <c r="A25" s="101" t="s">
        <v>67</v>
      </c>
      <c r="B25" s="89">
        <v>7166.61725</v>
      </c>
      <c r="C25" s="51">
        <f>(B25)/B39</f>
        <v>0.0012390648733759731</v>
      </c>
      <c r="E25" s="101" t="s">
        <v>66</v>
      </c>
      <c r="F25" s="89">
        <v>719.29632</v>
      </c>
      <c r="G25" s="102">
        <f t="shared" si="0"/>
        <v>0.0002585781186359458</v>
      </c>
      <c r="H25" s="113"/>
      <c r="I25" s="99"/>
    </row>
    <row r="26" spans="1:9" ht="12.75">
      <c r="A26" s="101" t="s">
        <v>66</v>
      </c>
      <c r="B26" s="89">
        <v>6276.25531</v>
      </c>
      <c r="C26" s="51">
        <f>(B26)/B39</f>
        <v>0.0010851266671120783</v>
      </c>
      <c r="E26" s="101" t="s">
        <v>80</v>
      </c>
      <c r="F26" s="89">
        <v>230.80850000000004</v>
      </c>
      <c r="G26" s="102">
        <f t="shared" si="0"/>
        <v>8.297279721267685E-05</v>
      </c>
      <c r="H26" s="113"/>
      <c r="I26" s="99"/>
    </row>
    <row r="27" spans="1:9" ht="12.75">
      <c r="A27" s="101" t="s">
        <v>86</v>
      </c>
      <c r="B27" s="89">
        <v>4236.44103</v>
      </c>
      <c r="C27" s="51">
        <f>(B27)/B39</f>
        <v>0.000732455087984743</v>
      </c>
      <c r="E27" s="101" t="s">
        <v>149</v>
      </c>
      <c r="F27" s="89">
        <v>148.30557000000002</v>
      </c>
      <c r="G27" s="102">
        <f t="shared" si="0"/>
        <v>5.331401566718925E-05</v>
      </c>
      <c r="H27" s="114"/>
      <c r="I27" s="115"/>
    </row>
    <row r="28" spans="1:9" ht="12.75">
      <c r="A28" s="101" t="s">
        <v>71</v>
      </c>
      <c r="B28" s="89">
        <v>3526.27951</v>
      </c>
      <c r="C28" s="51">
        <f>(B28)/B39</f>
        <v>0.0006096724468641657</v>
      </c>
      <c r="E28" s="101" t="s">
        <v>68</v>
      </c>
      <c r="F28" s="89">
        <v>75.25757</v>
      </c>
      <c r="G28" s="102">
        <f t="shared" si="0"/>
        <v>2.7054164358456606E-05</v>
      </c>
      <c r="H28" s="114"/>
      <c r="I28" s="115"/>
    </row>
    <row r="29" spans="1:9" ht="12.75">
      <c r="A29" s="101" t="s">
        <v>80</v>
      </c>
      <c r="B29" s="89">
        <v>1542.3072100000002</v>
      </c>
      <c r="C29" s="51">
        <f>(B29)/B39</f>
        <v>0.0002666556090832813</v>
      </c>
      <c r="E29" s="101" t="s">
        <v>71</v>
      </c>
      <c r="F29" s="89">
        <v>0</v>
      </c>
      <c r="G29" s="102">
        <f>(F29)/$F$39</f>
        <v>0</v>
      </c>
      <c r="H29" s="114"/>
      <c r="I29" s="115"/>
    </row>
    <row r="30" spans="1:9" ht="12.75">
      <c r="A30" s="101" t="s">
        <v>69</v>
      </c>
      <c r="B30" s="89">
        <v>1381.6314399999999</v>
      </c>
      <c r="C30" s="51">
        <f>(B30)/B39</f>
        <v>0.0002388757380974773</v>
      </c>
      <c r="E30" s="101" t="s">
        <v>69</v>
      </c>
      <c r="F30" s="89">
        <v>0</v>
      </c>
      <c r="G30" s="102">
        <f>(F30)/F39</f>
        <v>0</v>
      </c>
      <c r="H30" s="114"/>
      <c r="I30" s="115"/>
    </row>
    <row r="31" spans="1:9" ht="12.75">
      <c r="A31" s="101" t="s">
        <v>68</v>
      </c>
      <c r="B31" s="89">
        <v>1031.7345800000003</v>
      </c>
      <c r="C31" s="90">
        <f>(B31)/B39</f>
        <v>0.00017838068256335483</v>
      </c>
      <c r="E31" s="101" t="s">
        <v>70</v>
      </c>
      <c r="F31" s="89">
        <v>0</v>
      </c>
      <c r="G31" s="102">
        <f>(F31)/F39</f>
        <v>0</v>
      </c>
      <c r="H31" s="114"/>
      <c r="I31" s="115"/>
    </row>
    <row r="32" spans="1:9" ht="12.75">
      <c r="A32" s="53" t="s">
        <v>24</v>
      </c>
      <c r="B32" s="34">
        <f>SUM(B6:B31)</f>
        <v>4427353.8374499995</v>
      </c>
      <c r="C32" s="54">
        <f>(B32)/B39</f>
        <v>0.7654627602709788</v>
      </c>
      <c r="E32" s="53" t="s">
        <v>24</v>
      </c>
      <c r="F32" s="116">
        <f>SUM(F6:F31)</f>
        <v>1316753.7805000003</v>
      </c>
      <c r="G32" s="54">
        <f>(F32)/F39</f>
        <v>0.47335667624221855</v>
      </c>
      <c r="H32" s="17"/>
      <c r="I32" s="17"/>
    </row>
    <row r="33" spans="1:7" ht="12.75">
      <c r="A33" s="55"/>
      <c r="B33" s="11"/>
      <c r="C33" s="56"/>
      <c r="E33" s="77"/>
      <c r="F33" s="78"/>
      <c r="G33" s="79"/>
    </row>
    <row r="34" spans="1:7" ht="12.75">
      <c r="A34" s="50" t="s">
        <v>25</v>
      </c>
      <c r="B34" s="2">
        <v>281364.834</v>
      </c>
      <c r="C34" s="51">
        <f>(B34)/B39</f>
        <v>0.04864628181624484</v>
      </c>
      <c r="E34" s="52" t="s">
        <v>83</v>
      </c>
      <c r="F34" s="32">
        <v>254970.953</v>
      </c>
      <c r="G34" s="76">
        <f>(F34)/F39</f>
        <v>0.09165889981691296</v>
      </c>
    </row>
    <row r="35" spans="1:7" ht="12.75">
      <c r="A35" s="50" t="s">
        <v>116</v>
      </c>
      <c r="B35" s="2">
        <v>114214.605</v>
      </c>
      <c r="C35" s="51">
        <f>(B35)/B39</f>
        <v>0.019747015941448773</v>
      </c>
      <c r="E35" s="52" t="s">
        <v>106</v>
      </c>
      <c r="F35" s="32">
        <v>165972.065</v>
      </c>
      <c r="G35" s="76">
        <f>(F35)/F39</f>
        <v>0.05966490182213487</v>
      </c>
    </row>
    <row r="36" spans="1:7" ht="12.75">
      <c r="A36" s="50" t="s">
        <v>100</v>
      </c>
      <c r="B36" s="2">
        <v>71970.098</v>
      </c>
      <c r="C36" s="51">
        <f>(B36)/B39</f>
        <v>0.012443195618578118</v>
      </c>
      <c r="E36" s="52" t="s">
        <v>107</v>
      </c>
      <c r="F36" s="32">
        <v>162411.429</v>
      </c>
      <c r="G36" s="76">
        <f>(F36)/F39</f>
        <v>0.058384897278211424</v>
      </c>
    </row>
    <row r="37" spans="1:7" ht="12.75">
      <c r="A37" s="50" t="s">
        <v>114</v>
      </c>
      <c r="B37" s="2">
        <v>70653.336</v>
      </c>
      <c r="C37" s="51">
        <f>(B37)/B39</f>
        <v>0.012215535415182117</v>
      </c>
      <c r="E37" s="52" t="s">
        <v>124</v>
      </c>
      <c r="F37" s="32">
        <v>122667.497</v>
      </c>
      <c r="G37" s="76">
        <f>(F37)/F39</f>
        <v>0.04409744594834091</v>
      </c>
    </row>
    <row r="38" spans="1:7" ht="12.75">
      <c r="A38" s="50" t="s">
        <v>135</v>
      </c>
      <c r="B38" s="2">
        <v>60649.947</v>
      </c>
      <c r="C38" s="51">
        <f>(B38)/B39</f>
        <v>0.010486009825600003</v>
      </c>
      <c r="E38" s="52" t="s">
        <v>138</v>
      </c>
      <c r="F38" s="32">
        <v>115093.091</v>
      </c>
      <c r="G38" s="76">
        <f>(F38)/F39</f>
        <v>0.04137454079950765</v>
      </c>
    </row>
    <row r="39" spans="1:7" ht="13.5" thickBot="1">
      <c r="A39" s="57" t="s">
        <v>26</v>
      </c>
      <c r="B39" s="39">
        <v>5783891.872</v>
      </c>
      <c r="C39" s="58">
        <f>(B39)/B39</f>
        <v>1</v>
      </c>
      <c r="E39" s="57" t="s">
        <v>26</v>
      </c>
      <c r="F39" s="39">
        <v>2781737</v>
      </c>
      <c r="G39" s="58">
        <f>(F39)/F39</f>
        <v>1</v>
      </c>
    </row>
    <row r="40" spans="1:6" ht="12.75">
      <c r="A40" s="27" t="s">
        <v>27</v>
      </c>
      <c r="B40" s="4"/>
      <c r="E40" s="27" t="s">
        <v>27</v>
      </c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29"/>
      <c r="F45" s="4"/>
      <c r="G45" s="29"/>
    </row>
    <row r="46" spans="3:7" ht="12.75">
      <c r="C46" s="29"/>
      <c r="F46" s="4"/>
      <c r="G46" s="29"/>
    </row>
    <row r="47" spans="3:7" ht="12.75">
      <c r="C47" s="29"/>
      <c r="F47" s="4"/>
      <c r="G47" s="29"/>
    </row>
    <row r="48" spans="3:7" ht="12.75">
      <c r="C48" s="29"/>
      <c r="F48" s="4"/>
      <c r="G48" s="29"/>
    </row>
    <row r="49" spans="3:7" ht="12.75">
      <c r="C49" s="29"/>
      <c r="F49" s="4"/>
      <c r="G49" s="29"/>
    </row>
    <row r="50" spans="3:7" ht="12.75">
      <c r="C50" s="29"/>
      <c r="F50" s="4"/>
      <c r="G50" s="29"/>
    </row>
    <row r="51" spans="3:7" ht="12.75">
      <c r="C51" s="29"/>
      <c r="F51" s="4"/>
      <c r="G51" s="29"/>
    </row>
    <row r="52" spans="3:7" ht="12.75">
      <c r="C52" s="29"/>
      <c r="F52" s="4"/>
      <c r="G52" s="29"/>
    </row>
    <row r="53" spans="3:7" ht="12.75">
      <c r="C53" s="29"/>
      <c r="F53" s="4"/>
      <c r="G53" s="29"/>
    </row>
    <row r="54" spans="3:7" ht="12.75">
      <c r="C54" s="29"/>
      <c r="F54" s="4"/>
      <c r="G54" s="29"/>
    </row>
    <row r="55" spans="3:7" ht="12.75">
      <c r="C55" s="29"/>
      <c r="F55" s="4"/>
      <c r="G55" s="29"/>
    </row>
    <row r="56" spans="3:7" ht="12.75">
      <c r="C56" s="29"/>
      <c r="F56" s="4"/>
      <c r="G56" s="29"/>
    </row>
    <row r="57" spans="3:7" ht="12.75">
      <c r="C57" s="29"/>
      <c r="F57" s="4"/>
      <c r="G57" s="29"/>
    </row>
    <row r="58" spans="3:7" ht="12.75">
      <c r="C58" s="29"/>
      <c r="F58" s="4"/>
      <c r="G58" s="29"/>
    </row>
    <row r="59" spans="3:7" ht="12.75">
      <c r="C59" s="29"/>
      <c r="F59" s="4"/>
      <c r="G59" s="29"/>
    </row>
    <row r="60" spans="3:7" ht="12.75">
      <c r="C60" s="29"/>
      <c r="F60" s="4"/>
      <c r="G60" s="29"/>
    </row>
    <row r="61" spans="3:7" ht="12.75">
      <c r="C61" s="29"/>
      <c r="F61" s="4"/>
      <c r="G61" s="29"/>
    </row>
    <row r="62" spans="3:7" ht="12.75">
      <c r="C62" s="29"/>
      <c r="F62" s="4"/>
      <c r="G62" s="29"/>
    </row>
    <row r="63" spans="3:7" ht="12.75">
      <c r="C63" s="29"/>
      <c r="F63" s="4"/>
      <c r="G63" s="29"/>
    </row>
    <row r="64" spans="3:7" ht="12.75">
      <c r="C64" s="29"/>
      <c r="F64" s="4"/>
      <c r="G64" s="29"/>
    </row>
    <row r="65" spans="3:7" ht="12.75">
      <c r="C65" s="29"/>
      <c r="F65" s="4"/>
      <c r="G65" s="29"/>
    </row>
    <row r="66" spans="3:7" ht="12.75">
      <c r="C66" s="29"/>
      <c r="F66" s="4"/>
      <c r="G66" s="29"/>
    </row>
    <row r="67" spans="3:7" ht="12.75">
      <c r="C67" s="29"/>
      <c r="F67" s="4"/>
      <c r="G67" s="29"/>
    </row>
    <row r="68" spans="3:7" ht="12.75">
      <c r="C68" s="29"/>
      <c r="F68" s="4"/>
      <c r="G68" s="29"/>
    </row>
    <row r="69" spans="3:7" ht="12.75">
      <c r="C69" s="29"/>
      <c r="F69" s="4"/>
      <c r="G69" s="29"/>
    </row>
    <row r="70" spans="3:7" ht="12.75">
      <c r="C70" s="29"/>
      <c r="F70" s="4"/>
      <c r="G70" s="29"/>
    </row>
    <row r="71" spans="3:7" ht="12.75">
      <c r="C71" s="29"/>
      <c r="F71" s="4"/>
      <c r="G71" s="29"/>
    </row>
    <row r="72" spans="3:7" ht="12.75">
      <c r="C72" s="29"/>
      <c r="F72" s="4"/>
      <c r="G72" s="29"/>
    </row>
    <row r="73" spans="3:7" ht="12.75">
      <c r="C73" s="29"/>
      <c r="F73" s="4"/>
      <c r="G73" s="29"/>
    </row>
    <row r="74" spans="3:7" ht="12.75">
      <c r="C74" s="29"/>
      <c r="F74" s="4"/>
      <c r="G74" s="29"/>
    </row>
    <row r="75" spans="3:7" ht="12.75">
      <c r="C75" s="29"/>
      <c r="F75" s="4"/>
      <c r="G75" s="29"/>
    </row>
    <row r="76" spans="3:7" ht="12.75">
      <c r="C76" s="29"/>
      <c r="F76" s="4"/>
      <c r="G76" s="29"/>
    </row>
    <row r="77" spans="3:7" ht="12.75">
      <c r="C77" s="29"/>
      <c r="F77" s="4"/>
      <c r="G77" s="29"/>
    </row>
    <row r="78" spans="3:7" ht="12.75">
      <c r="C78" s="29"/>
      <c r="F78" s="4"/>
      <c r="G78" s="29"/>
    </row>
    <row r="79" spans="3:7" ht="12.75">
      <c r="C79" s="29"/>
      <c r="F79" s="4"/>
      <c r="G79" s="29"/>
    </row>
    <row r="80" spans="3:7" ht="12.75">
      <c r="C80" s="29"/>
      <c r="F80" s="4"/>
      <c r="G80" s="29"/>
    </row>
    <row r="81" spans="3:7" ht="12.75">
      <c r="C81" s="29"/>
      <c r="F81" s="4"/>
      <c r="G81" s="29"/>
    </row>
    <row r="82" spans="3:7" ht="12.75">
      <c r="C82" s="29"/>
      <c r="F82" s="4"/>
      <c r="G82" s="29"/>
    </row>
    <row r="83" spans="3:7" ht="12.75">
      <c r="C83" s="29"/>
      <c r="F83" s="4"/>
      <c r="G83" s="29"/>
    </row>
    <row r="84" spans="3:7" ht="12.75">
      <c r="C84" s="29"/>
      <c r="F84" s="4"/>
      <c r="G84" s="29"/>
    </row>
    <row r="85" spans="3:7" ht="12.75">
      <c r="C85" s="29"/>
      <c r="F85" s="4"/>
      <c r="G85" s="29"/>
    </row>
    <row r="86" spans="3:7" ht="12.75">
      <c r="C86" s="29"/>
      <c r="F86" s="4"/>
      <c r="G86" s="29"/>
    </row>
    <row r="87" spans="3:7" ht="12.75">
      <c r="C87" s="29"/>
      <c r="F87" s="4"/>
      <c r="G87" s="29"/>
    </row>
    <row r="88" spans="3:7" ht="12.75">
      <c r="C88" s="29"/>
      <c r="F88" s="4"/>
      <c r="G88" s="29"/>
    </row>
    <row r="89" spans="3:7" ht="12.75">
      <c r="C89" s="29"/>
      <c r="F89" s="4"/>
      <c r="G89" s="29"/>
    </row>
    <row r="90" spans="3:7" ht="12.75">
      <c r="C90" s="29"/>
      <c r="F90" s="4"/>
      <c r="G90" s="29"/>
    </row>
    <row r="91" spans="3:7" ht="12.75">
      <c r="C91" s="29"/>
      <c r="F91" s="4"/>
      <c r="G91" s="29"/>
    </row>
    <row r="92" spans="3:7" ht="12.75">
      <c r="C92" s="29"/>
      <c r="F92" s="4"/>
      <c r="G92" s="29"/>
    </row>
    <row r="93" spans="3:7" ht="12.75">
      <c r="C93" s="29"/>
      <c r="F93" s="4"/>
      <c r="G93" s="29"/>
    </row>
    <row r="94" spans="3:7" ht="12.75">
      <c r="C94" s="29"/>
      <c r="F94" s="4"/>
      <c r="G94" s="29"/>
    </row>
    <row r="95" spans="3:7" ht="12.75">
      <c r="C95" s="29"/>
      <c r="F95" s="4"/>
      <c r="G95" s="29"/>
    </row>
    <row r="96" spans="3:7" ht="12.75">
      <c r="C96" s="29"/>
      <c r="F96" s="4"/>
      <c r="G96" s="29"/>
    </row>
    <row r="97" spans="3:7" ht="12.75">
      <c r="C97" s="29"/>
      <c r="F97" s="4"/>
      <c r="G97" s="29"/>
    </row>
    <row r="98" spans="3:7" ht="12.75">
      <c r="C98" s="29"/>
      <c r="F98" s="4"/>
      <c r="G98" s="29"/>
    </row>
    <row r="99" spans="3:7" ht="12.75">
      <c r="C99" s="29"/>
      <c r="F99" s="4"/>
      <c r="G99" s="29"/>
    </row>
    <row r="100" spans="3:7" ht="12.75">
      <c r="C100" s="29"/>
      <c r="F100" s="4"/>
      <c r="G100" s="29"/>
    </row>
    <row r="101" spans="3:6" ht="12.75">
      <c r="C101" s="29"/>
      <c r="F101" s="4"/>
    </row>
    <row r="102" spans="3:6" ht="12.75">
      <c r="C102" s="29"/>
      <c r="F102" s="4"/>
    </row>
    <row r="103" spans="3:6" ht="12.75">
      <c r="C103" s="29"/>
      <c r="F103" s="4"/>
    </row>
    <row r="104" spans="3:6" ht="12.75">
      <c r="C104" s="29"/>
      <c r="F104" s="4"/>
    </row>
    <row r="105" spans="3:6" ht="12.75">
      <c r="C105" s="29"/>
      <c r="F105" s="4"/>
    </row>
    <row r="106" spans="3:6" ht="12.75">
      <c r="C106" s="29"/>
      <c r="F106" s="4"/>
    </row>
    <row r="107" spans="3:6" ht="12.75">
      <c r="C107" s="29"/>
      <c r="F107" s="4"/>
    </row>
    <row r="108" spans="3:6" ht="12.75">
      <c r="C108" s="29"/>
      <c r="F108" s="4"/>
    </row>
    <row r="109" spans="3:6" ht="12.75">
      <c r="C109" s="29"/>
      <c r="F109" s="4"/>
    </row>
    <row r="110" spans="3:6" ht="12.75">
      <c r="C110" s="29"/>
      <c r="F110" s="4"/>
    </row>
    <row r="111" spans="3:6" ht="12.75">
      <c r="C111" s="29"/>
      <c r="F111" s="4"/>
    </row>
    <row r="112" spans="3:6" ht="12.75">
      <c r="C112" s="29"/>
      <c r="F112" s="4"/>
    </row>
    <row r="113" spans="3:6" ht="12.75">
      <c r="C113" s="29"/>
      <c r="F113" s="4"/>
    </row>
    <row r="114" spans="3:6" ht="12.75">
      <c r="C114" s="29"/>
      <c r="F114" s="4"/>
    </row>
    <row r="115" spans="3:6" ht="12.75">
      <c r="C115" s="29"/>
      <c r="F115" s="4"/>
    </row>
    <row r="116" spans="3:6" ht="12.75">
      <c r="C116" s="29"/>
      <c r="F116" s="4"/>
    </row>
    <row r="117" spans="3:6" ht="12.75">
      <c r="C117" s="29"/>
      <c r="F117" s="4"/>
    </row>
    <row r="118" spans="3:6" ht="12.75">
      <c r="C118" s="29"/>
      <c r="F118" s="4"/>
    </row>
    <row r="119" spans="3:6" ht="12.75">
      <c r="C119" s="29"/>
      <c r="F119" s="4"/>
    </row>
    <row r="120" spans="3:6" ht="12.75">
      <c r="C120" s="29"/>
      <c r="F120" s="4"/>
    </row>
    <row r="121" spans="3:6" ht="12.75">
      <c r="C121" s="29"/>
      <c r="F121" s="4"/>
    </row>
    <row r="122" spans="3:6" ht="12.75">
      <c r="C122" s="29"/>
      <c r="F122" s="4"/>
    </row>
    <row r="123" spans="3:6" ht="12.75">
      <c r="C123" s="29"/>
      <c r="F123" s="4"/>
    </row>
    <row r="124" spans="3:6" ht="12.75">
      <c r="C124" s="29"/>
      <c r="F124" s="4"/>
    </row>
    <row r="125" spans="3:6" ht="12.75">
      <c r="C125" s="29"/>
      <c r="F125" s="4"/>
    </row>
    <row r="126" spans="3:6" ht="12.75">
      <c r="C126" s="29"/>
      <c r="F126" s="4"/>
    </row>
    <row r="127" spans="3:6" ht="12.75">
      <c r="C127" s="29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29"/>
      <c r="G145" s="29"/>
    </row>
    <row r="146" spans="3:7" ht="12.75">
      <c r="C146" s="29"/>
      <c r="G146" s="29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5" zoomScaleNormal="85" workbookViewId="0" topLeftCell="A1">
      <selection activeCell="B20" sqref="B20"/>
    </sheetView>
  </sheetViews>
  <sheetFormatPr defaultColWidth="11.421875" defaultRowHeight="12.75"/>
  <cols>
    <col min="1" max="1" width="14.00390625" style="0" customWidth="1"/>
    <col min="2" max="2" width="49.28125" style="0" customWidth="1"/>
    <col min="3" max="3" width="20.421875" style="0" customWidth="1"/>
    <col min="4" max="4" width="19.140625" style="0" customWidth="1"/>
    <col min="5" max="5" width="18.57421875" style="0" customWidth="1"/>
    <col min="6" max="6" width="17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1:7" ht="13.5" thickBot="1">
      <c r="A2" s="6"/>
      <c r="B2" s="10" t="s">
        <v>28</v>
      </c>
      <c r="C2" s="5"/>
      <c r="D2" s="5"/>
      <c r="E2" s="5"/>
      <c r="F2" s="5"/>
      <c r="G2" s="5"/>
    </row>
    <row r="3" spans="1:7" ht="16.5" thickBot="1">
      <c r="A3" s="147" t="s">
        <v>145</v>
      </c>
      <c r="B3" s="148"/>
      <c r="C3" s="148"/>
      <c r="D3" s="148"/>
      <c r="E3" s="148"/>
      <c r="F3" s="148"/>
      <c r="G3" s="149"/>
    </row>
    <row r="4" spans="1:7" s="1" customFormat="1" ht="21" customHeight="1" thickBot="1">
      <c r="A4" s="86"/>
      <c r="B4" s="87"/>
      <c r="C4" s="150" t="s">
        <v>60</v>
      </c>
      <c r="D4" s="150"/>
      <c r="E4" s="150" t="s">
        <v>75</v>
      </c>
      <c r="F4" s="151"/>
      <c r="G4" s="88"/>
    </row>
    <row r="5" spans="1:7" s="1" customFormat="1" ht="36.75" customHeight="1">
      <c r="A5" s="68" t="s">
        <v>29</v>
      </c>
      <c r="B5" s="69" t="s">
        <v>30</v>
      </c>
      <c r="C5" s="69">
        <v>2010</v>
      </c>
      <c r="D5" s="70" t="s">
        <v>118</v>
      </c>
      <c r="E5" s="69">
        <v>2010</v>
      </c>
      <c r="F5" s="70" t="s">
        <v>118</v>
      </c>
      <c r="G5" s="71" t="s">
        <v>119</v>
      </c>
    </row>
    <row r="6" spans="1:7" ht="15" customHeight="1">
      <c r="A6" s="64" t="s">
        <v>31</v>
      </c>
      <c r="B6" s="12" t="s">
        <v>32</v>
      </c>
      <c r="C6" s="25">
        <v>7735.301</v>
      </c>
      <c r="D6" s="25">
        <v>8588.921</v>
      </c>
      <c r="E6" s="25">
        <v>22634.46</v>
      </c>
      <c r="F6" s="25">
        <v>17192.939</v>
      </c>
      <c r="G6" s="65">
        <f>D6-F6</f>
        <v>-8604.017999999998</v>
      </c>
    </row>
    <row r="7" spans="1:7" ht="15" customHeight="1">
      <c r="A7" s="64" t="s">
        <v>33</v>
      </c>
      <c r="B7" s="12" t="s">
        <v>34</v>
      </c>
      <c r="C7" s="25">
        <v>163004.105</v>
      </c>
      <c r="D7" s="25">
        <v>197034.425</v>
      </c>
      <c r="E7" s="25">
        <v>42496.857</v>
      </c>
      <c r="F7" s="25">
        <v>40892.915</v>
      </c>
      <c r="G7" s="65">
        <f aca="true" t="shared" si="0" ref="G7:G15">D7-F7</f>
        <v>156141.50999999998</v>
      </c>
    </row>
    <row r="8" spans="1:7" ht="15" customHeight="1">
      <c r="A8" s="64" t="s">
        <v>79</v>
      </c>
      <c r="B8" s="12" t="s">
        <v>127</v>
      </c>
      <c r="C8" s="25">
        <v>135197.109</v>
      </c>
      <c r="D8" s="25">
        <v>174682.549</v>
      </c>
      <c r="E8" s="25">
        <v>386246.586</v>
      </c>
      <c r="F8" s="25">
        <v>395753.155</v>
      </c>
      <c r="G8" s="65">
        <f t="shared" si="0"/>
        <v>-221070.60600000003</v>
      </c>
    </row>
    <row r="9" spans="1:7" ht="14.25" customHeight="1">
      <c r="A9" s="64" t="s">
        <v>47</v>
      </c>
      <c r="B9" s="12" t="s">
        <v>62</v>
      </c>
      <c r="C9" s="25">
        <v>36696.989</v>
      </c>
      <c r="D9" s="25">
        <v>31816.842</v>
      </c>
      <c r="E9" s="25">
        <v>41790.439</v>
      </c>
      <c r="F9" s="25">
        <v>39735.376</v>
      </c>
      <c r="G9" s="65">
        <f t="shared" si="0"/>
        <v>-7918.533999999996</v>
      </c>
    </row>
    <row r="10" spans="1:7" ht="15" customHeight="1">
      <c r="A10" s="64" t="s">
        <v>35</v>
      </c>
      <c r="B10" s="12" t="s">
        <v>36</v>
      </c>
      <c r="C10" s="25">
        <v>49044.104</v>
      </c>
      <c r="D10" s="25">
        <v>52543.202</v>
      </c>
      <c r="E10" s="25">
        <v>20013.679</v>
      </c>
      <c r="F10" s="25">
        <v>21093.358</v>
      </c>
      <c r="G10" s="65">
        <f t="shared" si="0"/>
        <v>31449.843999999997</v>
      </c>
    </row>
    <row r="11" spans="1:7" ht="15" customHeight="1">
      <c r="A11" s="64" t="s">
        <v>37</v>
      </c>
      <c r="B11" s="12" t="s">
        <v>128</v>
      </c>
      <c r="C11" s="25">
        <v>1603068.553</v>
      </c>
      <c r="D11" s="25">
        <v>1608169.748</v>
      </c>
      <c r="E11" s="25">
        <v>111447.153</v>
      </c>
      <c r="F11" s="25">
        <v>106882.391</v>
      </c>
      <c r="G11" s="65">
        <f>D11-F11</f>
        <v>1501287.3569999998</v>
      </c>
    </row>
    <row r="12" spans="1:7" ht="14.25" customHeight="1">
      <c r="A12" s="64" t="s">
        <v>38</v>
      </c>
      <c r="B12" s="12" t="s">
        <v>125</v>
      </c>
      <c r="C12" s="25">
        <v>1087311.874</v>
      </c>
      <c r="D12" s="25">
        <v>1106731.082</v>
      </c>
      <c r="E12" s="25">
        <v>131795.302</v>
      </c>
      <c r="F12" s="25">
        <v>125987.244</v>
      </c>
      <c r="G12" s="65">
        <f t="shared" si="0"/>
        <v>980743.838</v>
      </c>
    </row>
    <row r="13" spans="1:7" ht="15" customHeight="1">
      <c r="A13" s="64">
        <v>10</v>
      </c>
      <c r="B13" s="12" t="s">
        <v>39</v>
      </c>
      <c r="C13" s="25">
        <v>105253.492</v>
      </c>
      <c r="D13" s="25">
        <v>145027.509</v>
      </c>
      <c r="E13" s="25">
        <v>203850.02</v>
      </c>
      <c r="F13" s="25">
        <v>261173.485</v>
      </c>
      <c r="G13" s="65">
        <f t="shared" si="0"/>
        <v>-116145.976</v>
      </c>
    </row>
    <row r="14" spans="1:7" ht="15" customHeight="1">
      <c r="A14" s="64">
        <v>12</v>
      </c>
      <c r="B14" s="12" t="s">
        <v>126</v>
      </c>
      <c r="C14" s="25">
        <v>38064.919</v>
      </c>
      <c r="D14" s="25">
        <v>73635.147</v>
      </c>
      <c r="E14" s="25">
        <v>97493.64</v>
      </c>
      <c r="F14" s="25">
        <v>158879.054</v>
      </c>
      <c r="G14" s="65">
        <f t="shared" si="0"/>
        <v>-85243.907</v>
      </c>
    </row>
    <row r="15" spans="1:7" ht="15" customHeight="1">
      <c r="A15" s="64">
        <v>15</v>
      </c>
      <c r="B15" s="12" t="s">
        <v>40</v>
      </c>
      <c r="C15" s="25">
        <v>1283522.077</v>
      </c>
      <c r="D15" s="25">
        <v>1309389.641</v>
      </c>
      <c r="E15" s="25">
        <v>241948.216</v>
      </c>
      <c r="F15" s="25">
        <v>429027.639</v>
      </c>
      <c r="G15" s="65">
        <f t="shared" si="0"/>
        <v>880362.0020000001</v>
      </c>
    </row>
    <row r="16" spans="1:8" ht="15" customHeight="1">
      <c r="A16" s="117" t="s">
        <v>48</v>
      </c>
      <c r="B16" s="118" t="s">
        <v>129</v>
      </c>
      <c r="C16" s="119">
        <v>214168.603</v>
      </c>
      <c r="D16" s="119">
        <v>247074.866</v>
      </c>
      <c r="E16" s="119">
        <v>227885.696</v>
      </c>
      <c r="F16" s="119">
        <v>195971.27</v>
      </c>
      <c r="G16" s="120">
        <f>D16-F16</f>
        <v>51103.59600000002</v>
      </c>
      <c r="H16" s="121"/>
    </row>
    <row r="17" spans="1:8" ht="15" customHeight="1">
      <c r="A17" s="122" t="s">
        <v>41</v>
      </c>
      <c r="B17" s="118" t="s">
        <v>42</v>
      </c>
      <c r="C17" s="103">
        <v>5535046.564</v>
      </c>
      <c r="D17" s="103">
        <v>5783891.871</v>
      </c>
      <c r="E17" s="103">
        <v>2268870.487</v>
      </c>
      <c r="F17" s="103">
        <v>2781737.483</v>
      </c>
      <c r="G17" s="123">
        <f>D17-F17</f>
        <v>3002154.3880000003</v>
      </c>
      <c r="H17" s="121"/>
    </row>
    <row r="18" spans="1:7" ht="18" customHeight="1" thickBot="1">
      <c r="A18" s="66" t="s">
        <v>43</v>
      </c>
      <c r="B18" s="67" t="s">
        <v>44</v>
      </c>
      <c r="C18" s="104">
        <v>17051577.749</v>
      </c>
      <c r="D18" s="104">
        <v>20540966.133</v>
      </c>
      <c r="E18" s="104">
        <v>21140042.2</v>
      </c>
      <c r="F18" s="104">
        <v>26578140.634</v>
      </c>
      <c r="G18" s="124">
        <f>D18-F18</f>
        <v>-6037174.500999998</v>
      </c>
    </row>
    <row r="19" spans="1:5" ht="12.75">
      <c r="A19" s="82" t="s">
        <v>12</v>
      </c>
      <c r="B19" s="5"/>
      <c r="C19" s="5"/>
      <c r="D19" s="5"/>
      <c r="E19" s="5"/>
    </row>
    <row r="21" spans="1:7" ht="15">
      <c r="A21" s="18"/>
      <c r="B21" s="19"/>
      <c r="C21" s="20"/>
      <c r="D21" s="20"/>
      <c r="E21" s="20"/>
      <c r="F21" s="20"/>
      <c r="G21" s="20"/>
    </row>
    <row r="22" spans="1:7" ht="15">
      <c r="A22" s="18"/>
      <c r="B22" s="19"/>
      <c r="C22" s="20"/>
      <c r="D22" s="20"/>
      <c r="E22" s="20"/>
      <c r="F22" s="20"/>
      <c r="G22" s="20"/>
    </row>
    <row r="23" spans="1:7" ht="15">
      <c r="A23" s="18"/>
      <c r="B23" s="19"/>
      <c r="C23" s="83"/>
      <c r="D23" s="20"/>
      <c r="E23" s="20"/>
      <c r="F23" s="20"/>
      <c r="G23" s="20"/>
    </row>
    <row r="24" spans="1:7" ht="15">
      <c r="A24" s="18"/>
      <c r="B24" s="19"/>
      <c r="C24" s="20"/>
      <c r="D24" s="20"/>
      <c r="E24" s="20"/>
      <c r="F24" s="20"/>
      <c r="G24" s="20"/>
    </row>
    <row r="25" spans="1:7" ht="15">
      <c r="A25" s="18"/>
      <c r="B25" s="19"/>
      <c r="C25" s="20"/>
      <c r="D25" s="20"/>
      <c r="E25" s="20"/>
      <c r="F25" s="20"/>
      <c r="G25" s="20"/>
    </row>
    <row r="26" spans="1:7" ht="15">
      <c r="A26" s="18"/>
      <c r="B26" s="19"/>
      <c r="C26" s="20"/>
      <c r="D26" s="20"/>
      <c r="E26" s="20"/>
      <c r="F26" s="20"/>
      <c r="G26" s="20"/>
    </row>
    <row r="27" spans="1:7" ht="15">
      <c r="A27" s="18"/>
      <c r="B27" s="19"/>
      <c r="C27" s="20"/>
      <c r="D27" s="20"/>
      <c r="E27" s="20"/>
      <c r="F27" s="20"/>
      <c r="G27" s="20"/>
    </row>
    <row r="28" spans="1:7" ht="15">
      <c r="A28" s="18"/>
      <c r="B28" s="19"/>
      <c r="C28" s="20"/>
      <c r="D28" s="20"/>
      <c r="E28" s="20"/>
      <c r="F28" s="20"/>
      <c r="G28" s="20"/>
    </row>
    <row r="29" spans="1:7" ht="15">
      <c r="A29" s="18"/>
      <c r="B29" s="19"/>
      <c r="C29" s="20"/>
      <c r="D29" s="20"/>
      <c r="E29" s="20"/>
      <c r="F29" s="20"/>
      <c r="G29" s="20"/>
    </row>
    <row r="30" spans="1:7" ht="15">
      <c r="A30" s="18"/>
      <c r="B30" s="19"/>
      <c r="C30" s="20"/>
      <c r="D30" s="20"/>
      <c r="E30" s="20"/>
      <c r="F30" s="20"/>
      <c r="G30" s="20"/>
    </row>
    <row r="31" spans="1:7" ht="15">
      <c r="A31" s="18"/>
      <c r="B31" s="19"/>
      <c r="C31" s="20"/>
      <c r="D31" s="20"/>
      <c r="E31" s="20"/>
      <c r="F31" s="20"/>
      <c r="G31" s="20"/>
    </row>
    <row r="32" spans="1:7" ht="15">
      <c r="A32" s="18"/>
      <c r="B32" s="19"/>
      <c r="C32" s="20"/>
      <c r="D32" s="20"/>
      <c r="E32" s="20"/>
      <c r="F32" s="20"/>
      <c r="G32" s="20"/>
    </row>
    <row r="33" spans="1:7" ht="15">
      <c r="A33" s="18"/>
      <c r="B33" s="19"/>
      <c r="C33" s="20"/>
      <c r="D33" s="20"/>
      <c r="E33" s="20"/>
      <c r="F33" s="20"/>
      <c r="G33" s="20"/>
    </row>
    <row r="34" spans="1:7" ht="15">
      <c r="A34" s="18"/>
      <c r="B34" s="19"/>
      <c r="C34" s="20"/>
      <c r="D34" s="20"/>
      <c r="E34" s="20"/>
      <c r="F34" s="20"/>
      <c r="G34" s="20"/>
    </row>
    <row r="35" spans="1:7" ht="15">
      <c r="A35" s="18"/>
      <c r="B35" s="19"/>
      <c r="C35" s="20"/>
      <c r="D35" s="20"/>
      <c r="E35" s="20"/>
      <c r="F35" s="20"/>
      <c r="G35" s="20"/>
    </row>
    <row r="36" spans="1:7" ht="15.75">
      <c r="A36" s="21"/>
      <c r="B36" s="19"/>
      <c r="C36" s="20"/>
      <c r="D36" s="20"/>
      <c r="E36" s="20"/>
      <c r="F36" s="20"/>
      <c r="G36" s="22"/>
    </row>
    <row r="37" spans="1:7" ht="15.75">
      <c r="A37" s="21"/>
      <c r="B37" s="19"/>
      <c r="C37" s="20"/>
      <c r="D37" s="20"/>
      <c r="E37" s="20"/>
      <c r="F37" s="20"/>
      <c r="G37" s="22"/>
    </row>
  </sheetData>
  <mergeCells count="3">
    <mergeCell ref="A3:G3"/>
    <mergeCell ref="C4:D4"/>
    <mergeCell ref="E4:F4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92" zoomScaleNormal="92" workbookViewId="0" topLeftCell="A1">
      <selection activeCell="E27" sqref="E27"/>
    </sheetView>
  </sheetViews>
  <sheetFormatPr defaultColWidth="11.421875" defaultRowHeight="12.75"/>
  <cols>
    <col min="1" max="1" width="13.8515625" style="0" customWidth="1"/>
    <col min="2" max="2" width="107.57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7" t="s">
        <v>57</v>
      </c>
    </row>
    <row r="2" spans="1:3" ht="12.75">
      <c r="A2" s="1"/>
      <c r="C2" s="24"/>
    </row>
    <row r="3" spans="1:6" ht="14.25" customHeight="1" thickBot="1">
      <c r="A3" s="16" t="s">
        <v>146</v>
      </c>
      <c r="B3" s="13"/>
      <c r="C3" s="13"/>
      <c r="D3" s="13"/>
      <c r="E3" s="13"/>
      <c r="F3" s="13"/>
    </row>
    <row r="4" spans="1:6" ht="74.25" customHeight="1" thickBot="1">
      <c r="A4" s="131" t="s">
        <v>112</v>
      </c>
      <c r="B4" s="132" t="s">
        <v>45</v>
      </c>
      <c r="C4" s="133" t="s">
        <v>61</v>
      </c>
      <c r="D4" s="133" t="s">
        <v>46</v>
      </c>
      <c r="E4" s="133" t="s">
        <v>77</v>
      </c>
      <c r="F4" s="134" t="s">
        <v>78</v>
      </c>
    </row>
    <row r="5" spans="1:7" ht="14.25">
      <c r="A5" s="108" t="s">
        <v>58</v>
      </c>
      <c r="B5" s="109" t="s">
        <v>87</v>
      </c>
      <c r="C5" s="135">
        <v>874903</v>
      </c>
      <c r="D5" s="135">
        <v>393785.291</v>
      </c>
      <c r="E5" s="129">
        <f aca="true" t="shared" si="0" ref="E5:E25">(C5)/C$29</f>
        <v>0.1512654488557606</v>
      </c>
      <c r="F5" s="130">
        <f aca="true" t="shared" si="1" ref="F5:F25">(D5)/D$29</f>
        <v>0.07834665940679696</v>
      </c>
      <c r="G5" s="4"/>
    </row>
    <row r="6" spans="1:7" ht="14.25">
      <c r="A6" s="36" t="s">
        <v>49</v>
      </c>
      <c r="B6" s="14" t="s">
        <v>92</v>
      </c>
      <c r="C6" s="136">
        <v>468143.738</v>
      </c>
      <c r="D6" s="136">
        <v>486882.694</v>
      </c>
      <c r="E6" s="41">
        <f t="shared" si="0"/>
        <v>0.08093922715727754</v>
      </c>
      <c r="F6" s="43">
        <f t="shared" si="1"/>
        <v>0.09686911489510598</v>
      </c>
      <c r="G6" s="4"/>
    </row>
    <row r="7" spans="1:7" ht="14.25">
      <c r="A7" s="36" t="s">
        <v>98</v>
      </c>
      <c r="B7" s="14" t="s">
        <v>99</v>
      </c>
      <c r="C7" s="136">
        <v>404492.55</v>
      </c>
      <c r="D7" s="136">
        <v>240267.289</v>
      </c>
      <c r="E7" s="41">
        <f t="shared" si="0"/>
        <v>0.06993432087278383</v>
      </c>
      <c r="F7" s="43">
        <f t="shared" si="1"/>
        <v>0.04780305381664815</v>
      </c>
      <c r="G7" s="4"/>
    </row>
    <row r="8" spans="1:7" ht="14.25">
      <c r="A8" s="36" t="s">
        <v>120</v>
      </c>
      <c r="B8" s="14" t="s">
        <v>121</v>
      </c>
      <c r="C8" s="136">
        <v>362460.045</v>
      </c>
      <c r="D8" s="136">
        <v>194960.297</v>
      </c>
      <c r="E8" s="41">
        <f t="shared" si="0"/>
        <v>0.06266715441506565</v>
      </c>
      <c r="F8" s="43">
        <f t="shared" si="1"/>
        <v>0.03878887387621336</v>
      </c>
      <c r="G8" s="4"/>
    </row>
    <row r="9" spans="1:7" ht="14.25">
      <c r="A9" s="36" t="s">
        <v>142</v>
      </c>
      <c r="B9" s="14" t="s">
        <v>103</v>
      </c>
      <c r="C9" s="136">
        <v>351151.011</v>
      </c>
      <c r="D9" s="136">
        <v>287923.885</v>
      </c>
      <c r="E9" s="41">
        <f t="shared" si="0"/>
        <v>0.06071189068396054</v>
      </c>
      <c r="F9" s="43">
        <f t="shared" si="1"/>
        <v>0.05728470582507556</v>
      </c>
      <c r="G9" s="4"/>
    </row>
    <row r="10" spans="1:7" ht="14.25">
      <c r="A10" s="36" t="s">
        <v>50</v>
      </c>
      <c r="B10" s="14" t="s">
        <v>101</v>
      </c>
      <c r="C10" s="136">
        <v>267474.559</v>
      </c>
      <c r="D10" s="136">
        <v>373262.726</v>
      </c>
      <c r="E10" s="41">
        <f t="shared" si="0"/>
        <v>0.04624473710186343</v>
      </c>
      <c r="F10" s="43">
        <f t="shared" si="1"/>
        <v>0.0742635348032199</v>
      </c>
      <c r="G10" s="4"/>
    </row>
    <row r="11" spans="1:7" ht="14.25">
      <c r="A11" s="36" t="s">
        <v>50</v>
      </c>
      <c r="B11" s="14" t="s">
        <v>102</v>
      </c>
      <c r="C11" s="136">
        <v>223327.02</v>
      </c>
      <c r="D11" s="136">
        <v>104819.95</v>
      </c>
      <c r="E11" s="41">
        <f t="shared" si="0"/>
        <v>0.03861189402930316</v>
      </c>
      <c r="F11" s="43">
        <f t="shared" si="1"/>
        <v>0.020854747775958665</v>
      </c>
      <c r="G11" s="4"/>
    </row>
    <row r="12" spans="1:7" ht="14.25">
      <c r="A12" s="36" t="s">
        <v>51</v>
      </c>
      <c r="B12" s="15" t="s">
        <v>97</v>
      </c>
      <c r="C12" s="136">
        <v>128156.611</v>
      </c>
      <c r="D12" s="136">
        <v>195596.905</v>
      </c>
      <c r="E12" s="41">
        <f t="shared" si="0"/>
        <v>0.02215750464536995</v>
      </c>
      <c r="F12" s="43">
        <f t="shared" si="1"/>
        <v>0.03891553201020558</v>
      </c>
      <c r="G12" s="4"/>
    </row>
    <row r="13" spans="1:7" ht="14.25">
      <c r="A13" s="36" t="s">
        <v>136</v>
      </c>
      <c r="B13" s="15" t="s">
        <v>137</v>
      </c>
      <c r="C13" s="136">
        <v>111808.675</v>
      </c>
      <c r="D13" s="136">
        <v>12702.99</v>
      </c>
      <c r="E13" s="41">
        <f t="shared" si="0"/>
        <v>0.01933104516711322</v>
      </c>
      <c r="F13" s="43">
        <f t="shared" si="1"/>
        <v>0.002527359080504476</v>
      </c>
      <c r="G13" s="4"/>
    </row>
    <row r="14" spans="1:7" ht="14.25">
      <c r="A14" s="36" t="s">
        <v>96</v>
      </c>
      <c r="B14" s="15" t="s">
        <v>105</v>
      </c>
      <c r="C14" s="136">
        <v>98231.204</v>
      </c>
      <c r="D14" s="136">
        <v>52102.023</v>
      </c>
      <c r="E14" s="41">
        <f t="shared" si="0"/>
        <v>0.01698358236821886</v>
      </c>
      <c r="F14" s="43">
        <f t="shared" si="1"/>
        <v>0.010366104432240212</v>
      </c>
      <c r="G14" s="4"/>
    </row>
    <row r="15" spans="1:7" ht="14.25">
      <c r="A15" s="36" t="s">
        <v>130</v>
      </c>
      <c r="B15" s="15" t="s">
        <v>131</v>
      </c>
      <c r="C15" s="136">
        <v>90350.171</v>
      </c>
      <c r="D15" s="136">
        <v>186180.421</v>
      </c>
      <c r="E15" s="41">
        <f t="shared" si="0"/>
        <v>0.015620999322793183</v>
      </c>
      <c r="F15" s="43">
        <f t="shared" si="1"/>
        <v>0.03704204896851027</v>
      </c>
      <c r="G15" s="4"/>
    </row>
    <row r="16" spans="1:7" ht="14.25">
      <c r="A16" s="36" t="s">
        <v>81</v>
      </c>
      <c r="B16" s="15" t="s">
        <v>84</v>
      </c>
      <c r="C16" s="136">
        <v>88695.309</v>
      </c>
      <c r="D16" s="139">
        <v>12251.74</v>
      </c>
      <c r="E16" s="41">
        <f t="shared" si="0"/>
        <v>0.015334883669715822</v>
      </c>
      <c r="F16" s="43">
        <f t="shared" si="1"/>
        <v>0.0024375793683990865</v>
      </c>
      <c r="G16" s="4"/>
    </row>
    <row r="17" spans="1:7" ht="14.25">
      <c r="A17" s="36" t="s">
        <v>117</v>
      </c>
      <c r="B17" s="15" t="s">
        <v>123</v>
      </c>
      <c r="C17" s="136">
        <v>87648.648</v>
      </c>
      <c r="D17" s="139">
        <v>276677.251</v>
      </c>
      <c r="E17" s="41">
        <f t="shared" si="0"/>
        <v>0.015153922299181239</v>
      </c>
      <c r="F17" s="43">
        <f t="shared" si="1"/>
        <v>0.055047100146018074</v>
      </c>
      <c r="G17" s="4"/>
    </row>
    <row r="18" spans="1:7" ht="14.25">
      <c r="A18" s="36" t="s">
        <v>72</v>
      </c>
      <c r="B18" s="15" t="s">
        <v>95</v>
      </c>
      <c r="C18" s="136">
        <v>72112.686</v>
      </c>
      <c r="D18" s="136">
        <v>86484.256</v>
      </c>
      <c r="E18" s="41">
        <f t="shared" si="0"/>
        <v>0.012467848225442732</v>
      </c>
      <c r="F18" s="43">
        <f t="shared" si="1"/>
        <v>0.017206718238955847</v>
      </c>
      <c r="G18" s="4"/>
    </row>
    <row r="19" spans="1:7" ht="14.25">
      <c r="A19" s="36" t="s">
        <v>108</v>
      </c>
      <c r="B19" s="15" t="s">
        <v>104</v>
      </c>
      <c r="C19" s="136">
        <v>70600.706</v>
      </c>
      <c r="D19" s="136">
        <v>46576.835</v>
      </c>
      <c r="E19" s="41">
        <f t="shared" si="0"/>
        <v>0.012206436007904409</v>
      </c>
      <c r="F19" s="43">
        <f t="shared" si="1"/>
        <v>0.009266825123723526</v>
      </c>
      <c r="G19" s="4"/>
    </row>
    <row r="20" spans="1:7" ht="14.25">
      <c r="A20" s="36" t="s">
        <v>132</v>
      </c>
      <c r="B20" s="15" t="s">
        <v>153</v>
      </c>
      <c r="C20" s="136">
        <v>70543.397</v>
      </c>
      <c r="D20" s="136">
        <v>48511.267</v>
      </c>
      <c r="E20" s="41">
        <f t="shared" si="0"/>
        <v>0.012196527627651426</v>
      </c>
      <c r="F20" s="43">
        <f t="shared" si="1"/>
        <v>0.009651695479507356</v>
      </c>
      <c r="G20" s="4"/>
    </row>
    <row r="21" spans="1:7" ht="14.25">
      <c r="A21" s="36" t="s">
        <v>122</v>
      </c>
      <c r="B21" s="15" t="s">
        <v>85</v>
      </c>
      <c r="C21" s="136">
        <v>64319.65</v>
      </c>
      <c r="D21" s="136">
        <v>120772.879</v>
      </c>
      <c r="E21" s="41">
        <f t="shared" si="0"/>
        <v>0.01112047933027481</v>
      </c>
      <c r="F21" s="43">
        <f t="shared" si="1"/>
        <v>0.024028707605006253</v>
      </c>
      <c r="G21" s="4"/>
    </row>
    <row r="22" spans="1:7" ht="14.25">
      <c r="A22" s="36" t="s">
        <v>133</v>
      </c>
      <c r="B22" s="15" t="s">
        <v>134</v>
      </c>
      <c r="C22" s="136">
        <v>59532.31</v>
      </c>
      <c r="D22" s="136">
        <v>86916.157</v>
      </c>
      <c r="E22" s="41">
        <f t="shared" si="0"/>
        <v>0.010292777134802698</v>
      </c>
      <c r="F22" s="43">
        <f t="shared" si="1"/>
        <v>0.017292648316380846</v>
      </c>
      <c r="G22" s="4"/>
    </row>
    <row r="23" spans="1:7" ht="14.25">
      <c r="A23" s="36" t="s">
        <v>152</v>
      </c>
      <c r="B23" s="15" t="s">
        <v>154</v>
      </c>
      <c r="C23" s="136">
        <v>51067.102</v>
      </c>
      <c r="D23" s="136">
        <v>27631.743</v>
      </c>
      <c r="E23" s="41">
        <f t="shared" si="0"/>
        <v>0.0088291937572427</v>
      </c>
      <c r="F23" s="43">
        <f t="shared" si="1"/>
        <v>0.005497551094759265</v>
      </c>
      <c r="G23" s="4"/>
    </row>
    <row r="24" spans="1:7" ht="14.25">
      <c r="A24" s="36" t="s">
        <v>141</v>
      </c>
      <c r="B24" s="15" t="s">
        <v>155</v>
      </c>
      <c r="C24" s="136">
        <v>49568.007</v>
      </c>
      <c r="D24" s="136">
        <v>29195.066</v>
      </c>
      <c r="E24" s="41">
        <f t="shared" si="0"/>
        <v>0.008570009278446276</v>
      </c>
      <c r="F24" s="43">
        <f t="shared" si="1"/>
        <v>0.0058085864163498115</v>
      </c>
      <c r="G24" s="4"/>
    </row>
    <row r="25" spans="1:7" ht="14.25">
      <c r="A25" s="36" t="s">
        <v>139</v>
      </c>
      <c r="B25" s="15" t="s">
        <v>156</v>
      </c>
      <c r="C25" s="136">
        <v>49218.627</v>
      </c>
      <c r="D25" s="136">
        <v>42971.476</v>
      </c>
      <c r="E25" s="41">
        <f t="shared" si="0"/>
        <v>0.008509603584876561</v>
      </c>
      <c r="F25" s="43">
        <f t="shared" si="1"/>
        <v>0.008549510790080145</v>
      </c>
      <c r="G25" s="4"/>
    </row>
    <row r="26" spans="1:7" ht="15">
      <c r="A26" s="36"/>
      <c r="B26" s="15"/>
      <c r="C26" s="136"/>
      <c r="D26" s="140"/>
      <c r="E26" s="41"/>
      <c r="F26" s="43"/>
      <c r="G26" s="40"/>
    </row>
    <row r="27" spans="1:6" ht="15">
      <c r="A27" s="36"/>
      <c r="B27" s="35" t="s">
        <v>76</v>
      </c>
      <c r="C27" s="137">
        <f>SUM(C5:C26)</f>
        <v>4043805.026</v>
      </c>
      <c r="D27" s="137">
        <f>SUM(D5:D26)</f>
        <v>3306473.1410000008</v>
      </c>
      <c r="E27" s="42">
        <f>(C27)/C29</f>
        <v>0.6991494855350486</v>
      </c>
      <c r="F27" s="44">
        <f>(D27)/D29</f>
        <v>0.6578486574696595</v>
      </c>
    </row>
    <row r="28" spans="1:6" ht="14.25">
      <c r="A28" s="36"/>
      <c r="B28" s="14"/>
      <c r="C28" s="136"/>
      <c r="D28" s="140"/>
      <c r="E28" s="41"/>
      <c r="F28" s="43"/>
    </row>
    <row r="29" spans="1:6" ht="15">
      <c r="A29" s="36" t="s">
        <v>54</v>
      </c>
      <c r="B29" s="15" t="s">
        <v>42</v>
      </c>
      <c r="C29" s="137">
        <v>5783891.871</v>
      </c>
      <c r="D29" s="137">
        <v>5026191.212</v>
      </c>
      <c r="E29" s="42">
        <f>(C29)/C29</f>
        <v>1</v>
      </c>
      <c r="F29" s="44">
        <f>(D29)/D29</f>
        <v>1</v>
      </c>
    </row>
    <row r="30" spans="1:6" ht="15.75" thickBot="1">
      <c r="A30" s="37" t="s">
        <v>53</v>
      </c>
      <c r="B30" s="38" t="s">
        <v>44</v>
      </c>
      <c r="C30" s="138">
        <v>20540966.133</v>
      </c>
      <c r="D30" s="138">
        <v>22930882.508</v>
      </c>
      <c r="E30" s="45">
        <f>C29/C30</f>
        <v>0.28157837530864305</v>
      </c>
      <c r="F30" s="46">
        <f>D29/D30</f>
        <v>0.21918873860377985</v>
      </c>
    </row>
    <row r="31" spans="1:6" ht="15">
      <c r="A31" s="16" t="s">
        <v>12</v>
      </c>
      <c r="B31" s="13"/>
      <c r="C31" s="13"/>
      <c r="D31" s="13"/>
      <c r="E31" s="23"/>
      <c r="F31" s="23"/>
    </row>
    <row r="32" spans="1:6" ht="14.25">
      <c r="A32" s="92"/>
      <c r="B32" s="93"/>
      <c r="C32" s="94"/>
      <c r="D32" s="94"/>
      <c r="E32" s="95"/>
      <c r="F32" s="95"/>
    </row>
    <row r="33" spans="1:6" ht="14.25">
      <c r="A33" s="92"/>
      <c r="B33" s="93"/>
      <c r="C33" s="94"/>
      <c r="D33" s="94"/>
      <c r="E33" s="95"/>
      <c r="F33" s="95"/>
    </row>
    <row r="34" spans="1:6" ht="13.5" customHeight="1">
      <c r="A34" s="92"/>
      <c r="B34" s="93"/>
      <c r="C34" s="94"/>
      <c r="D34" s="94"/>
      <c r="E34" s="95"/>
      <c r="F34" s="95"/>
    </row>
    <row r="35" spans="1:6" ht="14.25">
      <c r="A35" s="92"/>
      <c r="B35" s="96"/>
      <c r="C35" s="94"/>
      <c r="D35" s="94"/>
      <c r="E35" s="95"/>
      <c r="F35" s="95"/>
    </row>
    <row r="36" spans="1:6" ht="14.25">
      <c r="A36" s="92"/>
      <c r="B36" s="96"/>
      <c r="C36" s="94"/>
      <c r="D36" s="94"/>
      <c r="E36" s="95"/>
      <c r="F36" s="95"/>
    </row>
    <row r="37" spans="1:6" ht="14.25">
      <c r="A37" s="92"/>
      <c r="B37" s="96"/>
      <c r="C37" s="94"/>
      <c r="D37" s="94"/>
      <c r="E37" s="95"/>
      <c r="F37" s="95"/>
    </row>
    <row r="38" spans="1:6" ht="14.25">
      <c r="A38" s="92"/>
      <c r="B38" s="93"/>
      <c r="C38" s="94"/>
      <c r="D38" s="94"/>
      <c r="E38" s="95"/>
      <c r="F38" s="95"/>
    </row>
    <row r="39" spans="1:6" ht="14.25">
      <c r="A39" s="92"/>
      <c r="B39" s="93"/>
      <c r="C39" s="94"/>
      <c r="D39" s="110"/>
      <c r="E39" s="95"/>
      <c r="F39" s="95"/>
    </row>
    <row r="40" spans="1:6" ht="14.25">
      <c r="A40" s="92"/>
      <c r="B40" s="93"/>
      <c r="C40" s="94"/>
      <c r="D40" s="110"/>
      <c r="E40" s="95"/>
      <c r="F40" s="95"/>
    </row>
    <row r="41" spans="1:6" ht="14.25">
      <c r="A41" s="92"/>
      <c r="B41" s="93"/>
      <c r="C41" s="94"/>
      <c r="D41" s="94"/>
      <c r="E41" s="95"/>
      <c r="F41" s="95"/>
    </row>
    <row r="42" spans="1:6" ht="14.25">
      <c r="A42" s="92"/>
      <c r="B42" s="93"/>
      <c r="C42" s="94"/>
      <c r="D42" s="94"/>
      <c r="E42" s="95"/>
      <c r="F42" s="95"/>
    </row>
    <row r="43" spans="1:6" ht="14.25">
      <c r="A43" s="92"/>
      <c r="B43" s="96"/>
      <c r="C43" s="94"/>
      <c r="D43" s="94"/>
      <c r="E43" s="95"/>
      <c r="F43" s="95"/>
    </row>
    <row r="44" spans="1:6" ht="14.25">
      <c r="A44" s="92"/>
      <c r="B44" s="96"/>
      <c r="C44" s="94"/>
      <c r="D44" s="94"/>
      <c r="E44" s="95"/>
      <c r="F44" s="95"/>
    </row>
    <row r="45" spans="1:6" ht="14.25">
      <c r="A45" s="92"/>
      <c r="B45" s="96"/>
      <c r="C45" s="94"/>
      <c r="D45" s="94"/>
      <c r="E45" s="95"/>
      <c r="F45" s="95"/>
    </row>
    <row r="46" spans="1:6" ht="14.25">
      <c r="A46" s="92"/>
      <c r="B46" s="96"/>
      <c r="C46" s="94"/>
      <c r="D46" s="94"/>
      <c r="E46" s="95"/>
      <c r="F46" s="95"/>
    </row>
    <row r="47" spans="1:6" ht="14.25">
      <c r="A47" s="92"/>
      <c r="B47" s="96"/>
      <c r="C47" s="94"/>
      <c r="D47" s="94"/>
      <c r="E47" s="95"/>
      <c r="F47" s="95"/>
    </row>
    <row r="48" spans="1:6" ht="14.25">
      <c r="A48" s="92"/>
      <c r="B48" s="96"/>
      <c r="C48" s="94"/>
      <c r="D48" s="94"/>
      <c r="E48" s="95"/>
      <c r="F48" s="95"/>
    </row>
    <row r="49" spans="1:6" ht="14.25">
      <c r="A49" s="92"/>
      <c r="B49" s="96"/>
      <c r="C49" s="94"/>
      <c r="D49" s="97"/>
      <c r="E49" s="95"/>
      <c r="F49" s="95"/>
    </row>
    <row r="50" spans="1:6" ht="15">
      <c r="A50" s="92"/>
      <c r="B50" s="96"/>
      <c r="C50" s="91"/>
      <c r="D50" s="91"/>
      <c r="E50" s="98"/>
      <c r="F50" s="98"/>
    </row>
    <row r="51" spans="1:6" ht="14.25">
      <c r="A51" s="92"/>
      <c r="B51" s="96"/>
      <c r="C51" s="94"/>
      <c r="D51" s="97"/>
      <c r="E51" s="95"/>
      <c r="F51" s="95"/>
    </row>
    <row r="52" spans="1:6" ht="15">
      <c r="A52" s="92"/>
      <c r="B52" s="96"/>
      <c r="C52" s="91"/>
      <c r="D52" s="91"/>
      <c r="E52" s="98"/>
      <c r="F52" s="98"/>
    </row>
    <row r="53" spans="1:6" ht="15">
      <c r="A53" s="92"/>
      <c r="B53" s="96"/>
      <c r="C53" s="91"/>
      <c r="D53" s="91"/>
      <c r="E53" s="98"/>
      <c r="F53" s="98"/>
    </row>
    <row r="54" spans="1:6" ht="15">
      <c r="A54" s="92"/>
      <c r="B54" s="96"/>
      <c r="C54" s="91"/>
      <c r="D54" s="91"/>
      <c r="E54" s="98"/>
      <c r="F54" s="98"/>
    </row>
    <row r="55" spans="1:6" ht="15">
      <c r="A55" s="92"/>
      <c r="B55" s="142"/>
      <c r="C55" s="91"/>
      <c r="D55" s="91"/>
      <c r="E55" s="98"/>
      <c r="F55" s="98"/>
    </row>
    <row r="56" spans="1:6" ht="14.25">
      <c r="A56" s="92"/>
      <c r="B56" s="96"/>
      <c r="C56" s="93"/>
      <c r="D56" s="93"/>
      <c r="E56" s="112"/>
      <c r="F56" s="112"/>
    </row>
    <row r="60" spans="5:7" ht="12.75">
      <c r="E60" s="17"/>
      <c r="F60" s="17"/>
      <c r="G60" s="1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="92" zoomScaleNormal="92" workbookViewId="0" topLeftCell="A1">
      <selection activeCell="E30" sqref="E30"/>
    </sheetView>
  </sheetViews>
  <sheetFormatPr defaultColWidth="11.421875" defaultRowHeight="12.75"/>
  <cols>
    <col min="1" max="1" width="15.00390625" style="24" customWidth="1"/>
    <col min="2" max="2" width="93.57421875" style="24" customWidth="1"/>
    <col min="3" max="3" width="18.28125" style="24" customWidth="1"/>
    <col min="4" max="4" width="17.8515625" style="24" customWidth="1"/>
    <col min="5" max="5" width="16.8515625" style="24" customWidth="1"/>
    <col min="6" max="6" width="12.8515625" style="24" bestFit="1" customWidth="1"/>
    <col min="7" max="16384" width="11.421875" style="24" customWidth="1"/>
  </cols>
  <sheetData>
    <row r="1" ht="12.75">
      <c r="A1" s="7" t="s">
        <v>109</v>
      </c>
    </row>
    <row r="2" ht="12.75">
      <c r="A2" s="27"/>
    </row>
    <row r="3" ht="13.5" thickBot="1">
      <c r="A3" s="27" t="s">
        <v>147</v>
      </c>
    </row>
    <row r="4" spans="1:5" ht="66.75" customHeight="1" thickBot="1">
      <c r="A4" s="72" t="s">
        <v>112</v>
      </c>
      <c r="B4" s="73" t="s">
        <v>45</v>
      </c>
      <c r="C4" s="74" t="s">
        <v>157</v>
      </c>
      <c r="D4" s="74" t="s">
        <v>113</v>
      </c>
      <c r="E4" s="75" t="s">
        <v>110</v>
      </c>
    </row>
    <row r="5" spans="1:5" ht="14.25">
      <c r="A5" s="108" t="s">
        <v>58</v>
      </c>
      <c r="B5" s="109" t="s">
        <v>87</v>
      </c>
      <c r="C5" s="135">
        <v>874903</v>
      </c>
      <c r="D5" s="141">
        <v>1273264.712</v>
      </c>
      <c r="E5" s="125">
        <f>(C5*100)/D5</f>
        <v>68.71336272452982</v>
      </c>
    </row>
    <row r="6" spans="1:5" ht="14.25">
      <c r="A6" s="36" t="s">
        <v>49</v>
      </c>
      <c r="B6" s="14" t="s">
        <v>92</v>
      </c>
      <c r="C6" s="136">
        <v>468143.738</v>
      </c>
      <c r="D6" s="136">
        <v>705003.589</v>
      </c>
      <c r="E6" s="126">
        <f aca="true" t="shared" si="0" ref="E6:E30">(C6*100)/D6</f>
        <v>66.40302904897695</v>
      </c>
    </row>
    <row r="7" spans="1:6" ht="14.25">
      <c r="A7" s="36" t="s">
        <v>98</v>
      </c>
      <c r="B7" s="14" t="s">
        <v>99</v>
      </c>
      <c r="C7" s="136">
        <v>404492.55</v>
      </c>
      <c r="D7" s="136">
        <v>531286.07</v>
      </c>
      <c r="E7" s="126">
        <f t="shared" si="0"/>
        <v>76.13460484668835</v>
      </c>
      <c r="F7" s="99"/>
    </row>
    <row r="8" spans="1:6" ht="14.25">
      <c r="A8" s="36" t="s">
        <v>120</v>
      </c>
      <c r="B8" s="14" t="s">
        <v>121</v>
      </c>
      <c r="C8" s="136">
        <v>362460.045</v>
      </c>
      <c r="D8" s="136">
        <v>437852.805</v>
      </c>
      <c r="E8" s="126">
        <f t="shared" si="0"/>
        <v>82.78125453598498</v>
      </c>
      <c r="F8" s="99"/>
    </row>
    <row r="9" spans="1:6" ht="14.25">
      <c r="A9" s="36" t="s">
        <v>142</v>
      </c>
      <c r="B9" s="14" t="s">
        <v>103</v>
      </c>
      <c r="C9" s="136">
        <v>351151.011</v>
      </c>
      <c r="D9" s="136">
        <v>505739.601</v>
      </c>
      <c r="E9" s="126">
        <f t="shared" si="0"/>
        <v>69.43316487490169</v>
      </c>
      <c r="F9" s="99"/>
    </row>
    <row r="10" spans="1:6" ht="14.25">
      <c r="A10" s="36" t="s">
        <v>50</v>
      </c>
      <c r="B10" s="14" t="s">
        <v>101</v>
      </c>
      <c r="C10" s="136">
        <v>267474.559</v>
      </c>
      <c r="D10" s="136">
        <v>322239.644</v>
      </c>
      <c r="E10" s="126">
        <f t="shared" si="0"/>
        <v>83.00485802423492</v>
      </c>
      <c r="F10" s="99"/>
    </row>
    <row r="11" spans="1:6" ht="14.25">
      <c r="A11" s="36" t="s">
        <v>50</v>
      </c>
      <c r="B11" s="14" t="s">
        <v>102</v>
      </c>
      <c r="C11" s="136">
        <v>223327.02</v>
      </c>
      <c r="D11" s="136">
        <v>349198.502</v>
      </c>
      <c r="E11" s="126">
        <f t="shared" si="0"/>
        <v>63.95417469459821</v>
      </c>
      <c r="F11" s="99"/>
    </row>
    <row r="12" spans="1:6" ht="14.25">
      <c r="A12" s="36" t="s">
        <v>51</v>
      </c>
      <c r="B12" s="15" t="s">
        <v>97</v>
      </c>
      <c r="C12" s="136">
        <v>128156.611</v>
      </c>
      <c r="D12" s="136">
        <v>164504.838</v>
      </c>
      <c r="E12" s="126">
        <f t="shared" si="0"/>
        <v>77.90446321098472</v>
      </c>
      <c r="F12" s="99"/>
    </row>
    <row r="13" spans="1:6" ht="14.25">
      <c r="A13" s="36" t="s">
        <v>136</v>
      </c>
      <c r="B13" s="15" t="s">
        <v>137</v>
      </c>
      <c r="C13" s="136">
        <v>111808.675</v>
      </c>
      <c r="D13" s="136">
        <v>271289.987</v>
      </c>
      <c r="E13" s="126">
        <f t="shared" si="0"/>
        <v>41.2137123955113</v>
      </c>
      <c r="F13" s="99"/>
    </row>
    <row r="14" spans="1:6" ht="14.25">
      <c r="A14" s="36" t="s">
        <v>96</v>
      </c>
      <c r="B14" s="15" t="s">
        <v>105</v>
      </c>
      <c r="C14" s="136">
        <v>98231.204</v>
      </c>
      <c r="D14" s="136">
        <v>107975.688</v>
      </c>
      <c r="E14" s="126">
        <f t="shared" si="0"/>
        <v>90.9752980689505</v>
      </c>
      <c r="F14" s="99"/>
    </row>
    <row r="15" spans="1:6" ht="14.25">
      <c r="A15" s="36" t="s">
        <v>130</v>
      </c>
      <c r="B15" s="15" t="s">
        <v>131</v>
      </c>
      <c r="C15" s="136">
        <v>90350.171</v>
      </c>
      <c r="D15" s="136">
        <v>184143.475</v>
      </c>
      <c r="E15" s="126">
        <f t="shared" si="0"/>
        <v>49.06509502984018</v>
      </c>
      <c r="F15" s="99"/>
    </row>
    <row r="16" spans="1:6" ht="14.25">
      <c r="A16" s="36" t="s">
        <v>81</v>
      </c>
      <c r="B16" s="15" t="s">
        <v>84</v>
      </c>
      <c r="C16" s="136">
        <v>88695.309</v>
      </c>
      <c r="D16" s="139">
        <v>103577.223</v>
      </c>
      <c r="E16" s="126">
        <f t="shared" si="0"/>
        <v>85.63205928006005</v>
      </c>
      <c r="F16" s="100"/>
    </row>
    <row r="17" spans="1:6" ht="14.25">
      <c r="A17" s="36" t="s">
        <v>117</v>
      </c>
      <c r="B17" s="15" t="s">
        <v>123</v>
      </c>
      <c r="C17" s="136">
        <v>87648.648</v>
      </c>
      <c r="D17" s="139">
        <v>130596.398</v>
      </c>
      <c r="E17" s="126">
        <f t="shared" si="0"/>
        <v>67.11413893666501</v>
      </c>
      <c r="F17" s="100"/>
    </row>
    <row r="18" spans="1:6" ht="14.25">
      <c r="A18" s="36" t="s">
        <v>72</v>
      </c>
      <c r="B18" s="15" t="s">
        <v>95</v>
      </c>
      <c r="C18" s="136">
        <v>72112.686</v>
      </c>
      <c r="D18" s="136">
        <v>90556.873</v>
      </c>
      <c r="E18" s="126">
        <f t="shared" si="0"/>
        <v>79.63248245111114</v>
      </c>
      <c r="F18" s="99"/>
    </row>
    <row r="19" spans="1:6" ht="14.25">
      <c r="A19" s="36" t="s">
        <v>108</v>
      </c>
      <c r="B19" s="15" t="s">
        <v>104</v>
      </c>
      <c r="C19" s="136">
        <v>70600.706</v>
      </c>
      <c r="D19" s="136">
        <v>91774.37</v>
      </c>
      <c r="E19" s="126">
        <f t="shared" si="0"/>
        <v>76.92856513207337</v>
      </c>
      <c r="F19" s="99"/>
    </row>
    <row r="20" spans="1:6" ht="14.25">
      <c r="A20" s="36" t="s">
        <v>132</v>
      </c>
      <c r="B20" s="15" t="s">
        <v>153</v>
      </c>
      <c r="C20" s="136">
        <v>70543.397</v>
      </c>
      <c r="D20" s="136">
        <v>338101.907</v>
      </c>
      <c r="E20" s="126">
        <f t="shared" si="0"/>
        <v>20.86453685693053</v>
      </c>
      <c r="F20" s="99"/>
    </row>
    <row r="21" spans="1:6" ht="14.25">
      <c r="A21" s="36" t="s">
        <v>122</v>
      </c>
      <c r="B21" s="15" t="s">
        <v>85</v>
      </c>
      <c r="C21" s="136">
        <v>64319.65</v>
      </c>
      <c r="D21" s="136">
        <v>730872.731</v>
      </c>
      <c r="E21" s="126">
        <f t="shared" si="0"/>
        <v>8.800389899893528</v>
      </c>
      <c r="F21" s="99"/>
    </row>
    <row r="22" spans="1:6" ht="14.25">
      <c r="A22" s="36" t="s">
        <v>133</v>
      </c>
      <c r="B22" s="15" t="s">
        <v>134</v>
      </c>
      <c r="C22" s="136">
        <v>59532.31</v>
      </c>
      <c r="D22" s="136">
        <v>211236.749</v>
      </c>
      <c r="E22" s="126">
        <f t="shared" si="0"/>
        <v>28.182742956340423</v>
      </c>
      <c r="F22" s="99"/>
    </row>
    <row r="23" spans="1:6" ht="14.25">
      <c r="A23" s="36" t="s">
        <v>152</v>
      </c>
      <c r="B23" s="15" t="s">
        <v>154</v>
      </c>
      <c r="C23" s="136">
        <v>51067.102</v>
      </c>
      <c r="D23" s="136">
        <v>70044.63</v>
      </c>
      <c r="E23" s="126">
        <f t="shared" si="0"/>
        <v>72.90651974319802</v>
      </c>
      <c r="F23" s="99"/>
    </row>
    <row r="24" spans="1:6" ht="14.25">
      <c r="A24" s="36" t="s">
        <v>141</v>
      </c>
      <c r="B24" s="15" t="s">
        <v>155</v>
      </c>
      <c r="C24" s="136">
        <v>49568.007</v>
      </c>
      <c r="D24" s="136">
        <v>71562.537</v>
      </c>
      <c r="E24" s="126">
        <f t="shared" si="0"/>
        <v>69.26530148029828</v>
      </c>
      <c r="F24" s="99"/>
    </row>
    <row r="25" spans="1:6" ht="14.25">
      <c r="A25" s="36" t="s">
        <v>139</v>
      </c>
      <c r="B25" s="15" t="s">
        <v>156</v>
      </c>
      <c r="C25" s="136">
        <v>49218.627</v>
      </c>
      <c r="D25" s="136">
        <v>84451.788</v>
      </c>
      <c r="E25" s="126">
        <f t="shared" si="0"/>
        <v>58.28014795850149</v>
      </c>
      <c r="F25" s="99"/>
    </row>
    <row r="26" spans="1:5" ht="14.25">
      <c r="A26" s="36"/>
      <c r="B26" s="15"/>
      <c r="C26" s="136"/>
      <c r="D26" s="140"/>
      <c r="E26" s="126"/>
    </row>
    <row r="27" spans="1:5" ht="15">
      <c r="A27" s="36"/>
      <c r="B27" s="35" t="s">
        <v>76</v>
      </c>
      <c r="C27" s="137">
        <f>SUM(C5:C26)</f>
        <v>4043805.026</v>
      </c>
      <c r="D27" s="137">
        <f>SUM(D5:D26)</f>
        <v>6775274.116999998</v>
      </c>
      <c r="E27" s="127">
        <f t="shared" si="0"/>
        <v>59.68474420619522</v>
      </c>
    </row>
    <row r="28" spans="1:5" ht="14.25">
      <c r="A28" s="36"/>
      <c r="B28" s="14"/>
      <c r="C28" s="136"/>
      <c r="D28" s="140"/>
      <c r="E28" s="126"/>
    </row>
    <row r="29" spans="1:6" ht="15">
      <c r="A29" s="36" t="s">
        <v>54</v>
      </c>
      <c r="B29" s="15" t="s">
        <v>42</v>
      </c>
      <c r="C29" s="137">
        <v>5783891.871</v>
      </c>
      <c r="D29" s="137">
        <v>28164582</v>
      </c>
      <c r="E29" s="127">
        <f t="shared" si="0"/>
        <v>20.536047263190344</v>
      </c>
      <c r="F29" s="33"/>
    </row>
    <row r="30" spans="1:5" ht="15.75" thickBot="1">
      <c r="A30" s="37" t="s">
        <v>53</v>
      </c>
      <c r="B30" s="38" t="s">
        <v>44</v>
      </c>
      <c r="C30" s="138">
        <v>20540966.133</v>
      </c>
      <c r="D30" s="138">
        <v>197481733.863</v>
      </c>
      <c r="E30" s="128">
        <f t="shared" si="0"/>
        <v>10.40145117788463</v>
      </c>
    </row>
    <row r="31" spans="1:5" ht="15">
      <c r="A31" s="16" t="s">
        <v>12</v>
      </c>
      <c r="D31" s="30"/>
      <c r="E31" s="28"/>
    </row>
    <row r="32" spans="1:4" ht="12.75">
      <c r="A32" s="27" t="s">
        <v>111</v>
      </c>
      <c r="D32" s="31"/>
    </row>
    <row r="34" spans="1:5" ht="14.25">
      <c r="A34" s="92"/>
      <c r="B34" s="93"/>
      <c r="C34" s="94"/>
      <c r="D34" s="94"/>
      <c r="E34" s="28"/>
    </row>
    <row r="35" spans="1:4" ht="14.25">
      <c r="A35" s="92"/>
      <c r="B35" s="93"/>
      <c r="C35" s="94"/>
      <c r="D35" s="94"/>
    </row>
    <row r="36" spans="1:5" ht="14.25">
      <c r="A36" s="92"/>
      <c r="B36" s="93"/>
      <c r="C36" s="94"/>
      <c r="D36" s="94"/>
      <c r="E36" s="28"/>
    </row>
    <row r="37" spans="1:4" ht="14.25">
      <c r="A37" s="92"/>
      <c r="B37" s="93"/>
      <c r="C37" s="94"/>
      <c r="D37" s="94"/>
    </row>
    <row r="38" spans="1:4" ht="14.25">
      <c r="A38" s="92"/>
      <c r="B38" s="93"/>
      <c r="C38" s="94"/>
      <c r="D38" s="94"/>
    </row>
    <row r="39" spans="1:5" ht="14.25">
      <c r="A39" s="92"/>
      <c r="B39" s="93"/>
      <c r="C39" s="94"/>
      <c r="D39" s="94"/>
      <c r="E39" s="28"/>
    </row>
    <row r="40" spans="1:4" ht="14.25">
      <c r="A40" s="92"/>
      <c r="B40" s="93"/>
      <c r="C40" s="94"/>
      <c r="D40" s="94"/>
    </row>
    <row r="41" spans="1:4" ht="14.25">
      <c r="A41" s="92"/>
      <c r="B41" s="96"/>
      <c r="C41" s="94"/>
      <c r="D41" s="94"/>
    </row>
    <row r="42" spans="1:4" ht="14.25">
      <c r="A42" s="92"/>
      <c r="B42" s="96"/>
      <c r="C42" s="94"/>
      <c r="D42" s="94"/>
    </row>
    <row r="43" spans="1:4" ht="14.25">
      <c r="A43" s="92"/>
      <c r="B43" s="96"/>
      <c r="C43" s="94"/>
      <c r="D43" s="94"/>
    </row>
    <row r="44" spans="1:4" ht="14.25">
      <c r="A44" s="92"/>
      <c r="B44" s="96"/>
      <c r="C44" s="94"/>
      <c r="D44" s="94"/>
    </row>
    <row r="45" spans="1:4" ht="14.25">
      <c r="A45" s="92"/>
      <c r="B45" s="96"/>
      <c r="C45" s="94"/>
      <c r="D45" s="110"/>
    </row>
    <row r="46" spans="1:4" ht="14.25">
      <c r="A46" s="92"/>
      <c r="B46" s="96"/>
      <c r="C46" s="94"/>
      <c r="D46" s="110"/>
    </row>
    <row r="47" spans="1:4" ht="14.25">
      <c r="A47" s="92"/>
      <c r="B47" s="96"/>
      <c r="C47" s="94"/>
      <c r="D47" s="94"/>
    </row>
    <row r="48" spans="1:4" ht="14.25">
      <c r="A48" s="92"/>
      <c r="B48" s="96"/>
      <c r="C48" s="94"/>
      <c r="D48" s="94"/>
    </row>
    <row r="49" spans="1:4" ht="14.25">
      <c r="A49" s="92"/>
      <c r="B49" s="96"/>
      <c r="C49" s="94"/>
      <c r="D49" s="94"/>
    </row>
    <row r="50" spans="1:4" ht="14.25">
      <c r="A50" s="92"/>
      <c r="B50" s="96"/>
      <c r="C50" s="94"/>
      <c r="D50" s="94"/>
    </row>
    <row r="51" spans="1:4" ht="14.25">
      <c r="A51" s="92"/>
      <c r="B51" s="96"/>
      <c r="C51" s="94"/>
      <c r="D51" s="94"/>
    </row>
    <row r="52" spans="1:4" ht="14.25">
      <c r="A52" s="92"/>
      <c r="B52" s="96"/>
      <c r="C52" s="94"/>
      <c r="D52" s="94"/>
    </row>
    <row r="53" spans="1:4" ht="14.25">
      <c r="A53" s="92"/>
      <c r="B53" s="142"/>
      <c r="C53" s="94"/>
      <c r="D53" s="94"/>
    </row>
    <row r="54" spans="1:4" ht="14.25">
      <c r="A54" s="92"/>
      <c r="B54" s="96"/>
      <c r="C54" s="94"/>
      <c r="D54" s="94"/>
    </row>
    <row r="55" spans="1:4" ht="14.25">
      <c r="A55" s="92"/>
      <c r="B55" s="96"/>
      <c r="C55" s="94"/>
      <c r="D55" s="97"/>
    </row>
    <row r="56" spans="1:4" ht="15">
      <c r="A56" s="92"/>
      <c r="B56" s="111"/>
      <c r="C56" s="91"/>
      <c r="D56" s="91"/>
    </row>
    <row r="57" spans="1:4" ht="14.25">
      <c r="A57" s="92"/>
      <c r="B57" s="93"/>
      <c r="C57" s="94"/>
      <c r="D57" s="97"/>
    </row>
    <row r="58" spans="1:4" ht="15">
      <c r="A58" s="92"/>
      <c r="B58" s="96"/>
      <c r="C58" s="91"/>
      <c r="D58" s="91"/>
    </row>
    <row r="59" spans="1:4" ht="15">
      <c r="A59" s="92"/>
      <c r="B59" s="96"/>
      <c r="C59" s="91"/>
      <c r="D59" s="91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2012-01-26T12:33:48Z</cp:lastPrinted>
  <dcterms:created xsi:type="dcterms:W3CDTF">1998-09-28T11:26:06Z</dcterms:created>
  <dcterms:modified xsi:type="dcterms:W3CDTF">2012-01-27T13:16:36Z</dcterms:modified>
  <cp:category/>
  <cp:version/>
  <cp:contentType/>
  <cp:contentStatus/>
</cp:coreProperties>
</file>