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EXPEDIENTES 2023\41_21 HUVM_IMPLANTACIÓN OFICINAS\000 HUVM_IMPLANTACIÓN OFICINAS REMSA\08 Mediciones\MODIFICACIÓN NOVIEMBRE 23\"/>
    </mc:Choice>
  </mc:AlternateContent>
  <xr:revisionPtr revIDLastSave="0" documentId="13_ncr:1_{5E5681C4-C155-4C14-8331-1B439182308C}" xr6:coauthVersionLast="47" xr6:coauthVersionMax="47" xr10:uidLastSave="{00000000-0000-0000-0000-000000000000}"/>
  <bookViews>
    <workbookView xWindow="-120" yWindow="-120" windowWidth="38640" windowHeight="21240" xr2:uid="{0CAB2255-F6AE-452A-B285-04E74CB2AD2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5" i="1" l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27" i="1"/>
  <c r="E140" i="1"/>
  <c r="E138" i="1"/>
  <c r="E137" i="1"/>
  <c r="E136" i="1"/>
  <c r="E135" i="1"/>
  <c r="G80" i="1"/>
  <c r="G31" i="1"/>
  <c r="G32" i="1"/>
  <c r="G33" i="1"/>
  <c r="G30" i="1"/>
  <c r="G28" i="1"/>
  <c r="G20" i="1"/>
  <c r="G19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4" i="1"/>
  <c r="G3" i="1"/>
  <c r="G2" i="1"/>
  <c r="G123" i="1"/>
  <c r="G119" i="1"/>
  <c r="G104" i="1"/>
  <c r="G116" i="1"/>
  <c r="G112" i="1"/>
  <c r="G110" i="1"/>
  <c r="G105" i="1"/>
  <c r="G102" i="1"/>
  <c r="G93" i="1"/>
  <c r="G81" i="1"/>
  <c r="G79" i="1"/>
  <c r="G78" i="1"/>
  <c r="G76" i="1"/>
  <c r="G73" i="1"/>
  <c r="G71" i="1"/>
  <c r="G67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39" i="1"/>
  <c r="E52" i="1"/>
  <c r="E50" i="1"/>
  <c r="E49" i="1"/>
  <c r="E48" i="1"/>
  <c r="E47" i="1"/>
  <c r="T14" i="1"/>
  <c r="T9" i="1"/>
  <c r="V15" i="1"/>
  <c r="G21" i="1" l="1"/>
  <c r="G34" i="1"/>
  <c r="G18" i="1"/>
  <c r="V19" i="1"/>
</calcChain>
</file>

<file path=xl/sharedStrings.xml><?xml version="1.0" encoding="utf-8"?>
<sst xmlns="http://schemas.openxmlformats.org/spreadsheetml/2006/main" count="61" uniqueCount="35">
  <si>
    <t>CE1</t>
  </si>
  <si>
    <t>CE2</t>
  </si>
  <si>
    <t>PA1</t>
  </si>
  <si>
    <t>PA2</t>
  </si>
  <si>
    <t>PA3</t>
  </si>
  <si>
    <t>PA4</t>
  </si>
  <si>
    <t>ACABADOS</t>
  </si>
  <si>
    <t>Pintura</t>
  </si>
  <si>
    <t>Alicatado</t>
  </si>
  <si>
    <t>Dist 2</t>
  </si>
  <si>
    <t>Adm.</t>
  </si>
  <si>
    <t>arch2</t>
  </si>
  <si>
    <t>arch 1</t>
  </si>
  <si>
    <t>s. comu</t>
  </si>
  <si>
    <t>dist 1</t>
  </si>
  <si>
    <t>sala reuniones</t>
  </si>
  <si>
    <t>sala trabajo</t>
  </si>
  <si>
    <t>oficio</t>
  </si>
  <si>
    <t>despacho</t>
  </si>
  <si>
    <t>Paredes</t>
  </si>
  <si>
    <t>Techos</t>
  </si>
  <si>
    <t>Dist 2 (fajeado)</t>
  </si>
  <si>
    <t>Aseo 2</t>
  </si>
  <si>
    <t>Aseo1</t>
  </si>
  <si>
    <t>Esquinero</t>
  </si>
  <si>
    <t>Falso techo FOC</t>
  </si>
  <si>
    <t>Techo acústico</t>
  </si>
  <si>
    <t>Techo vinilo</t>
  </si>
  <si>
    <t>Fajeado</t>
  </si>
  <si>
    <t>aquapanel</t>
  </si>
  <si>
    <t>Suelo CREATION 55</t>
  </si>
  <si>
    <t>Suelo gres clase 3</t>
  </si>
  <si>
    <t>Suelo gres clase 2</t>
  </si>
  <si>
    <t>Rodapie</t>
  </si>
  <si>
    <t>Falso techo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</si>
</sst>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0" borderId="0" xfId="0" applyNumberFormat="1"/>
    <xf numFmtId="4" fontId="1" fillId="2" borderId="1" xfId="0" applyNumberFormat="1" applyFont="1" applyFill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9" xfId="0" applyNumberFormat="1" applyBorder="1"/>
    <xf numFmtId="0" fontId="1" fillId="0" borderId="2" xfId="0" applyFont="1" applyBorder="1"/>
    <xf numFmtId="4" fontId="0" fillId="0" borderId="2" xfId="0" applyNumberFormat="1" applyBorder="1"/>
    <xf numFmtId="4" fontId="0" fillId="2" borderId="2" xfId="0" applyNumberFormat="1" applyFill="1" applyBorder="1"/>
    <xf numFmtId="0" fontId="1" fillId="0" borderId="3" xfId="0" applyFont="1" applyBorder="1"/>
    <xf numFmtId="4" fontId="0" fillId="2" borderId="10" xfId="0" applyNumberFormat="1" applyFill="1" applyBorder="1"/>
    <xf numFmtId="0" fontId="1" fillId="0" borderId="11" xfId="0" applyFont="1" applyBorder="1"/>
    <xf numFmtId="4" fontId="0" fillId="0" borderId="12" xfId="0" applyNumberFormat="1" applyBorder="1"/>
    <xf numFmtId="0" fontId="1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16" xfId="0" applyBorder="1"/>
    <xf numFmtId="4" fontId="0" fillId="0" borderId="17" xfId="0" applyNumberFormat="1" applyBorder="1"/>
    <xf numFmtId="0" fontId="0" fillId="0" borderId="18" xfId="0" applyBorder="1"/>
    <xf numFmtId="4" fontId="0" fillId="0" borderId="19" xfId="0" applyNumberFormat="1" applyBorder="1"/>
    <xf numFmtId="0" fontId="0" fillId="0" borderId="13" xfId="0" applyBorder="1"/>
    <xf numFmtId="0" fontId="0" fillId="0" borderId="14" xfId="0" applyBorder="1"/>
    <xf numFmtId="0" fontId="0" fillId="0" borderId="19" xfId="0" applyBorder="1"/>
    <xf numFmtId="0" fontId="0" fillId="0" borderId="15" xfId="0" applyBorder="1"/>
    <xf numFmtId="0" fontId="0" fillId="0" borderId="17" xfId="0" applyBorder="1"/>
    <xf numFmtId="0" fontId="1" fillId="2" borderId="20" xfId="0" applyFont="1" applyFill="1" applyBorder="1"/>
    <xf numFmtId="0" fontId="0" fillId="0" borderId="12" xfId="0" applyBorder="1"/>
    <xf numFmtId="0" fontId="0" fillId="0" borderId="11" xfId="0" applyBorder="1"/>
    <xf numFmtId="0" fontId="1" fillId="2" borderId="21" xfId="0" applyFont="1" applyFill="1" applyBorder="1"/>
    <xf numFmtId="0" fontId="1" fillId="2" borderId="22" xfId="0" applyFont="1" applyFill="1" applyBorder="1"/>
    <xf numFmtId="4" fontId="0" fillId="2" borderId="2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5EA4-21FE-4555-ADA2-427C7B859B1F}">
  <dimension ref="B2:V145"/>
  <sheetViews>
    <sheetView tabSelected="1" workbookViewId="0">
      <selection activeCell="J160" sqref="J160"/>
    </sheetView>
  </sheetViews>
  <sheetFormatPr baseColWidth="10" defaultRowHeight="15" x14ac:dyDescent="0.25"/>
  <cols>
    <col min="3" max="3" width="20.5703125" customWidth="1"/>
  </cols>
  <sheetData>
    <row r="2" spans="3:22" x14ac:dyDescent="0.25">
      <c r="C2" s="3" t="s">
        <v>0</v>
      </c>
      <c r="D2" s="5"/>
      <c r="E2" s="5">
        <v>76.930000000000007</v>
      </c>
      <c r="F2" s="5"/>
      <c r="G2" s="6">
        <f>E2</f>
        <v>76.930000000000007</v>
      </c>
    </row>
    <row r="3" spans="3:22" ht="15.75" thickBot="1" x14ac:dyDescent="0.3">
      <c r="C3" s="18" t="s">
        <v>1</v>
      </c>
      <c r="D3" s="19"/>
      <c r="E3" s="19">
        <v>5.18</v>
      </c>
      <c r="F3" s="19"/>
      <c r="G3" s="20">
        <f>E3</f>
        <v>5.18</v>
      </c>
      <c r="T3">
        <v>4.4800000000000004</v>
      </c>
      <c r="V3">
        <v>10</v>
      </c>
    </row>
    <row r="4" spans="3:22" x14ac:dyDescent="0.25">
      <c r="C4" s="21" t="s">
        <v>2</v>
      </c>
      <c r="D4" s="13">
        <v>4</v>
      </c>
      <c r="E4" s="13">
        <v>3.17</v>
      </c>
      <c r="F4" s="13"/>
      <c r="G4" s="14">
        <f>D4*E4</f>
        <v>12.68</v>
      </c>
      <c r="T4">
        <v>5.12</v>
      </c>
      <c r="V4">
        <v>9.24</v>
      </c>
    </row>
    <row r="5" spans="3:22" x14ac:dyDescent="0.25">
      <c r="C5" s="9"/>
      <c r="D5" s="15">
        <v>1</v>
      </c>
      <c r="E5" s="15">
        <v>9</v>
      </c>
      <c r="F5" s="15"/>
      <c r="G5" s="16">
        <f t="shared" ref="G5:G17" si="0">D5*E5</f>
        <v>9</v>
      </c>
      <c r="T5">
        <v>8.5</v>
      </c>
      <c r="V5">
        <v>9.43</v>
      </c>
    </row>
    <row r="6" spans="3:22" x14ac:dyDescent="0.25">
      <c r="C6" s="9"/>
      <c r="D6" s="15">
        <v>1</v>
      </c>
      <c r="E6" s="15">
        <v>3.22</v>
      </c>
      <c r="F6" s="15"/>
      <c r="G6" s="16">
        <f t="shared" si="0"/>
        <v>3.22</v>
      </c>
      <c r="T6">
        <v>4.74</v>
      </c>
      <c r="V6">
        <v>9.75</v>
      </c>
    </row>
    <row r="7" spans="3:22" x14ac:dyDescent="0.25">
      <c r="C7" s="9"/>
      <c r="D7" s="15">
        <v>1</v>
      </c>
      <c r="E7" s="15">
        <v>1.5</v>
      </c>
      <c r="F7" s="15"/>
      <c r="G7" s="16">
        <f t="shared" si="0"/>
        <v>1.5</v>
      </c>
      <c r="T7">
        <v>4.74</v>
      </c>
      <c r="V7">
        <v>8.9700000000000006</v>
      </c>
    </row>
    <row r="8" spans="3:22" x14ac:dyDescent="0.25">
      <c r="C8" s="9"/>
      <c r="D8" s="15">
        <v>1</v>
      </c>
      <c r="E8" s="15">
        <v>12.23</v>
      </c>
      <c r="F8" s="15"/>
      <c r="G8" s="16">
        <f t="shared" si="0"/>
        <v>12.23</v>
      </c>
      <c r="T8">
        <v>12.79</v>
      </c>
      <c r="V8">
        <v>9.2100000000000009</v>
      </c>
    </row>
    <row r="9" spans="3:22" x14ac:dyDescent="0.25">
      <c r="C9" s="9"/>
      <c r="D9" s="15">
        <v>3</v>
      </c>
      <c r="E9" s="15">
        <v>3.17</v>
      </c>
      <c r="F9" s="15"/>
      <c r="G9" s="16">
        <f t="shared" si="0"/>
        <v>9.51</v>
      </c>
      <c r="T9" s="1">
        <f>SUM(T3:T8)</f>
        <v>40.370000000000005</v>
      </c>
      <c r="V9">
        <v>9.06</v>
      </c>
    </row>
    <row r="10" spans="3:22" x14ac:dyDescent="0.25">
      <c r="C10" s="9"/>
      <c r="D10" s="15">
        <v>1</v>
      </c>
      <c r="E10" s="15">
        <v>0.46</v>
      </c>
      <c r="F10" s="15"/>
      <c r="G10" s="16">
        <f t="shared" si="0"/>
        <v>0.46</v>
      </c>
      <c r="V10">
        <v>9.0500000000000007</v>
      </c>
    </row>
    <row r="11" spans="3:22" x14ac:dyDescent="0.25">
      <c r="C11" s="9"/>
      <c r="D11" s="15">
        <v>1</v>
      </c>
      <c r="E11" s="15">
        <v>2.9</v>
      </c>
      <c r="F11" s="15"/>
      <c r="G11" s="16">
        <f t="shared" si="0"/>
        <v>2.9</v>
      </c>
      <c r="T11">
        <v>8.98</v>
      </c>
      <c r="V11">
        <v>9.1199999999999992</v>
      </c>
    </row>
    <row r="12" spans="3:22" x14ac:dyDescent="0.25">
      <c r="C12" s="9"/>
      <c r="D12" s="15">
        <v>1</v>
      </c>
      <c r="E12" s="15">
        <v>1.64</v>
      </c>
      <c r="F12" s="15"/>
      <c r="G12" s="16">
        <f t="shared" si="0"/>
        <v>1.64</v>
      </c>
      <c r="T12">
        <v>57.51</v>
      </c>
      <c r="V12">
        <v>1.1200000000000001</v>
      </c>
    </row>
    <row r="13" spans="3:22" x14ac:dyDescent="0.25">
      <c r="C13" s="9"/>
      <c r="D13" s="15">
        <v>1</v>
      </c>
      <c r="E13" s="15">
        <v>2.97</v>
      </c>
      <c r="F13" s="15"/>
      <c r="G13" s="16">
        <f t="shared" si="0"/>
        <v>2.97</v>
      </c>
      <c r="T13">
        <v>7.29</v>
      </c>
      <c r="V13">
        <v>1.56</v>
      </c>
    </row>
    <row r="14" spans="3:22" x14ac:dyDescent="0.25">
      <c r="C14" s="9"/>
      <c r="D14" s="15">
        <v>1</v>
      </c>
      <c r="E14" s="15">
        <v>5.61</v>
      </c>
      <c r="F14" s="15"/>
      <c r="G14" s="16">
        <f t="shared" si="0"/>
        <v>5.61</v>
      </c>
      <c r="T14" s="1">
        <f>SUM(T11:T13)</f>
        <v>73.78</v>
      </c>
      <c r="V14">
        <v>13.95</v>
      </c>
    </row>
    <row r="15" spans="3:22" x14ac:dyDescent="0.25">
      <c r="C15" s="9"/>
      <c r="D15" s="15">
        <v>1</v>
      </c>
      <c r="E15" s="15">
        <v>3.82</v>
      </c>
      <c r="F15" s="15"/>
      <c r="G15" s="16">
        <f t="shared" si="0"/>
        <v>3.82</v>
      </c>
      <c r="V15" s="1">
        <f>SUM(V3:V14)</f>
        <v>100.46000000000001</v>
      </c>
    </row>
    <row r="16" spans="3:22" x14ac:dyDescent="0.25">
      <c r="C16" s="9"/>
      <c r="D16" s="15">
        <v>1</v>
      </c>
      <c r="E16" s="15">
        <v>2.36</v>
      </c>
      <c r="F16" s="15"/>
      <c r="G16" s="16">
        <f t="shared" si="0"/>
        <v>2.36</v>
      </c>
    </row>
    <row r="17" spans="3:22" x14ac:dyDescent="0.25">
      <c r="C17" s="9"/>
      <c r="D17" s="15">
        <v>1</v>
      </c>
      <c r="E17" s="15">
        <v>3.92</v>
      </c>
      <c r="F17" s="15"/>
      <c r="G17" s="16">
        <f t="shared" si="0"/>
        <v>3.92</v>
      </c>
    </row>
    <row r="18" spans="3:22" ht="15.75" thickBot="1" x14ac:dyDescent="0.3">
      <c r="C18" s="12"/>
      <c r="D18" s="17"/>
      <c r="E18" s="17"/>
      <c r="F18" s="17"/>
      <c r="G18" s="22">
        <f>SUM(G4:G17)</f>
        <v>71.819999999999993</v>
      </c>
    </row>
    <row r="19" spans="3:22" x14ac:dyDescent="0.25">
      <c r="C19" s="21" t="s">
        <v>3</v>
      </c>
      <c r="D19" s="13">
        <v>2</v>
      </c>
      <c r="E19" s="13">
        <v>2.13</v>
      </c>
      <c r="F19" s="13"/>
      <c r="G19" s="14">
        <f>D19*E19</f>
        <v>4.26</v>
      </c>
      <c r="V19">
        <f>T9+T14+V15</f>
        <v>214.61</v>
      </c>
    </row>
    <row r="20" spans="3:22" x14ac:dyDescent="0.25">
      <c r="C20" s="9"/>
      <c r="D20" s="15">
        <v>1</v>
      </c>
      <c r="E20" s="15">
        <v>4.78</v>
      </c>
      <c r="F20" s="15"/>
      <c r="G20" s="16">
        <f>D20*E20</f>
        <v>4.78</v>
      </c>
    </row>
    <row r="21" spans="3:22" ht="15.75" thickBot="1" x14ac:dyDescent="0.3">
      <c r="C21" s="12"/>
      <c r="D21" s="17"/>
      <c r="E21" s="17"/>
      <c r="F21" s="17"/>
      <c r="G21" s="8">
        <f>SUM(G19:G20)</f>
        <v>9.0399999999999991</v>
      </c>
    </row>
    <row r="22" spans="3:22" x14ac:dyDescent="0.25">
      <c r="D22" s="7"/>
      <c r="E22" s="7"/>
      <c r="F22" s="7"/>
      <c r="G22" s="7"/>
    </row>
    <row r="23" spans="3:22" x14ac:dyDescent="0.25">
      <c r="D23" s="7"/>
      <c r="E23" s="7"/>
      <c r="F23" s="7"/>
      <c r="G23" s="7"/>
    </row>
    <row r="24" spans="3:22" x14ac:dyDescent="0.25">
      <c r="D24" s="7"/>
      <c r="E24" s="7"/>
      <c r="F24" s="7"/>
      <c r="G24" s="7"/>
    </row>
    <row r="25" spans="3:22" x14ac:dyDescent="0.25">
      <c r="D25" s="7"/>
      <c r="E25" s="7"/>
      <c r="F25" s="7"/>
      <c r="G25" s="7"/>
    </row>
    <row r="26" spans="3:22" x14ac:dyDescent="0.25">
      <c r="D26" s="7"/>
      <c r="E26" s="7"/>
      <c r="F26" s="7"/>
      <c r="G26" s="7"/>
    </row>
    <row r="27" spans="3:22" x14ac:dyDescent="0.25">
      <c r="D27" s="7"/>
      <c r="E27" s="7"/>
      <c r="F27" s="7"/>
      <c r="G27" s="7"/>
    </row>
    <row r="28" spans="3:22" x14ac:dyDescent="0.25">
      <c r="C28" s="23" t="s">
        <v>4</v>
      </c>
      <c r="D28" s="24">
        <v>1</v>
      </c>
      <c r="E28" s="24">
        <v>2.0299999999999998</v>
      </c>
      <c r="F28" s="24"/>
      <c r="G28" s="8">
        <f>D28*E28</f>
        <v>2.0299999999999998</v>
      </c>
    </row>
    <row r="29" spans="3:22" x14ac:dyDescent="0.25">
      <c r="D29" s="7"/>
      <c r="E29" s="7"/>
      <c r="F29" s="7"/>
      <c r="G29" s="7"/>
    </row>
    <row r="30" spans="3:22" x14ac:dyDescent="0.25">
      <c r="C30" s="25" t="s">
        <v>5</v>
      </c>
      <c r="D30" s="26">
        <v>1</v>
      </c>
      <c r="E30" s="26">
        <v>2.2200000000000002</v>
      </c>
      <c r="F30" s="26"/>
      <c r="G30" s="27">
        <f>D30*E30</f>
        <v>2.2200000000000002</v>
      </c>
    </row>
    <row r="31" spans="3:22" x14ac:dyDescent="0.25">
      <c r="C31" s="28"/>
      <c r="D31" s="15">
        <v>1</v>
      </c>
      <c r="E31" s="15">
        <v>2.68</v>
      </c>
      <c r="F31" s="15"/>
      <c r="G31" s="29">
        <f t="shared" ref="G31:G33" si="1">D31*E31</f>
        <v>2.68</v>
      </c>
    </row>
    <row r="32" spans="3:22" x14ac:dyDescent="0.25">
      <c r="C32" s="28"/>
      <c r="D32" s="15">
        <v>1</v>
      </c>
      <c r="E32" s="15">
        <v>0.37</v>
      </c>
      <c r="F32" s="15"/>
      <c r="G32" s="29">
        <f t="shared" si="1"/>
        <v>0.37</v>
      </c>
    </row>
    <row r="33" spans="2:7" x14ac:dyDescent="0.25">
      <c r="C33" s="28"/>
      <c r="D33" s="15">
        <v>1</v>
      </c>
      <c r="E33" s="15">
        <v>1.36</v>
      </c>
      <c r="F33" s="15"/>
      <c r="G33" s="29">
        <f t="shared" si="1"/>
        <v>1.36</v>
      </c>
    </row>
    <row r="34" spans="2:7" x14ac:dyDescent="0.25">
      <c r="C34" s="30"/>
      <c r="D34" s="31"/>
      <c r="E34" s="31"/>
      <c r="F34" s="31"/>
      <c r="G34" s="8">
        <f>SUM(G30:G33)</f>
        <v>6.6300000000000008</v>
      </c>
    </row>
    <row r="35" spans="2:7" x14ac:dyDescent="0.25">
      <c r="D35" s="7"/>
      <c r="E35" s="7"/>
      <c r="F35" s="7"/>
      <c r="G35" s="7"/>
    </row>
    <row r="36" spans="2:7" x14ac:dyDescent="0.25">
      <c r="C36" t="s">
        <v>6</v>
      </c>
      <c r="D36" s="7"/>
      <c r="E36" s="7"/>
      <c r="F36" s="7"/>
      <c r="G36" s="7"/>
    </row>
    <row r="37" spans="2:7" x14ac:dyDescent="0.25">
      <c r="D37" s="7"/>
      <c r="E37" s="7"/>
      <c r="F37" s="7"/>
      <c r="G37" s="7"/>
    </row>
    <row r="38" spans="2:7" x14ac:dyDescent="0.25">
      <c r="C38" s="2" t="s">
        <v>7</v>
      </c>
      <c r="D38" s="7"/>
      <c r="E38" s="7"/>
      <c r="F38" s="7"/>
      <c r="G38" s="7"/>
    </row>
    <row r="39" spans="2:7" x14ac:dyDescent="0.25">
      <c r="B39" s="32" t="s">
        <v>19</v>
      </c>
      <c r="C39" s="33">
        <v>1</v>
      </c>
      <c r="D39" s="26"/>
      <c r="E39" s="26">
        <v>12.09</v>
      </c>
      <c r="F39" s="26">
        <v>2.65</v>
      </c>
      <c r="G39" s="27">
        <f>E39*F39</f>
        <v>32.038499999999999</v>
      </c>
    </row>
    <row r="40" spans="2:7" x14ac:dyDescent="0.25">
      <c r="B40" s="28"/>
      <c r="C40" s="10">
        <v>2</v>
      </c>
      <c r="D40" s="15"/>
      <c r="E40" s="15">
        <v>12.14</v>
      </c>
      <c r="F40" s="15">
        <v>2.65</v>
      </c>
      <c r="G40" s="29">
        <f t="shared" ref="G40:G56" si="2">E40*F40</f>
        <v>32.170999999999999</v>
      </c>
    </row>
    <row r="41" spans="2:7" x14ac:dyDescent="0.25">
      <c r="B41" s="28"/>
      <c r="C41" s="10">
        <v>3</v>
      </c>
      <c r="D41" s="15"/>
      <c r="E41" s="15">
        <v>12.05</v>
      </c>
      <c r="F41" s="15">
        <v>2.65</v>
      </c>
      <c r="G41" s="29">
        <f t="shared" si="2"/>
        <v>31.932500000000001</v>
      </c>
    </row>
    <row r="42" spans="2:7" x14ac:dyDescent="0.25">
      <c r="B42" s="28"/>
      <c r="C42" s="10">
        <v>4</v>
      </c>
      <c r="D42" s="15"/>
      <c r="E42" s="15">
        <v>12.16</v>
      </c>
      <c r="F42" s="15">
        <v>2.65</v>
      </c>
      <c r="G42" s="29">
        <f t="shared" si="2"/>
        <v>32.223999999999997</v>
      </c>
    </row>
    <row r="43" spans="2:7" x14ac:dyDescent="0.25">
      <c r="B43" s="28"/>
      <c r="C43" s="10">
        <v>5</v>
      </c>
      <c r="D43" s="15"/>
      <c r="E43" s="15">
        <v>12</v>
      </c>
      <c r="F43" s="15">
        <v>2.65</v>
      </c>
      <c r="G43" s="29">
        <f t="shared" si="2"/>
        <v>31.799999999999997</v>
      </c>
    </row>
    <row r="44" spans="2:7" x14ac:dyDescent="0.25">
      <c r="B44" s="28"/>
      <c r="C44" s="10">
        <v>6</v>
      </c>
      <c r="D44" s="15"/>
      <c r="E44" s="15">
        <v>12.49</v>
      </c>
      <c r="F44" s="15">
        <v>2.65</v>
      </c>
      <c r="G44" s="29">
        <f t="shared" si="2"/>
        <v>33.098500000000001</v>
      </c>
    </row>
    <row r="45" spans="2:7" x14ac:dyDescent="0.25">
      <c r="B45" s="28"/>
      <c r="C45" s="10">
        <v>7</v>
      </c>
      <c r="D45" s="15"/>
      <c r="E45" s="15">
        <v>12.29</v>
      </c>
      <c r="F45" s="15">
        <v>2.65</v>
      </c>
      <c r="G45" s="29">
        <f t="shared" si="2"/>
        <v>32.568499999999993</v>
      </c>
    </row>
    <row r="46" spans="2:7" x14ac:dyDescent="0.25">
      <c r="B46" s="28"/>
      <c r="C46" s="10">
        <v>8</v>
      </c>
      <c r="D46" s="15"/>
      <c r="E46" s="15">
        <v>12.17</v>
      </c>
      <c r="F46" s="15">
        <v>2.65</v>
      </c>
      <c r="G46" s="29">
        <f t="shared" si="2"/>
        <v>32.250499999999995</v>
      </c>
    </row>
    <row r="47" spans="2:7" x14ac:dyDescent="0.25">
      <c r="B47" s="28"/>
      <c r="C47" s="10" t="s">
        <v>9</v>
      </c>
      <c r="D47" s="15"/>
      <c r="E47" s="15">
        <f>25.2-1.2-1.5</f>
        <v>22.5</v>
      </c>
      <c r="F47" s="15">
        <v>2.65</v>
      </c>
      <c r="G47" s="29">
        <f t="shared" si="2"/>
        <v>59.625</v>
      </c>
    </row>
    <row r="48" spans="2:7" x14ac:dyDescent="0.25">
      <c r="B48" s="28"/>
      <c r="C48" s="10" t="s">
        <v>10</v>
      </c>
      <c r="D48" s="15"/>
      <c r="E48" s="15">
        <f>13.41-1.2</f>
        <v>12.21</v>
      </c>
      <c r="F48" s="15">
        <v>2.65</v>
      </c>
      <c r="G48" s="29">
        <f t="shared" si="2"/>
        <v>32.356500000000004</v>
      </c>
    </row>
    <row r="49" spans="2:7" x14ac:dyDescent="0.25">
      <c r="B49" s="28"/>
      <c r="C49" s="10" t="s">
        <v>11</v>
      </c>
      <c r="D49" s="15"/>
      <c r="E49" s="15">
        <f>5.1-1.5</f>
        <v>3.5999999999999996</v>
      </c>
      <c r="F49" s="15">
        <v>2.65</v>
      </c>
      <c r="G49" s="29">
        <f t="shared" si="2"/>
        <v>9.5399999999999991</v>
      </c>
    </row>
    <row r="50" spans="2:7" x14ac:dyDescent="0.25">
      <c r="B50" s="28"/>
      <c r="C50" s="10" t="s">
        <v>12</v>
      </c>
      <c r="D50" s="15"/>
      <c r="E50" s="15">
        <f>5.48-2.24</f>
        <v>3.24</v>
      </c>
      <c r="F50" s="15">
        <v>2.65</v>
      </c>
      <c r="G50" s="29">
        <f t="shared" si="2"/>
        <v>8.5860000000000003</v>
      </c>
    </row>
    <row r="51" spans="2:7" x14ac:dyDescent="0.25">
      <c r="B51" s="28"/>
      <c r="C51" s="10" t="s">
        <v>13</v>
      </c>
      <c r="D51" s="15"/>
      <c r="E51" s="15">
        <v>9.5399999999999991</v>
      </c>
      <c r="F51" s="15">
        <v>2.65</v>
      </c>
      <c r="G51" s="29">
        <f t="shared" si="2"/>
        <v>25.280999999999995</v>
      </c>
    </row>
    <row r="52" spans="2:7" x14ac:dyDescent="0.25">
      <c r="B52" s="28"/>
      <c r="C52" s="10" t="s">
        <v>14</v>
      </c>
      <c r="D52" s="15"/>
      <c r="E52" s="15">
        <f>15.24-1.69-1.2</f>
        <v>12.350000000000001</v>
      </c>
      <c r="F52" s="15">
        <v>2.65</v>
      </c>
      <c r="G52" s="29">
        <f t="shared" si="2"/>
        <v>32.727499999999999</v>
      </c>
    </row>
    <row r="53" spans="2:7" x14ac:dyDescent="0.25">
      <c r="B53" s="28"/>
      <c r="C53" s="10" t="s">
        <v>15</v>
      </c>
      <c r="D53" s="15"/>
      <c r="E53" s="15">
        <v>14.55</v>
      </c>
      <c r="F53" s="15">
        <v>2.65</v>
      </c>
      <c r="G53" s="29">
        <f t="shared" si="2"/>
        <v>38.557499999999997</v>
      </c>
    </row>
    <row r="54" spans="2:7" x14ac:dyDescent="0.25">
      <c r="B54" s="28"/>
      <c r="C54" s="10" t="s">
        <v>16</v>
      </c>
      <c r="D54" s="15"/>
      <c r="E54" s="15">
        <v>30.79</v>
      </c>
      <c r="F54" s="15">
        <v>2.65</v>
      </c>
      <c r="G54" s="29">
        <f t="shared" si="2"/>
        <v>81.593499999999992</v>
      </c>
    </row>
    <row r="55" spans="2:7" x14ac:dyDescent="0.25">
      <c r="B55" s="28"/>
      <c r="C55" s="10" t="s">
        <v>17</v>
      </c>
      <c r="D55" s="15"/>
      <c r="E55" s="15">
        <v>11.45</v>
      </c>
      <c r="F55" s="15">
        <v>2.65</v>
      </c>
      <c r="G55" s="29">
        <f t="shared" si="2"/>
        <v>30.342499999999998</v>
      </c>
    </row>
    <row r="56" spans="2:7" x14ac:dyDescent="0.25">
      <c r="B56" s="28"/>
      <c r="C56" s="10" t="s">
        <v>18</v>
      </c>
      <c r="D56" s="15"/>
      <c r="E56" s="15">
        <v>12.34</v>
      </c>
      <c r="F56" s="15">
        <v>2.65</v>
      </c>
      <c r="G56" s="29">
        <f t="shared" si="2"/>
        <v>32.701000000000001</v>
      </c>
    </row>
    <row r="57" spans="2:7" x14ac:dyDescent="0.25">
      <c r="B57" s="28" t="s">
        <v>20</v>
      </c>
      <c r="C57" s="10"/>
      <c r="D57" s="15"/>
      <c r="E57" s="15"/>
      <c r="F57" s="15"/>
      <c r="G57" s="29"/>
    </row>
    <row r="58" spans="2:7" x14ac:dyDescent="0.25">
      <c r="B58" s="28"/>
      <c r="C58" s="10">
        <v>1</v>
      </c>
      <c r="D58" s="15"/>
      <c r="E58" s="15"/>
      <c r="F58" s="15"/>
      <c r="G58" s="29">
        <v>9.1199999999999992</v>
      </c>
    </row>
    <row r="59" spans="2:7" x14ac:dyDescent="0.25">
      <c r="B59" s="28"/>
      <c r="C59" s="10">
        <v>2</v>
      </c>
      <c r="D59" s="15"/>
      <c r="E59" s="15"/>
      <c r="F59" s="15"/>
      <c r="G59" s="29">
        <v>9.0500000000000007</v>
      </c>
    </row>
    <row r="60" spans="2:7" x14ac:dyDescent="0.25">
      <c r="B60" s="28"/>
      <c r="C60" s="10">
        <v>3</v>
      </c>
      <c r="D60" s="15"/>
      <c r="E60" s="15"/>
      <c r="F60" s="15"/>
      <c r="G60" s="29">
        <v>9.06</v>
      </c>
    </row>
    <row r="61" spans="2:7" x14ac:dyDescent="0.25">
      <c r="B61" s="28"/>
      <c r="C61" s="10">
        <v>4</v>
      </c>
      <c r="D61" s="15"/>
      <c r="E61" s="15"/>
      <c r="F61" s="15"/>
      <c r="G61" s="29">
        <v>9.2100000000000009</v>
      </c>
    </row>
    <row r="62" spans="2:7" x14ac:dyDescent="0.25">
      <c r="B62" s="28"/>
      <c r="C62" s="10">
        <v>5</v>
      </c>
      <c r="D62" s="15"/>
      <c r="E62" s="15"/>
      <c r="F62" s="15"/>
      <c r="G62" s="29">
        <v>8.9700000000000006</v>
      </c>
    </row>
    <row r="63" spans="2:7" x14ac:dyDescent="0.25">
      <c r="B63" s="28"/>
      <c r="C63" s="10">
        <v>6</v>
      </c>
      <c r="D63" s="15"/>
      <c r="E63" s="15"/>
      <c r="F63" s="15"/>
      <c r="G63" s="29">
        <v>9.75</v>
      </c>
    </row>
    <row r="64" spans="2:7" x14ac:dyDescent="0.25">
      <c r="B64" s="28"/>
      <c r="C64" s="10">
        <v>7</v>
      </c>
      <c r="D64" s="15"/>
      <c r="E64" s="15"/>
      <c r="F64" s="15"/>
      <c r="G64" s="29">
        <v>9.43</v>
      </c>
    </row>
    <row r="65" spans="2:7" x14ac:dyDescent="0.25">
      <c r="B65" s="28"/>
      <c r="C65" s="10">
        <v>8</v>
      </c>
      <c r="D65" s="15"/>
      <c r="E65" s="15"/>
      <c r="F65" s="15"/>
      <c r="G65" s="29">
        <v>9.24</v>
      </c>
    </row>
    <row r="66" spans="2:7" x14ac:dyDescent="0.25">
      <c r="B66" s="28"/>
      <c r="C66" s="10" t="s">
        <v>21</v>
      </c>
      <c r="D66" s="15"/>
      <c r="E66" s="15"/>
      <c r="F66" s="15"/>
      <c r="G66" s="29">
        <v>1</v>
      </c>
    </row>
    <row r="67" spans="2:7" x14ac:dyDescent="0.25">
      <c r="B67" s="28"/>
      <c r="C67" s="10" t="s">
        <v>10</v>
      </c>
      <c r="D67" s="15"/>
      <c r="E67" s="15"/>
      <c r="F67" s="15"/>
      <c r="G67" s="29">
        <f>7.32+0.56</f>
        <v>7.8800000000000008</v>
      </c>
    </row>
    <row r="68" spans="2:7" x14ac:dyDescent="0.25">
      <c r="B68" s="28"/>
      <c r="C68" s="10" t="s">
        <v>11</v>
      </c>
      <c r="D68" s="15"/>
      <c r="E68" s="15"/>
      <c r="F68" s="15"/>
      <c r="G68" s="29">
        <v>1.58</v>
      </c>
    </row>
    <row r="69" spans="2:7" x14ac:dyDescent="0.25">
      <c r="B69" s="28"/>
      <c r="C69" s="10" t="s">
        <v>12</v>
      </c>
      <c r="D69" s="15"/>
      <c r="E69" s="15"/>
      <c r="F69" s="15"/>
      <c r="G69" s="29">
        <v>1.1200000000000001</v>
      </c>
    </row>
    <row r="70" spans="2:7" x14ac:dyDescent="0.25">
      <c r="B70" s="28"/>
      <c r="C70" s="10" t="s">
        <v>13</v>
      </c>
      <c r="D70" s="15"/>
      <c r="E70" s="15"/>
      <c r="F70" s="15"/>
      <c r="G70" s="29">
        <v>5.12</v>
      </c>
    </row>
    <row r="71" spans="2:7" x14ac:dyDescent="0.25">
      <c r="B71" s="28"/>
      <c r="C71" s="10" t="s">
        <v>14</v>
      </c>
      <c r="D71" s="15"/>
      <c r="E71" s="15"/>
      <c r="F71" s="15"/>
      <c r="G71" s="29">
        <f>8.5-4.8</f>
        <v>3.7</v>
      </c>
    </row>
    <row r="72" spans="2:7" x14ac:dyDescent="0.25">
      <c r="B72" s="28"/>
      <c r="C72" s="10" t="s">
        <v>15</v>
      </c>
      <c r="D72" s="15"/>
      <c r="E72" s="15"/>
      <c r="F72" s="15"/>
      <c r="G72" s="29">
        <v>12.79</v>
      </c>
    </row>
    <row r="73" spans="2:7" x14ac:dyDescent="0.25">
      <c r="B73" s="28"/>
      <c r="C73" s="10" t="s">
        <v>16</v>
      </c>
      <c r="D73" s="15"/>
      <c r="E73" s="15"/>
      <c r="F73" s="15"/>
      <c r="G73" s="29">
        <f>8.19+3.33</f>
        <v>11.52</v>
      </c>
    </row>
    <row r="74" spans="2:7" x14ac:dyDescent="0.25">
      <c r="B74" s="28"/>
      <c r="C74" s="10" t="s">
        <v>17</v>
      </c>
      <c r="D74" s="10"/>
      <c r="E74" s="10"/>
      <c r="F74" s="10"/>
      <c r="G74" s="29">
        <v>7.29</v>
      </c>
    </row>
    <row r="75" spans="2:7" x14ac:dyDescent="0.25">
      <c r="B75" s="28"/>
      <c r="C75" s="10" t="s">
        <v>18</v>
      </c>
      <c r="D75" s="10"/>
      <c r="E75" s="10"/>
      <c r="F75" s="10"/>
      <c r="G75" s="29">
        <v>8.89</v>
      </c>
    </row>
    <row r="76" spans="2:7" x14ac:dyDescent="0.25">
      <c r="B76" s="30"/>
      <c r="C76" s="34"/>
      <c r="D76" s="34"/>
      <c r="E76" s="34"/>
      <c r="F76" s="34"/>
      <c r="G76" s="8">
        <f>SUM(G39:G75)</f>
        <v>744.11399999999992</v>
      </c>
    </row>
    <row r="77" spans="2:7" x14ac:dyDescent="0.25">
      <c r="C77" s="25" t="s">
        <v>8</v>
      </c>
      <c r="D77" s="33"/>
      <c r="E77" s="33"/>
      <c r="F77" s="33"/>
      <c r="G77" s="35"/>
    </row>
    <row r="78" spans="2:7" x14ac:dyDescent="0.25">
      <c r="C78" s="28" t="s">
        <v>23</v>
      </c>
      <c r="D78" s="10"/>
      <c r="E78" s="10">
        <v>8.73</v>
      </c>
      <c r="F78" s="10">
        <v>2.5</v>
      </c>
      <c r="G78" s="36">
        <f>E78*F78</f>
        <v>21.825000000000003</v>
      </c>
    </row>
    <row r="79" spans="2:7" ht="15.75" thickBot="1" x14ac:dyDescent="0.3">
      <c r="C79" s="28" t="s">
        <v>22</v>
      </c>
      <c r="D79" s="10"/>
      <c r="E79" s="10">
        <v>8.73</v>
      </c>
      <c r="F79" s="10">
        <v>2.5</v>
      </c>
      <c r="G79" s="36">
        <f>E79*F79</f>
        <v>21.825000000000003</v>
      </c>
    </row>
    <row r="80" spans="2:7" x14ac:dyDescent="0.25">
      <c r="C80" s="30"/>
      <c r="D80" s="34"/>
      <c r="E80" s="34"/>
      <c r="F80" s="34"/>
      <c r="G80" s="37">
        <f>SUM(G78:G79)</f>
        <v>43.650000000000006</v>
      </c>
    </row>
    <row r="81" spans="3:7" x14ac:dyDescent="0.25">
      <c r="C81" s="23" t="s">
        <v>24</v>
      </c>
      <c r="D81" s="38"/>
      <c r="E81" s="38">
        <v>4</v>
      </c>
      <c r="F81" s="38">
        <v>1.3</v>
      </c>
      <c r="G81" s="4">
        <f>E81*F81</f>
        <v>5.2</v>
      </c>
    </row>
    <row r="83" spans="3:7" x14ac:dyDescent="0.25">
      <c r="C83" s="25" t="s">
        <v>34</v>
      </c>
      <c r="D83" s="33"/>
      <c r="E83" s="33"/>
      <c r="F83" s="33"/>
      <c r="G83" s="35"/>
    </row>
    <row r="84" spans="3:7" x14ac:dyDescent="0.25">
      <c r="C84" s="28">
        <v>1</v>
      </c>
      <c r="D84" s="15"/>
      <c r="E84" s="15"/>
      <c r="F84" s="15"/>
      <c r="G84" s="29">
        <v>9.1199999999999992</v>
      </c>
    </row>
    <row r="85" spans="3:7" x14ac:dyDescent="0.25">
      <c r="C85" s="28">
        <v>2</v>
      </c>
      <c r="D85" s="15"/>
      <c r="E85" s="15"/>
      <c r="F85" s="15"/>
      <c r="G85" s="29">
        <v>9.0500000000000007</v>
      </c>
    </row>
    <row r="86" spans="3:7" x14ac:dyDescent="0.25">
      <c r="C86" s="28">
        <v>3</v>
      </c>
      <c r="D86" s="15"/>
      <c r="E86" s="15"/>
      <c r="F86" s="15"/>
      <c r="G86" s="29">
        <v>9.06</v>
      </c>
    </row>
    <row r="87" spans="3:7" x14ac:dyDescent="0.25">
      <c r="C87" s="28">
        <v>4</v>
      </c>
      <c r="D87" s="15"/>
      <c r="E87" s="15"/>
      <c r="F87" s="15"/>
      <c r="G87" s="29">
        <v>9.2100000000000009</v>
      </c>
    </row>
    <row r="88" spans="3:7" x14ac:dyDescent="0.25">
      <c r="C88" s="28">
        <v>5</v>
      </c>
      <c r="D88" s="15"/>
      <c r="E88" s="15"/>
      <c r="F88" s="15"/>
      <c r="G88" s="29">
        <v>8.9700000000000006</v>
      </c>
    </row>
    <row r="89" spans="3:7" x14ac:dyDescent="0.25">
      <c r="C89" s="28">
        <v>6</v>
      </c>
      <c r="D89" s="15"/>
      <c r="E89" s="15"/>
      <c r="F89" s="15"/>
      <c r="G89" s="29">
        <v>9.75</v>
      </c>
    </row>
    <row r="90" spans="3:7" x14ac:dyDescent="0.25">
      <c r="C90" s="28">
        <v>7</v>
      </c>
      <c r="D90" s="15"/>
      <c r="E90" s="15"/>
      <c r="F90" s="15"/>
      <c r="G90" s="29">
        <v>9.43</v>
      </c>
    </row>
    <row r="91" spans="3:7" x14ac:dyDescent="0.25">
      <c r="C91" s="28">
        <v>8</v>
      </c>
      <c r="D91" s="15"/>
      <c r="E91" s="15"/>
      <c r="F91" s="15"/>
      <c r="G91" s="29">
        <v>9.24</v>
      </c>
    </row>
    <row r="92" spans="3:7" x14ac:dyDescent="0.25">
      <c r="C92" s="28"/>
      <c r="D92" s="15"/>
      <c r="E92" s="15"/>
      <c r="F92" s="15"/>
      <c r="G92" s="29"/>
    </row>
    <row r="93" spans="3:7" x14ac:dyDescent="0.25">
      <c r="C93" s="28" t="s">
        <v>10</v>
      </c>
      <c r="D93" s="15"/>
      <c r="E93" s="15"/>
      <c r="F93" s="15"/>
      <c r="G93" s="29">
        <f>7.32</f>
        <v>7.32</v>
      </c>
    </row>
    <row r="94" spans="3:7" x14ac:dyDescent="0.25">
      <c r="C94" s="28" t="s">
        <v>11</v>
      </c>
      <c r="D94" s="15"/>
      <c r="E94" s="15"/>
      <c r="F94" s="15"/>
      <c r="G94" s="29">
        <v>1.58</v>
      </c>
    </row>
    <row r="95" spans="3:7" x14ac:dyDescent="0.25">
      <c r="C95" s="28" t="s">
        <v>12</v>
      </c>
      <c r="D95" s="15"/>
      <c r="E95" s="15"/>
      <c r="F95" s="15"/>
      <c r="G95" s="29">
        <v>1.1200000000000001</v>
      </c>
    </row>
    <row r="96" spans="3:7" x14ac:dyDescent="0.25">
      <c r="C96" s="28"/>
      <c r="D96" s="15"/>
      <c r="E96" s="15"/>
      <c r="F96" s="15"/>
      <c r="G96" s="29"/>
    </row>
    <row r="97" spans="3:7" x14ac:dyDescent="0.25">
      <c r="C97" s="28" t="s">
        <v>14</v>
      </c>
      <c r="D97" s="15"/>
      <c r="E97" s="15"/>
      <c r="F97" s="15"/>
      <c r="G97" s="29">
        <v>6.11</v>
      </c>
    </row>
    <row r="98" spans="3:7" x14ac:dyDescent="0.25">
      <c r="C98" s="28" t="s">
        <v>15</v>
      </c>
      <c r="D98" s="15"/>
      <c r="E98" s="15"/>
      <c r="F98" s="15"/>
      <c r="G98" s="29">
        <v>12.79</v>
      </c>
    </row>
    <row r="99" spans="3:7" x14ac:dyDescent="0.25">
      <c r="C99" s="28"/>
      <c r="D99" s="15"/>
      <c r="E99" s="15"/>
      <c r="F99" s="15"/>
      <c r="G99" s="29"/>
    </row>
    <row r="100" spans="3:7" x14ac:dyDescent="0.25">
      <c r="C100" s="28" t="s">
        <v>17</v>
      </c>
      <c r="D100" s="10"/>
      <c r="E100" s="10"/>
      <c r="F100" s="10"/>
      <c r="G100" s="29">
        <v>7.29</v>
      </c>
    </row>
    <row r="101" spans="3:7" x14ac:dyDescent="0.25">
      <c r="C101" s="28" t="s">
        <v>18</v>
      </c>
      <c r="D101" s="10"/>
      <c r="E101" s="10"/>
      <c r="F101" s="10"/>
      <c r="G101" s="29">
        <v>8.89</v>
      </c>
    </row>
    <row r="102" spans="3:7" x14ac:dyDescent="0.25">
      <c r="C102" s="30"/>
      <c r="D102" s="34"/>
      <c r="E102" s="34"/>
      <c r="F102" s="34"/>
      <c r="G102" s="6">
        <f>SUM(G84:G101)</f>
        <v>118.93</v>
      </c>
    </row>
    <row r="104" spans="3:7" x14ac:dyDescent="0.25">
      <c r="C104" s="39" t="s">
        <v>25</v>
      </c>
      <c r="D104" s="38"/>
      <c r="E104" s="38"/>
      <c r="F104" s="38"/>
      <c r="G104" s="4">
        <f>5.12+0.5</f>
        <v>5.62</v>
      </c>
    </row>
    <row r="105" spans="3:7" x14ac:dyDescent="0.25">
      <c r="C105" s="39" t="s">
        <v>26</v>
      </c>
      <c r="D105" s="38"/>
      <c r="E105" s="38"/>
      <c r="F105" s="38"/>
      <c r="G105" s="4">
        <f>57.51-11.52</f>
        <v>45.989999999999995</v>
      </c>
    </row>
    <row r="106" spans="3:7" x14ac:dyDescent="0.25">
      <c r="C106" s="32" t="s">
        <v>27</v>
      </c>
      <c r="D106" s="33"/>
      <c r="E106" s="33"/>
      <c r="F106" s="33"/>
      <c r="G106" s="35">
        <v>4.74</v>
      </c>
    </row>
    <row r="107" spans="3:7" x14ac:dyDescent="0.25">
      <c r="C107" s="28"/>
      <c r="D107" s="10"/>
      <c r="E107" s="10"/>
      <c r="F107" s="10"/>
      <c r="G107" s="36">
        <v>4.74</v>
      </c>
    </row>
    <row r="108" spans="3:7" x14ac:dyDescent="0.25">
      <c r="C108" s="28"/>
      <c r="D108" s="10"/>
      <c r="E108" s="10"/>
      <c r="F108" s="10"/>
      <c r="G108" s="36">
        <v>15.12</v>
      </c>
    </row>
    <row r="109" spans="3:7" x14ac:dyDescent="0.25">
      <c r="C109" s="28"/>
      <c r="D109" s="10"/>
      <c r="E109" s="10"/>
      <c r="F109" s="10"/>
      <c r="G109" s="36">
        <v>1.44</v>
      </c>
    </row>
    <row r="110" spans="3:7" x14ac:dyDescent="0.25">
      <c r="C110" s="30"/>
      <c r="D110" s="34"/>
      <c r="E110" s="34"/>
      <c r="F110" s="34"/>
      <c r="G110" s="4">
        <f>SUM(G106:G109)</f>
        <v>26.040000000000003</v>
      </c>
    </row>
    <row r="111" spans="3:7" x14ac:dyDescent="0.25">
      <c r="C111" s="9" t="s">
        <v>28</v>
      </c>
      <c r="D111" s="10"/>
      <c r="E111" s="10"/>
      <c r="F111" s="10"/>
      <c r="G111" s="11">
        <v>30.82</v>
      </c>
    </row>
    <row r="112" spans="3:7" x14ac:dyDescent="0.25">
      <c r="C112" s="9"/>
      <c r="D112" s="10"/>
      <c r="E112" s="10"/>
      <c r="F112" s="10"/>
      <c r="G112" s="11">
        <f>4*4.8</f>
        <v>19.2</v>
      </c>
    </row>
    <row r="113" spans="3:7" x14ac:dyDescent="0.25">
      <c r="C113" s="9"/>
      <c r="D113" s="10"/>
      <c r="E113" s="10"/>
      <c r="F113" s="10"/>
      <c r="G113" s="11">
        <v>3.6</v>
      </c>
    </row>
    <row r="114" spans="3:7" x14ac:dyDescent="0.25">
      <c r="C114" s="9"/>
      <c r="D114" s="10"/>
      <c r="E114" s="10"/>
      <c r="F114" s="10"/>
      <c r="G114" s="11">
        <v>1.2</v>
      </c>
    </row>
    <row r="115" spans="3:7" x14ac:dyDescent="0.25">
      <c r="C115" s="9"/>
      <c r="D115" s="10"/>
      <c r="E115" s="10"/>
      <c r="F115" s="10"/>
      <c r="G115" s="11">
        <v>4.55</v>
      </c>
    </row>
    <row r="116" spans="3:7" x14ac:dyDescent="0.25">
      <c r="C116" s="9"/>
      <c r="D116" s="10"/>
      <c r="E116" s="10"/>
      <c r="F116" s="10"/>
      <c r="G116" s="40">
        <f>SUM(G111:G115)</f>
        <v>59.37</v>
      </c>
    </row>
    <row r="117" spans="3:7" x14ac:dyDescent="0.25">
      <c r="C117" s="39" t="s">
        <v>29</v>
      </c>
      <c r="D117" s="38"/>
      <c r="E117" s="38"/>
      <c r="F117" s="38"/>
      <c r="G117" s="4">
        <v>4.4800000000000004</v>
      </c>
    </row>
    <row r="119" spans="3:7" x14ac:dyDescent="0.25">
      <c r="C119" s="39" t="s">
        <v>30</v>
      </c>
      <c r="D119" s="38"/>
      <c r="E119" s="38"/>
      <c r="F119" s="38"/>
      <c r="G119" s="41">
        <f>214.61-4.36-2*4.74-5.12</f>
        <v>195.65</v>
      </c>
    </row>
    <row r="121" spans="3:7" x14ac:dyDescent="0.25">
      <c r="C121" s="39" t="s">
        <v>31</v>
      </c>
      <c r="D121" s="38"/>
      <c r="E121" s="38"/>
      <c r="F121" s="38"/>
      <c r="G121" s="41">
        <v>4.3600000000000003</v>
      </c>
    </row>
    <row r="123" spans="3:7" x14ac:dyDescent="0.25">
      <c r="C123" s="39" t="s">
        <v>32</v>
      </c>
      <c r="D123" s="38"/>
      <c r="E123" s="38"/>
      <c r="F123" s="38"/>
      <c r="G123" s="41">
        <f>5.12+2*4.74+0.5</f>
        <v>15.100000000000001</v>
      </c>
    </row>
    <row r="125" spans="3:7" x14ac:dyDescent="0.25">
      <c r="C125" s="32" t="s">
        <v>33</v>
      </c>
      <c r="D125" s="33"/>
      <c r="E125" s="33"/>
      <c r="F125" s="33"/>
      <c r="G125" s="35"/>
    </row>
    <row r="126" spans="3:7" x14ac:dyDescent="0.25">
      <c r="C126" s="28"/>
      <c r="D126" s="10"/>
      <c r="E126" s="10"/>
      <c r="F126" s="10"/>
      <c r="G126" s="36"/>
    </row>
    <row r="127" spans="3:7" x14ac:dyDescent="0.25">
      <c r="C127" s="28">
        <v>1</v>
      </c>
      <c r="D127" s="15"/>
      <c r="E127" s="15">
        <v>12.09</v>
      </c>
      <c r="F127" s="15"/>
      <c r="G127" s="29">
        <f>E127</f>
        <v>12.09</v>
      </c>
    </row>
    <row r="128" spans="3:7" x14ac:dyDescent="0.25">
      <c r="C128" s="28">
        <v>2</v>
      </c>
      <c r="D128" s="15"/>
      <c r="E128" s="15">
        <v>12.14</v>
      </c>
      <c r="F128" s="15"/>
      <c r="G128" s="29">
        <f t="shared" ref="G128:G144" si="3">E128</f>
        <v>12.14</v>
      </c>
    </row>
    <row r="129" spans="3:7" x14ac:dyDescent="0.25">
      <c r="C129" s="28">
        <v>3</v>
      </c>
      <c r="D129" s="15"/>
      <c r="E129" s="15">
        <v>12.05</v>
      </c>
      <c r="F129" s="15"/>
      <c r="G129" s="29">
        <f t="shared" si="3"/>
        <v>12.05</v>
      </c>
    </row>
    <row r="130" spans="3:7" x14ac:dyDescent="0.25">
      <c r="C130" s="28">
        <v>4</v>
      </c>
      <c r="D130" s="15"/>
      <c r="E130" s="15">
        <v>12.16</v>
      </c>
      <c r="F130" s="15"/>
      <c r="G130" s="29">
        <f t="shared" si="3"/>
        <v>12.16</v>
      </c>
    </row>
    <row r="131" spans="3:7" x14ac:dyDescent="0.25">
      <c r="C131" s="28">
        <v>5</v>
      </c>
      <c r="D131" s="15"/>
      <c r="E131" s="15">
        <v>12</v>
      </c>
      <c r="F131" s="15"/>
      <c r="G131" s="29">
        <f t="shared" si="3"/>
        <v>12</v>
      </c>
    </row>
    <row r="132" spans="3:7" x14ac:dyDescent="0.25">
      <c r="C132" s="28">
        <v>6</v>
      </c>
      <c r="D132" s="15"/>
      <c r="E132" s="15">
        <v>12.49</v>
      </c>
      <c r="F132" s="15"/>
      <c r="G132" s="29">
        <f t="shared" si="3"/>
        <v>12.49</v>
      </c>
    </row>
    <row r="133" spans="3:7" x14ac:dyDescent="0.25">
      <c r="C133" s="28">
        <v>7</v>
      </c>
      <c r="D133" s="15"/>
      <c r="E133" s="15">
        <v>12.29</v>
      </c>
      <c r="F133" s="15"/>
      <c r="G133" s="29">
        <f t="shared" si="3"/>
        <v>12.29</v>
      </c>
    </row>
    <row r="134" spans="3:7" x14ac:dyDescent="0.25">
      <c r="C134" s="28">
        <v>8</v>
      </c>
      <c r="D134" s="15"/>
      <c r="E134" s="15">
        <v>12.17</v>
      </c>
      <c r="F134" s="15"/>
      <c r="G134" s="29">
        <f t="shared" si="3"/>
        <v>12.17</v>
      </c>
    </row>
    <row r="135" spans="3:7" x14ac:dyDescent="0.25">
      <c r="C135" s="28" t="s">
        <v>9</v>
      </c>
      <c r="D135" s="15"/>
      <c r="E135" s="15">
        <f>25.2-1.2-1.5</f>
        <v>22.5</v>
      </c>
      <c r="F135" s="15"/>
      <c r="G135" s="29">
        <f t="shared" si="3"/>
        <v>22.5</v>
      </c>
    </row>
    <row r="136" spans="3:7" x14ac:dyDescent="0.25">
      <c r="C136" s="28" t="s">
        <v>10</v>
      </c>
      <c r="D136" s="15"/>
      <c r="E136" s="15">
        <f>13.41-1.2</f>
        <v>12.21</v>
      </c>
      <c r="F136" s="15"/>
      <c r="G136" s="29">
        <f t="shared" si="3"/>
        <v>12.21</v>
      </c>
    </row>
    <row r="137" spans="3:7" x14ac:dyDescent="0.25">
      <c r="C137" s="28" t="s">
        <v>11</v>
      </c>
      <c r="D137" s="15"/>
      <c r="E137" s="15">
        <f>5.1-1.5</f>
        <v>3.5999999999999996</v>
      </c>
      <c r="F137" s="15"/>
      <c r="G137" s="29">
        <f t="shared" si="3"/>
        <v>3.5999999999999996</v>
      </c>
    </row>
    <row r="138" spans="3:7" x14ac:dyDescent="0.25">
      <c r="C138" s="28" t="s">
        <v>12</v>
      </c>
      <c r="D138" s="15"/>
      <c r="E138" s="15">
        <f>5.48-2.24</f>
        <v>3.24</v>
      </c>
      <c r="F138" s="15"/>
      <c r="G138" s="29">
        <f t="shared" si="3"/>
        <v>3.24</v>
      </c>
    </row>
    <row r="139" spans="3:7" x14ac:dyDescent="0.25">
      <c r="C139" s="28" t="s">
        <v>13</v>
      </c>
      <c r="D139" s="15"/>
      <c r="E139" s="15">
        <v>9.5399999999999991</v>
      </c>
      <c r="F139" s="15"/>
      <c r="G139" s="29">
        <f t="shared" si="3"/>
        <v>9.5399999999999991</v>
      </c>
    </row>
    <row r="140" spans="3:7" x14ac:dyDescent="0.25">
      <c r="C140" s="28" t="s">
        <v>14</v>
      </c>
      <c r="D140" s="15"/>
      <c r="E140" s="15">
        <f>15.24-1.69-1.2</f>
        <v>12.350000000000001</v>
      </c>
      <c r="F140" s="15"/>
      <c r="G140" s="29">
        <f t="shared" si="3"/>
        <v>12.350000000000001</v>
      </c>
    </row>
    <row r="141" spans="3:7" x14ac:dyDescent="0.25">
      <c r="C141" s="28" t="s">
        <v>15</v>
      </c>
      <c r="D141" s="15"/>
      <c r="E141" s="15">
        <v>14.55</v>
      </c>
      <c r="F141" s="15"/>
      <c r="G141" s="29">
        <f t="shared" si="3"/>
        <v>14.55</v>
      </c>
    </row>
    <row r="142" spans="3:7" x14ac:dyDescent="0.25">
      <c r="C142" s="28" t="s">
        <v>16</v>
      </c>
      <c r="D142" s="15"/>
      <c r="E142" s="15">
        <v>30.79</v>
      </c>
      <c r="F142" s="15"/>
      <c r="G142" s="29">
        <f t="shared" si="3"/>
        <v>30.79</v>
      </c>
    </row>
    <row r="143" spans="3:7" x14ac:dyDescent="0.25">
      <c r="C143" s="28" t="s">
        <v>17</v>
      </c>
      <c r="D143" s="15"/>
      <c r="E143" s="15">
        <v>11.45</v>
      </c>
      <c r="F143" s="15"/>
      <c r="G143" s="29">
        <f t="shared" si="3"/>
        <v>11.45</v>
      </c>
    </row>
    <row r="144" spans="3:7" ht="15.75" thickBot="1" x14ac:dyDescent="0.3">
      <c r="C144" s="28" t="s">
        <v>18</v>
      </c>
      <c r="D144" s="15"/>
      <c r="E144" s="15">
        <v>12.34</v>
      </c>
      <c r="F144" s="15"/>
      <c r="G144" s="29">
        <f t="shared" si="3"/>
        <v>12.34</v>
      </c>
    </row>
    <row r="145" spans="3:7" x14ac:dyDescent="0.25">
      <c r="C145" s="30"/>
      <c r="D145" s="34"/>
      <c r="E145" s="34"/>
      <c r="F145" s="34"/>
      <c r="G145" s="42">
        <f>SUM(G127:G144)</f>
        <v>229.95999999999998</v>
      </c>
    </row>
  </sheetData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2023-11-16T13:59:50Z</dcterms:created>
  <dcterms:modified xsi:type="dcterms:W3CDTF">2023-11-17T13:53:15Z</dcterms:modified>
</cp:coreProperties>
</file>