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zadojosem85r\Downloads\Expedientes\Hemodialisis\00 2024\"/>
    </mc:Choice>
  </mc:AlternateContent>
  <bookViews>
    <workbookView xWindow="0" yWindow="0" windowWidth="28800" windowHeight="11910" firstSheet="1" activeTab="1"/>
  </bookViews>
  <sheets>
    <sheet name="consumos 2023 (2)" sheetId="3" state="hidden" r:id="rId1"/>
    <sheet name="consumos 2023 (3)" sheetId="8" r:id="rId2"/>
    <sheet name="EQUIPAMIENTO ADICIONAL" sheetId="7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8" l="1"/>
  <c r="I28" i="8" l="1"/>
  <c r="I27" i="8"/>
  <c r="I26" i="8"/>
  <c r="I25" i="8"/>
  <c r="I23" i="8"/>
  <c r="H49" i="8" l="1"/>
  <c r="I49" i="8" s="1"/>
  <c r="I47" i="8"/>
  <c r="I46" i="8"/>
  <c r="I45" i="8"/>
  <c r="I44" i="8"/>
  <c r="I43" i="8"/>
  <c r="I42" i="8"/>
  <c r="I40" i="8"/>
  <c r="I39" i="8"/>
  <c r="I38" i="8"/>
  <c r="I37" i="8"/>
  <c r="I36" i="8"/>
  <c r="I34" i="8"/>
  <c r="I33" i="8"/>
  <c r="I32" i="8"/>
  <c r="I31" i="8"/>
  <c r="I30" i="8"/>
  <c r="I21" i="8"/>
  <c r="I19" i="8"/>
  <c r="I18" i="8"/>
  <c r="I17" i="8"/>
  <c r="I16" i="8"/>
  <c r="I15" i="8"/>
  <c r="I14" i="8"/>
  <c r="B14" i="8"/>
  <c r="B15" i="8" s="1"/>
  <c r="B16" i="8" s="1"/>
  <c r="B17" i="8" s="1"/>
  <c r="B18" i="8" s="1"/>
  <c r="B19" i="8" s="1"/>
  <c r="B20" i="8" s="1"/>
  <c r="B21" i="8" s="1"/>
  <c r="I13" i="8"/>
  <c r="I11" i="8"/>
  <c r="I9" i="8"/>
  <c r="I8" i="8"/>
  <c r="I7" i="8"/>
  <c r="I6" i="8"/>
  <c r="I5" i="8"/>
  <c r="I4" i="8"/>
  <c r="I3" i="8"/>
  <c r="I10" i="8"/>
  <c r="I20" i="8" l="1"/>
  <c r="G35" i="3" l="1"/>
  <c r="H35" i="3" s="1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I18" i="3" l="1"/>
  <c r="K18" i="3" s="1"/>
  <c r="J18" i="3" l="1"/>
</calcChain>
</file>

<file path=xl/sharedStrings.xml><?xml version="1.0" encoding="utf-8"?>
<sst xmlns="http://schemas.openxmlformats.org/spreadsheetml/2006/main" count="258" uniqueCount="91">
  <si>
    <t>AGRUPACION</t>
  </si>
  <si>
    <t>LOTE</t>
  </si>
  <si>
    <t>CLASIFICACION</t>
  </si>
  <si>
    <t>DESCRIPCION</t>
  </si>
  <si>
    <t>Especificaciones técnicas</t>
  </si>
  <si>
    <t>CONSUMO ANUAL 2023</t>
  </si>
  <si>
    <t>PRECIO UNITARIO con IVA</t>
  </si>
  <si>
    <t>IMPORTE ANUAL</t>
  </si>
  <si>
    <t>TERAPIA BAJO FLUJO</t>
  </si>
  <si>
    <t>SU.PC.SANI.01.21.11.000078</t>
  </si>
  <si>
    <t>DIALIZADOR CAPILAR SINTÉTICO / BAJA PERMEABILIDAD 1.5-1.9m²-</t>
  </si>
  <si>
    <t xml:space="preserve">Superficie de membrana: 1,5-1,9 m²; </t>
  </si>
  <si>
    <t>SU.PC.SANI.01.21.11.200005</t>
  </si>
  <si>
    <t>FILTRO P/ LIQUIDO DE DIALISIS</t>
  </si>
  <si>
    <t>SU.PC.SANI.01.21.12.200001</t>
  </si>
  <si>
    <t>EQ. LINEAS ARTERIO-VENOSA UNIPUNCION/ adultos</t>
  </si>
  <si>
    <t>SU.PC.SANI.01.21.12.200003</t>
  </si>
  <si>
    <t>EQ. LINEAS ARTERIO-VENOSA BIPUNCION/ adultos</t>
  </si>
  <si>
    <t>SU.PC.SANI.01.21.99.200003</t>
  </si>
  <si>
    <t>LIQUIDO LIMPIEZA PARA MAQUINA DIALISIS-VOLUMEN</t>
  </si>
  <si>
    <t>Volumen de 4000 a 5000</t>
  </si>
  <si>
    <t>SU.PC.SANI.01.21.16.100006</t>
  </si>
  <si>
    <t>BICARBONATO / CARTUCHO</t>
  </si>
  <si>
    <t>Dialisis Cortas &lt; 4 horas</t>
  </si>
  <si>
    <t>Dialisis Largas &gt;= 4 horas</t>
  </si>
  <si>
    <t>SU.PC.SANI.01.21.11.000081</t>
  </si>
  <si>
    <t>DIALIZADOR CAPILAR SINTÉTICO / ALTA PERMEABILIDAD 1.5-1.9m²-</t>
  </si>
  <si>
    <t>SU.PC.SANI.01.21.11.000082</t>
  </si>
  <si>
    <t>DIALIZADOR CAPILAR SINTÉTICO / ALTA PERMEABILIDAD &gt;2m²-</t>
  </si>
  <si>
    <t>Superficie de membrana: &gt;2 m²;</t>
  </si>
  <si>
    <t>SU.PC.SANI.01.21.12</t>
  </si>
  <si>
    <t>Hemodiálisis: líneas</t>
  </si>
  <si>
    <t>LINEA BIPUNCION ON LINE</t>
  </si>
  <si>
    <t>SU.PC.SANI.01.21.11.000080</t>
  </si>
  <si>
    <t xml:space="preserve">DIALIZADOR CAPILAR SINTÉTICO / ALTA PERMEABILIDAD </t>
  </si>
  <si>
    <t xml:space="preserve">Superficie de membrana: &lt;= 1,4 m²; </t>
  </si>
  <si>
    <t>SU.PC.SANI.01.21.12.205000</t>
  </si>
  <si>
    <t>EQ. LINEAS ARTERIO-VENOSA/ niños</t>
  </si>
  <si>
    <t>SU.PC.SANI.01.21.18</t>
  </si>
  <si>
    <t>Técnicas alternativas de depuración</t>
  </si>
  <si>
    <t>SU.PC.SANI.01.21.16.200008</t>
  </si>
  <si>
    <t>CONCENTRADO ACIDO Ca / K</t>
  </si>
  <si>
    <t>Volumen:[de 3.5- a 5] Aprox
Concentración de Calcio:[1.25-1.25] Aprox
Concentración de Potasio[2-2] Aprox</t>
  </si>
  <si>
    <t>Volumen:[de 3.5- a 5] Aprox
Concentración de Calcio:[1.5-1.5] Aprox
Concentración de Potasio[1.5-1.5] Aprox</t>
  </si>
  <si>
    <t>Volumen:[de 3.5- a 5]Aprox
Concentración de Calcio:[1.5-1.5] Aprox
Concentración de Potasio[2-2] Aprox</t>
  </si>
  <si>
    <t>Volumen:[de 3.5- a 5]Aprox
Concentración de Calcio:[2.5-2.5] Aprox
Concentración de Potasio[2-2] Aprox</t>
  </si>
  <si>
    <t>SU.PC.SANI.01.21.16.200009</t>
  </si>
  <si>
    <t>CONCENTRADO ACIDO Ca / K EN BIDON</t>
  </si>
  <si>
    <t>Concentración de Calcio:[1.5-1.5];
Concentración de Potasio:[2-2];</t>
  </si>
  <si>
    <t>Concentración de Calcio:[1.25-1.25];
Concentración de Potasio:[2-2];</t>
  </si>
  <si>
    <t>EQ. PLASMAFERESIS - GC</t>
  </si>
  <si>
    <t xml:space="preserve">planta de agua </t>
  </si>
  <si>
    <t>mantenimiento</t>
  </si>
  <si>
    <t>3 impedio</t>
  </si>
  <si>
    <t>70/30</t>
  </si>
  <si>
    <t>TERAPIA PEDIATRICA</t>
  </si>
  <si>
    <t>TRATAMIENTO DEPURATIVO DE CADENAS LIGERAS</t>
  </si>
  <si>
    <t>CONCENTRADO ACIDO</t>
  </si>
  <si>
    <t>PLASMAFERESIS</t>
  </si>
  <si>
    <t xml:space="preserve">DISPONIBILIDAD DE USO DE EQUIPOS </t>
  </si>
  <si>
    <t xml:space="preserve">AGRUPACION </t>
  </si>
  <si>
    <t>DESCRIPICON TERAPIA</t>
  </si>
  <si>
    <t>NUMERO MONITORES</t>
  </si>
  <si>
    <t>TERAPIA ALTO FLUJO Y ONLINE</t>
  </si>
  <si>
    <t>EQUIPAMIENTO ADICIONAL</t>
  </si>
  <si>
    <t>PONIENTE</t>
  </si>
  <si>
    <t>TORRECARDENAS</t>
  </si>
  <si>
    <t>2 OSMOSIS PORTATILES</t>
  </si>
  <si>
    <t>Lote 37</t>
  </si>
  <si>
    <t>EQ. LINEAS ARTERIO-VENOSA BIPUNCIÓN</t>
  </si>
  <si>
    <t xml:space="preserve">Disponibilidad de distintas concentraciones tanto de potasio como de calcio </t>
  </si>
  <si>
    <t xml:space="preserve">Volumen:[de 3.5- a 5]Aprox
Disponibilidad de distintas concentraciones tanto de potasio como de calcio </t>
  </si>
  <si>
    <t xml:space="preserve">Volumen:[de 3.5- a 5] Aprox
Disponibilidad de distintas concentraciones tanto de potasio como de calcio </t>
  </si>
  <si>
    <t>TRATAMIENTO HEMODIALISIS EXPANDIDA</t>
  </si>
  <si>
    <t xml:space="preserve">TERAPIA ALTO FLUJO Y TERAPIA ONLINE - </t>
  </si>
  <si>
    <t>TERAPIA ALTO FLUJO Y TERAPIA ONLINE -</t>
  </si>
  <si>
    <t>DIALIZADOR CAPILAR SINTETICO ALTA PERMEABILIDAD, Superficie de membrana:1.5-1.9m²; Coeficiente de ultrafiltración KUF: &gt;=50 y &lt;=80. Para terapia de hemodiálisis extendida. Membrana de corte medio</t>
  </si>
  <si>
    <t>DIALIZADOR CAPILAR SINTETICO ALTA PERMEABILIDAD, Superficie de membrana:2m²; Coeficiente de ultrafiltración KUF: &gt;=50 y &lt;=80. Para terapia de hemodiálisis extendida. Membrana de corte medio</t>
  </si>
  <si>
    <t>5 monitores de hemodiálisis con las
características técnicas establecidas
en el apartado 1.3.8 del PPT.</t>
  </si>
  <si>
    <t>5 monitores de hemodiálisis con las
características
técnicas establecidas
en el apartado 1.3.8  del PPT.</t>
  </si>
  <si>
    <t>15 monitores de hemodiálisis con las
características
técnicas establecidas
en el apartado 1.3.8  del
PPT para el Hospital Universitario Torrecardenas y Hospital Universitario Poniente</t>
  </si>
  <si>
    <t>50 monitores de hemodiálisis con las
características
técnicas establecidas
en el apartado 1.3.8  del
PPT para el Hospital Universitario Torrecardenas y Hospital Universitario Poniente</t>
  </si>
  <si>
    <t>*Agrupacion 1 y 2 mantenimiento sistema informatico</t>
  </si>
  <si>
    <t>CONCENTRADO DE ACIDO</t>
  </si>
  <si>
    <t>PLANTA CONCENTRADO DE ACIDO</t>
  </si>
  <si>
    <t>3 monitores de hemodiálisis con las
características técnicas establecidas
en el apartado 1.3.8  del PPT.</t>
  </si>
  <si>
    <t>7 DISPOSITIVOS PORTATITLES
3 INDICE BRAZO-TOBILLO</t>
  </si>
  <si>
    <t>3 DISPOSITIVOS PORTATILES
1 INDICE BRAZO-TOBILLO</t>
  </si>
  <si>
    <t>3 OSMOSIS PORTATILES
MANTENIMIEINTO DE PLANTA DE AGUA DE HOSPITALIZACIÓN Y UCI.</t>
  </si>
  <si>
    <t xml:space="preserve">MANTENIMIENTO PLANTA DE AGUA HOSP Y UCI
3 ANALIZADORES DE BIOIMPEDANCIA
1 BASCULA INTELIGENTE
</t>
  </si>
  <si>
    <t>ECOGRAFO
1 ANALIZADOR DE BIOIMPEDANCIA
18 SILLONES DE HEMODIALISIS
1 BASCULA INTELIGENTE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</si>
</sst>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164" fontId="0" fillId="0" borderId="1" xfId="0" applyNumberFormat="1" applyFont="1" applyBorder="1"/>
    <xf numFmtId="164" fontId="0" fillId="0" borderId="1" xfId="0" applyNumberFormat="1" applyBorder="1"/>
    <xf numFmtId="0" fontId="0" fillId="0" borderId="1" xfId="0" applyFill="1" applyBorder="1"/>
    <xf numFmtId="0" fontId="0" fillId="0" borderId="1" xfId="0" applyFont="1" applyBorder="1"/>
    <xf numFmtId="0" fontId="0" fillId="0" borderId="1" xfId="0" applyFont="1" applyFill="1" applyBorder="1"/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164" fontId="0" fillId="0" borderId="0" xfId="0" applyNumberFormat="1"/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/>
    <xf numFmtId="0" fontId="0" fillId="0" borderId="8" xfId="0" applyBorder="1" applyAlignment="1">
      <alignment horizontal="center"/>
    </xf>
    <xf numFmtId="0" fontId="0" fillId="0" borderId="8" xfId="0" applyBorder="1" applyAlignment="1">
      <alignment wrapText="1"/>
    </xf>
    <xf numFmtId="0" fontId="0" fillId="0" borderId="8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164" fontId="0" fillId="0" borderId="1" xfId="0" applyNumberFormat="1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0" fillId="0" borderId="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D5" sqref="D5"/>
    </sheetView>
  </sheetViews>
  <sheetFormatPr baseColWidth="10" defaultRowHeight="15" x14ac:dyDescent="0.25"/>
  <cols>
    <col min="1" max="1" width="13" customWidth="1"/>
    <col min="2" max="2" width="5.28515625" customWidth="1"/>
    <col min="3" max="3" width="25.5703125" customWidth="1"/>
    <col min="4" max="4" width="62.140625" customWidth="1"/>
    <col min="5" max="5" width="34.85546875" customWidth="1"/>
    <col min="6" max="6" width="15.5703125" customWidth="1"/>
    <col min="7" max="7" width="18.7109375" customWidth="1"/>
    <col min="10" max="10" width="14.85546875" customWidth="1"/>
  </cols>
  <sheetData>
    <row r="1" spans="1:12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</row>
    <row r="2" spans="1:12" x14ac:dyDescent="0.25">
      <c r="A2" s="31" t="s">
        <v>8</v>
      </c>
      <c r="B2" s="31"/>
      <c r="C2" s="31"/>
      <c r="D2" s="31"/>
      <c r="E2" s="31"/>
      <c r="F2" s="31"/>
      <c r="G2" s="31"/>
      <c r="H2" s="31"/>
    </row>
    <row r="3" spans="1:12" x14ac:dyDescent="0.25">
      <c r="A3" s="32">
        <v>1</v>
      </c>
      <c r="B3" s="3">
        <v>1</v>
      </c>
      <c r="C3" s="3" t="s">
        <v>9</v>
      </c>
      <c r="D3" s="3" t="s">
        <v>10</v>
      </c>
      <c r="E3" s="4" t="s">
        <v>11</v>
      </c>
      <c r="F3" s="5">
        <v>2195.0500000000002</v>
      </c>
      <c r="G3" s="6">
        <v>14.244999999999999</v>
      </c>
      <c r="H3" s="7">
        <f t="shared" ref="H3:H18" si="0">G3*F3</f>
        <v>31268.487250000002</v>
      </c>
    </row>
    <row r="4" spans="1:12" x14ac:dyDescent="0.25">
      <c r="A4" s="32"/>
      <c r="B4" s="3">
        <v>2</v>
      </c>
      <c r="C4" s="3" t="s">
        <v>12</v>
      </c>
      <c r="D4" s="3" t="s">
        <v>13</v>
      </c>
      <c r="E4" s="3"/>
      <c r="F4" s="5">
        <v>100</v>
      </c>
      <c r="G4" s="6">
        <v>114.95</v>
      </c>
      <c r="H4" s="7">
        <f t="shared" si="0"/>
        <v>11495</v>
      </c>
    </row>
    <row r="5" spans="1:12" x14ac:dyDescent="0.25">
      <c r="A5" s="32"/>
      <c r="B5" s="3">
        <v>3</v>
      </c>
      <c r="C5" s="3" t="s">
        <v>14</v>
      </c>
      <c r="D5" s="8" t="s">
        <v>15</v>
      </c>
      <c r="E5" s="3"/>
      <c r="F5" s="5">
        <v>300</v>
      </c>
      <c r="G5" s="6">
        <v>7.9749999999999996</v>
      </c>
      <c r="H5" s="7">
        <f t="shared" si="0"/>
        <v>2392.5</v>
      </c>
    </row>
    <row r="6" spans="1:12" x14ac:dyDescent="0.25">
      <c r="A6" s="32"/>
      <c r="B6" s="3">
        <v>4</v>
      </c>
      <c r="C6" s="3" t="s">
        <v>16</v>
      </c>
      <c r="D6" s="8" t="s">
        <v>17</v>
      </c>
      <c r="E6" s="3"/>
      <c r="F6" s="5">
        <v>6000</v>
      </c>
      <c r="G6" s="6">
        <v>6.05</v>
      </c>
      <c r="H6" s="7">
        <f t="shared" si="0"/>
        <v>36300</v>
      </c>
    </row>
    <row r="7" spans="1:12" x14ac:dyDescent="0.25">
      <c r="A7" s="32"/>
      <c r="B7" s="3">
        <v>5</v>
      </c>
      <c r="C7" s="3" t="s">
        <v>18</v>
      </c>
      <c r="D7" s="8" t="s">
        <v>19</v>
      </c>
      <c r="E7" s="3" t="s">
        <v>20</v>
      </c>
      <c r="F7" s="5">
        <v>60</v>
      </c>
      <c r="G7" s="6">
        <v>3.0249999999999999</v>
      </c>
      <c r="H7" s="7">
        <f t="shared" si="0"/>
        <v>181.5</v>
      </c>
      <c r="J7" t="s">
        <v>51</v>
      </c>
    </row>
    <row r="8" spans="1:12" x14ac:dyDescent="0.25">
      <c r="A8" s="32"/>
      <c r="B8" s="3">
        <v>6</v>
      </c>
      <c r="C8" s="3" t="s">
        <v>21</v>
      </c>
      <c r="D8" s="8" t="s">
        <v>22</v>
      </c>
      <c r="E8" s="3" t="s">
        <v>23</v>
      </c>
      <c r="F8" s="5">
        <v>1000</v>
      </c>
      <c r="G8" s="6">
        <v>4.58</v>
      </c>
      <c r="H8" s="7">
        <f t="shared" si="0"/>
        <v>4580</v>
      </c>
      <c r="J8" t="s">
        <v>52</v>
      </c>
    </row>
    <row r="9" spans="1:12" x14ac:dyDescent="0.25">
      <c r="A9" s="32"/>
      <c r="B9" s="3">
        <v>7</v>
      </c>
      <c r="C9" s="3" t="s">
        <v>21</v>
      </c>
      <c r="D9" s="8" t="s">
        <v>22</v>
      </c>
      <c r="E9" s="3" t="s">
        <v>24</v>
      </c>
      <c r="F9" s="5">
        <v>5000</v>
      </c>
      <c r="G9" s="6">
        <v>4.58</v>
      </c>
      <c r="H9" s="7">
        <f t="shared" si="0"/>
        <v>22900</v>
      </c>
      <c r="J9" t="s">
        <v>53</v>
      </c>
    </row>
    <row r="10" spans="1:12" x14ac:dyDescent="0.25">
      <c r="A10" s="32">
        <v>2</v>
      </c>
      <c r="B10" s="3">
        <v>8</v>
      </c>
      <c r="C10" s="3" t="s">
        <v>25</v>
      </c>
      <c r="D10" s="3" t="s">
        <v>26</v>
      </c>
      <c r="E10" s="4" t="s">
        <v>11</v>
      </c>
      <c r="F10" s="5">
        <v>10000</v>
      </c>
      <c r="G10" s="6">
        <v>14.85</v>
      </c>
      <c r="H10" s="7">
        <f t="shared" si="0"/>
        <v>148500</v>
      </c>
    </row>
    <row r="11" spans="1:12" x14ac:dyDescent="0.25">
      <c r="A11" s="32"/>
      <c r="B11" s="3">
        <v>9</v>
      </c>
      <c r="C11" s="3" t="s">
        <v>27</v>
      </c>
      <c r="D11" s="3" t="s">
        <v>28</v>
      </c>
      <c r="E11" s="4" t="s">
        <v>29</v>
      </c>
      <c r="F11" s="5">
        <v>12000</v>
      </c>
      <c r="G11" s="6">
        <v>24.2</v>
      </c>
      <c r="H11" s="7">
        <f t="shared" si="0"/>
        <v>290400</v>
      </c>
    </row>
    <row r="12" spans="1:12" x14ac:dyDescent="0.25">
      <c r="A12" s="32"/>
      <c r="B12" s="3">
        <v>10</v>
      </c>
      <c r="C12" s="3" t="s">
        <v>12</v>
      </c>
      <c r="D12" s="3" t="s">
        <v>13</v>
      </c>
      <c r="E12" s="3"/>
      <c r="F12" s="5">
        <v>700</v>
      </c>
      <c r="G12" s="6">
        <v>160.93</v>
      </c>
      <c r="H12" s="7">
        <f t="shared" si="0"/>
        <v>112651</v>
      </c>
    </row>
    <row r="13" spans="1:12" x14ac:dyDescent="0.25">
      <c r="A13" s="32"/>
      <c r="B13" s="3">
        <v>11</v>
      </c>
      <c r="C13" s="3" t="s">
        <v>14</v>
      </c>
      <c r="D13" s="8" t="s">
        <v>15</v>
      </c>
      <c r="E13" s="3"/>
      <c r="F13" s="5">
        <v>500</v>
      </c>
      <c r="G13" s="6">
        <v>4.29</v>
      </c>
      <c r="H13" s="7">
        <f t="shared" si="0"/>
        <v>2145</v>
      </c>
    </row>
    <row r="14" spans="1:12" x14ac:dyDescent="0.25">
      <c r="A14" s="32"/>
      <c r="B14" s="3">
        <v>12</v>
      </c>
      <c r="C14" s="3" t="s">
        <v>16</v>
      </c>
      <c r="D14" s="8" t="s">
        <v>17</v>
      </c>
      <c r="E14" s="3"/>
      <c r="F14" s="5">
        <v>3000</v>
      </c>
      <c r="G14" s="6">
        <v>4.63</v>
      </c>
      <c r="H14" s="7">
        <f t="shared" si="0"/>
        <v>13890</v>
      </c>
    </row>
    <row r="15" spans="1:12" x14ac:dyDescent="0.25">
      <c r="A15" s="32"/>
      <c r="B15" s="3">
        <v>13</v>
      </c>
      <c r="C15" s="3" t="s">
        <v>18</v>
      </c>
      <c r="D15" s="8" t="s">
        <v>19</v>
      </c>
      <c r="E15" s="3" t="s">
        <v>20</v>
      </c>
      <c r="F15" s="5">
        <v>600</v>
      </c>
      <c r="G15" s="6">
        <v>5.32</v>
      </c>
      <c r="H15" s="7">
        <f t="shared" si="0"/>
        <v>3192</v>
      </c>
    </row>
    <row r="16" spans="1:12" x14ac:dyDescent="0.25">
      <c r="A16" s="32"/>
      <c r="B16" s="3">
        <v>14</v>
      </c>
      <c r="C16" s="3" t="s">
        <v>21</v>
      </c>
      <c r="D16" s="8" t="s">
        <v>22</v>
      </c>
      <c r="E16" s="3" t="s">
        <v>23</v>
      </c>
      <c r="F16" s="5">
        <v>6000</v>
      </c>
      <c r="G16" s="6">
        <v>4.58</v>
      </c>
      <c r="H16" s="7">
        <f t="shared" si="0"/>
        <v>27480</v>
      </c>
      <c r="J16">
        <v>40</v>
      </c>
      <c r="K16">
        <v>15</v>
      </c>
      <c r="L16" t="s">
        <v>54</v>
      </c>
    </row>
    <row r="17" spans="1:11" x14ac:dyDescent="0.25">
      <c r="A17" s="32"/>
      <c r="B17" s="3">
        <v>15</v>
      </c>
      <c r="C17" s="3" t="s">
        <v>21</v>
      </c>
      <c r="D17" s="8" t="s">
        <v>22</v>
      </c>
      <c r="E17" s="3" t="s">
        <v>24</v>
      </c>
      <c r="F17" s="5">
        <v>15000</v>
      </c>
      <c r="G17" s="6">
        <v>4.58</v>
      </c>
      <c r="H17" s="7">
        <f t="shared" si="0"/>
        <v>68700</v>
      </c>
    </row>
    <row r="18" spans="1:11" x14ac:dyDescent="0.25">
      <c r="A18" s="32"/>
      <c r="B18" s="3">
        <v>16</v>
      </c>
      <c r="C18" s="3" t="s">
        <v>30</v>
      </c>
      <c r="D18" s="8" t="s">
        <v>31</v>
      </c>
      <c r="E18" s="3" t="s">
        <v>32</v>
      </c>
      <c r="F18" s="5">
        <v>2000</v>
      </c>
      <c r="G18" s="6">
        <v>4.5999999999999996</v>
      </c>
      <c r="H18" s="7">
        <f t="shared" si="0"/>
        <v>9200</v>
      </c>
      <c r="I18" s="16">
        <f>SUM(H3:H18)</f>
        <v>785275.48725000001</v>
      </c>
      <c r="J18" s="16">
        <f>I18*0.7</f>
        <v>549692.841075</v>
      </c>
      <c r="K18" s="16">
        <f>I18*0.3</f>
        <v>235582.646175</v>
      </c>
    </row>
    <row r="19" spans="1:11" x14ac:dyDescent="0.25">
      <c r="A19" s="30">
        <v>3</v>
      </c>
      <c r="B19" s="9">
        <v>17</v>
      </c>
      <c r="C19" s="9" t="s">
        <v>33</v>
      </c>
      <c r="D19" s="10" t="s">
        <v>34</v>
      </c>
      <c r="E19" s="11" t="s">
        <v>35</v>
      </c>
      <c r="F19" s="5">
        <v>150</v>
      </c>
      <c r="G19" s="9">
        <v>24.475000000000001</v>
      </c>
      <c r="H19" s="7">
        <f t="shared" ref="H19:H28" si="1">G19*F19</f>
        <v>3671.25</v>
      </c>
    </row>
    <row r="20" spans="1:11" x14ac:dyDescent="0.25">
      <c r="A20" s="30"/>
      <c r="B20" s="9">
        <v>18</v>
      </c>
      <c r="C20" s="9" t="s">
        <v>36</v>
      </c>
      <c r="D20" s="9" t="s">
        <v>37</v>
      </c>
      <c r="E20" s="9"/>
      <c r="F20" s="5">
        <v>150</v>
      </c>
      <c r="G20" s="9">
        <v>12.705</v>
      </c>
      <c r="H20" s="7">
        <f t="shared" si="1"/>
        <v>1905.75</v>
      </c>
    </row>
    <row r="21" spans="1:11" x14ac:dyDescent="0.25">
      <c r="A21" s="30"/>
      <c r="B21" s="9">
        <v>19</v>
      </c>
      <c r="C21" s="9" t="s">
        <v>18</v>
      </c>
      <c r="D21" s="10" t="s">
        <v>19</v>
      </c>
      <c r="E21" s="9" t="s">
        <v>20</v>
      </c>
      <c r="F21" s="5">
        <v>10</v>
      </c>
      <c r="G21" s="6">
        <v>5.5</v>
      </c>
      <c r="H21" s="7">
        <f t="shared" si="1"/>
        <v>55</v>
      </c>
    </row>
    <row r="22" spans="1:11" x14ac:dyDescent="0.25">
      <c r="A22" s="30"/>
      <c r="B22" s="9">
        <v>20</v>
      </c>
      <c r="C22" s="9" t="s">
        <v>21</v>
      </c>
      <c r="D22" s="8" t="s">
        <v>22</v>
      </c>
      <c r="E22" s="3" t="s">
        <v>23</v>
      </c>
      <c r="F22" s="5">
        <v>150</v>
      </c>
      <c r="G22" s="6">
        <v>10.79</v>
      </c>
      <c r="H22" s="7">
        <f t="shared" si="1"/>
        <v>1618.4999999999998</v>
      </c>
    </row>
    <row r="23" spans="1:11" x14ac:dyDescent="0.25">
      <c r="A23" s="30"/>
      <c r="B23" s="9">
        <v>21</v>
      </c>
      <c r="C23" s="9" t="s">
        <v>12</v>
      </c>
      <c r="D23" s="9" t="s">
        <v>13</v>
      </c>
      <c r="E23" s="9"/>
      <c r="F23" s="5">
        <v>12.5</v>
      </c>
      <c r="G23" s="6">
        <v>160.93</v>
      </c>
      <c r="H23" s="7">
        <f t="shared" si="1"/>
        <v>2011.625</v>
      </c>
    </row>
    <row r="24" spans="1:11" x14ac:dyDescent="0.25">
      <c r="A24" s="30">
        <v>4</v>
      </c>
      <c r="B24" s="9">
        <v>22</v>
      </c>
      <c r="C24" s="9" t="s">
        <v>38</v>
      </c>
      <c r="D24" s="10" t="s">
        <v>39</v>
      </c>
      <c r="E24" s="11"/>
      <c r="F24" s="5">
        <v>800</v>
      </c>
      <c r="G24" s="6">
        <v>82.499999000000003</v>
      </c>
      <c r="H24" s="7">
        <f t="shared" si="1"/>
        <v>65999.999200000006</v>
      </c>
    </row>
    <row r="25" spans="1:11" x14ac:dyDescent="0.25">
      <c r="A25" s="30"/>
      <c r="B25" s="9">
        <v>23</v>
      </c>
      <c r="C25" s="9" t="s">
        <v>18</v>
      </c>
      <c r="D25" s="10" t="s">
        <v>19</v>
      </c>
      <c r="E25" s="9" t="s">
        <v>20</v>
      </c>
      <c r="F25" s="5">
        <v>30</v>
      </c>
      <c r="G25" s="6">
        <v>27.503299999999999</v>
      </c>
      <c r="H25" s="7">
        <f t="shared" si="1"/>
        <v>825.09899999999993</v>
      </c>
    </row>
    <row r="26" spans="1:11" x14ac:dyDescent="0.25">
      <c r="A26" s="30"/>
      <c r="B26" s="9">
        <v>24</v>
      </c>
      <c r="C26" s="9" t="s">
        <v>21</v>
      </c>
      <c r="D26" s="8" t="s">
        <v>22</v>
      </c>
      <c r="E26" s="3" t="s">
        <v>23</v>
      </c>
      <c r="F26" s="5">
        <v>325</v>
      </c>
      <c r="G26" s="6">
        <v>8.1547499999999999</v>
      </c>
      <c r="H26" s="7">
        <f t="shared" si="1"/>
        <v>2650.2937499999998</v>
      </c>
    </row>
    <row r="27" spans="1:11" x14ac:dyDescent="0.25">
      <c r="A27" s="30"/>
      <c r="B27" s="9">
        <v>25</v>
      </c>
      <c r="C27" s="9" t="s">
        <v>21</v>
      </c>
      <c r="D27" s="8" t="s">
        <v>22</v>
      </c>
      <c r="E27" s="3" t="s">
        <v>24</v>
      </c>
      <c r="F27" s="5">
        <v>500</v>
      </c>
      <c r="G27" s="6">
        <v>9.6074999999999999</v>
      </c>
      <c r="H27" s="7">
        <f t="shared" si="1"/>
        <v>4803.75</v>
      </c>
    </row>
    <row r="28" spans="1:11" x14ac:dyDescent="0.25">
      <c r="A28" s="30"/>
      <c r="B28" s="3">
        <v>26</v>
      </c>
      <c r="C28" s="3" t="s">
        <v>16</v>
      </c>
      <c r="D28" s="8" t="s">
        <v>17</v>
      </c>
      <c r="E28" s="3"/>
      <c r="F28" s="5">
        <v>600</v>
      </c>
      <c r="G28" s="6">
        <v>8.7780000000000005</v>
      </c>
      <c r="H28" s="7">
        <f t="shared" si="1"/>
        <v>5266.8</v>
      </c>
    </row>
    <row r="29" spans="1:11" ht="60" x14ac:dyDescent="0.25">
      <c r="A29" s="30">
        <v>5</v>
      </c>
      <c r="B29" s="12">
        <v>27</v>
      </c>
      <c r="C29" s="12" t="s">
        <v>40</v>
      </c>
      <c r="D29" s="13" t="s">
        <v>41</v>
      </c>
      <c r="E29" s="11" t="s">
        <v>42</v>
      </c>
      <c r="F29" s="5">
        <v>600</v>
      </c>
      <c r="G29" s="6">
        <v>7.23</v>
      </c>
      <c r="H29" s="7">
        <f>F29*G29</f>
        <v>4338</v>
      </c>
    </row>
    <row r="30" spans="1:11" ht="75" x14ac:dyDescent="0.25">
      <c r="A30" s="30"/>
      <c r="B30" s="12">
        <v>28</v>
      </c>
      <c r="C30" s="12" t="s">
        <v>40</v>
      </c>
      <c r="D30" s="13" t="s">
        <v>41</v>
      </c>
      <c r="E30" s="11" t="s">
        <v>43</v>
      </c>
      <c r="F30" s="5">
        <v>900</v>
      </c>
      <c r="G30" s="6">
        <v>7.23</v>
      </c>
      <c r="H30" s="7">
        <f>F30*G30</f>
        <v>6507</v>
      </c>
    </row>
    <row r="31" spans="1:11" ht="60" x14ac:dyDescent="0.25">
      <c r="A31" s="30"/>
      <c r="B31" s="12">
        <v>29</v>
      </c>
      <c r="C31" s="12" t="s">
        <v>40</v>
      </c>
      <c r="D31" s="13" t="s">
        <v>41</v>
      </c>
      <c r="E31" s="11" t="s">
        <v>44</v>
      </c>
      <c r="F31" s="5">
        <v>1500</v>
      </c>
      <c r="G31" s="6">
        <v>7.23</v>
      </c>
      <c r="H31" s="7">
        <f>F31*G31</f>
        <v>10845</v>
      </c>
    </row>
    <row r="32" spans="1:11" ht="60" x14ac:dyDescent="0.25">
      <c r="A32" s="30"/>
      <c r="B32" s="12"/>
      <c r="C32" s="12" t="s">
        <v>40</v>
      </c>
      <c r="D32" s="13" t="s">
        <v>41</v>
      </c>
      <c r="E32" s="11" t="s">
        <v>45</v>
      </c>
      <c r="F32" s="5">
        <v>750</v>
      </c>
      <c r="G32" s="6">
        <v>7.23</v>
      </c>
      <c r="H32" s="7">
        <f>F32*G32</f>
        <v>5422.5</v>
      </c>
    </row>
    <row r="33" spans="1:8" ht="30" x14ac:dyDescent="0.25">
      <c r="A33" s="30"/>
      <c r="B33" s="12">
        <v>30</v>
      </c>
      <c r="C33" s="12" t="s">
        <v>46</v>
      </c>
      <c r="D33" s="13" t="s">
        <v>47</v>
      </c>
      <c r="E33" s="14" t="s">
        <v>48</v>
      </c>
      <c r="F33" s="5">
        <v>120</v>
      </c>
      <c r="G33" s="7">
        <v>674.2604</v>
      </c>
      <c r="H33" s="7">
        <f>G33*F33</f>
        <v>80911.248000000007</v>
      </c>
    </row>
    <row r="34" spans="1:8" ht="30" x14ac:dyDescent="0.25">
      <c r="A34" s="30"/>
      <c r="B34" s="12">
        <v>31</v>
      </c>
      <c r="C34" s="12" t="s">
        <v>46</v>
      </c>
      <c r="D34" s="13" t="s">
        <v>47</v>
      </c>
      <c r="E34" s="14" t="s">
        <v>49</v>
      </c>
      <c r="F34" s="5">
        <v>75</v>
      </c>
      <c r="G34" s="6">
        <v>674.2604</v>
      </c>
      <c r="H34" s="7">
        <f>G34*F34</f>
        <v>50569.53</v>
      </c>
    </row>
    <row r="35" spans="1:8" x14ac:dyDescent="0.25">
      <c r="A35" s="15">
        <v>6</v>
      </c>
      <c r="B35" s="3">
        <v>37</v>
      </c>
      <c r="C35" s="3" t="s">
        <v>38</v>
      </c>
      <c r="D35" s="3" t="s">
        <v>50</v>
      </c>
      <c r="E35" s="4"/>
      <c r="F35" s="4">
        <v>250</v>
      </c>
      <c r="G35" s="6">
        <f>5566/20</f>
        <v>278.3</v>
      </c>
      <c r="H35" s="7">
        <f>G35*F35</f>
        <v>69575</v>
      </c>
    </row>
  </sheetData>
  <mergeCells count="6">
    <mergeCell ref="A29:A34"/>
    <mergeCell ref="A2:H2"/>
    <mergeCell ref="A3:A9"/>
    <mergeCell ref="A10:A18"/>
    <mergeCell ref="A19:A23"/>
    <mergeCell ref="A24:A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zoomScaleNormal="100" workbookViewId="0">
      <selection activeCell="C9" sqref="C9"/>
    </sheetView>
  </sheetViews>
  <sheetFormatPr baseColWidth="10" defaultRowHeight="15" x14ac:dyDescent="0.25"/>
  <cols>
    <col min="1" max="1" width="13" customWidth="1"/>
    <col min="2" max="2" width="5.28515625" customWidth="1"/>
    <col min="3" max="3" width="25.5703125" customWidth="1"/>
    <col min="4" max="4" width="60.140625" customWidth="1"/>
    <col min="5" max="5" width="59.42578125" customWidth="1"/>
    <col min="6" max="6" width="26.5703125" customWidth="1"/>
    <col min="7" max="7" width="12.42578125" customWidth="1"/>
    <col min="8" max="8" width="17" customWidth="1"/>
    <col min="9" max="9" width="14.42578125" customWidth="1"/>
    <col min="10" max="10" width="15.7109375" customWidth="1"/>
    <col min="11" max="11" width="14.85546875" customWidth="1"/>
  </cols>
  <sheetData>
    <row r="1" spans="1:12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59</v>
      </c>
      <c r="G1" s="2" t="s">
        <v>5</v>
      </c>
      <c r="H1" s="2" t="s">
        <v>6</v>
      </c>
      <c r="I1" s="2" t="s">
        <v>7</v>
      </c>
    </row>
    <row r="2" spans="1:12" x14ac:dyDescent="0.25">
      <c r="A2" s="31" t="s">
        <v>75</v>
      </c>
      <c r="B2" s="31"/>
      <c r="C2" s="31"/>
      <c r="D2" s="31"/>
      <c r="E2" s="31"/>
      <c r="F2" s="31"/>
      <c r="G2" s="31"/>
      <c r="H2" s="31"/>
      <c r="I2" s="31"/>
      <c r="J2" s="16"/>
      <c r="K2" s="16"/>
      <c r="L2" s="16"/>
    </row>
    <row r="3" spans="1:12" x14ac:dyDescent="0.25">
      <c r="A3" s="32">
        <v>1</v>
      </c>
      <c r="B3" s="3">
        <v>1</v>
      </c>
      <c r="C3" s="3" t="s">
        <v>25</v>
      </c>
      <c r="D3" s="3" t="s">
        <v>26</v>
      </c>
      <c r="E3" s="4" t="s">
        <v>11</v>
      </c>
      <c r="F3" s="39" t="s">
        <v>81</v>
      </c>
      <c r="G3" s="5">
        <v>10000</v>
      </c>
      <c r="H3" s="6">
        <v>14.85</v>
      </c>
      <c r="I3" s="7">
        <f t="shared" ref="I3:I11" si="0">H3*G3</f>
        <v>148500</v>
      </c>
      <c r="J3" s="16"/>
      <c r="K3" s="16"/>
      <c r="L3" s="16"/>
    </row>
    <row r="4" spans="1:12" x14ac:dyDescent="0.25">
      <c r="A4" s="32"/>
      <c r="B4" s="3">
        <v>2</v>
      </c>
      <c r="C4" s="3" t="s">
        <v>27</v>
      </c>
      <c r="D4" s="3" t="s">
        <v>28</v>
      </c>
      <c r="E4" s="4" t="s">
        <v>29</v>
      </c>
      <c r="F4" s="40"/>
      <c r="G4" s="5">
        <v>12000</v>
      </c>
      <c r="H4" s="6">
        <v>24.2</v>
      </c>
      <c r="I4" s="7">
        <f t="shared" si="0"/>
        <v>290400</v>
      </c>
      <c r="J4" s="16"/>
      <c r="K4" s="16"/>
    </row>
    <row r="5" spans="1:12" x14ac:dyDescent="0.25">
      <c r="A5" s="32"/>
      <c r="B5" s="3">
        <v>3</v>
      </c>
      <c r="C5" s="3" t="s">
        <v>12</v>
      </c>
      <c r="D5" s="3" t="s">
        <v>13</v>
      </c>
      <c r="E5" s="3"/>
      <c r="F5" s="40"/>
      <c r="G5" s="5">
        <v>640</v>
      </c>
      <c r="H5" s="6">
        <v>160.93</v>
      </c>
      <c r="I5" s="7">
        <f t="shared" si="0"/>
        <v>102995.20000000001</v>
      </c>
      <c r="J5" s="16"/>
      <c r="K5" s="16"/>
    </row>
    <row r="6" spans="1:12" x14ac:dyDescent="0.25">
      <c r="A6" s="32"/>
      <c r="B6" s="3">
        <v>4</v>
      </c>
      <c r="C6" s="3" t="s">
        <v>14</v>
      </c>
      <c r="D6" s="8" t="s">
        <v>15</v>
      </c>
      <c r="E6" s="3"/>
      <c r="F6" s="40"/>
      <c r="G6" s="5">
        <v>2000</v>
      </c>
      <c r="H6" s="6">
        <v>4.29</v>
      </c>
      <c r="I6" s="7">
        <f t="shared" si="0"/>
        <v>8580</v>
      </c>
      <c r="J6" s="16"/>
      <c r="K6" s="16"/>
    </row>
    <row r="7" spans="1:12" x14ac:dyDescent="0.25">
      <c r="A7" s="32"/>
      <c r="B7" s="3">
        <v>5</v>
      </c>
      <c r="C7" s="3" t="s">
        <v>16</v>
      </c>
      <c r="D7" s="8" t="s">
        <v>17</v>
      </c>
      <c r="E7" s="3"/>
      <c r="F7" s="40"/>
      <c r="G7" s="5">
        <v>9000</v>
      </c>
      <c r="H7" s="6">
        <v>4.63</v>
      </c>
      <c r="I7" s="7">
        <f t="shared" si="0"/>
        <v>41670</v>
      </c>
      <c r="J7" s="16"/>
      <c r="K7" s="16"/>
      <c r="L7" s="16"/>
    </row>
    <row r="8" spans="1:12" x14ac:dyDescent="0.25">
      <c r="A8" s="32"/>
      <c r="B8" s="3">
        <v>6</v>
      </c>
      <c r="C8" s="3" t="s">
        <v>18</v>
      </c>
      <c r="D8" s="8" t="s">
        <v>19</v>
      </c>
      <c r="E8" s="3" t="s">
        <v>20</v>
      </c>
      <c r="F8" s="40"/>
      <c r="G8" s="5">
        <v>560</v>
      </c>
      <c r="H8" s="6">
        <v>5.32</v>
      </c>
      <c r="I8" s="7">
        <f t="shared" si="0"/>
        <v>2979.2000000000003</v>
      </c>
      <c r="J8" s="16"/>
      <c r="K8" s="16"/>
      <c r="L8" s="16"/>
    </row>
    <row r="9" spans="1:12" x14ac:dyDescent="0.25">
      <c r="A9" s="32"/>
      <c r="B9" s="3">
        <v>7</v>
      </c>
      <c r="C9" s="3" t="s">
        <v>21</v>
      </c>
      <c r="D9" s="8" t="s">
        <v>22</v>
      </c>
      <c r="E9" s="3" t="s">
        <v>23</v>
      </c>
      <c r="F9" s="40"/>
      <c r="G9" s="5">
        <v>14400</v>
      </c>
      <c r="H9" s="6">
        <v>4.58</v>
      </c>
      <c r="I9" s="7">
        <f t="shared" si="0"/>
        <v>65952</v>
      </c>
      <c r="J9" s="16"/>
      <c r="K9" s="16"/>
      <c r="L9" s="16"/>
    </row>
    <row r="10" spans="1:12" x14ac:dyDescent="0.25">
      <c r="A10" s="32"/>
      <c r="B10" s="3">
        <v>8</v>
      </c>
      <c r="C10" s="3" t="s">
        <v>21</v>
      </c>
      <c r="D10" s="8" t="s">
        <v>22</v>
      </c>
      <c r="E10" s="3" t="s">
        <v>24</v>
      </c>
      <c r="F10" s="40"/>
      <c r="G10" s="5">
        <v>9600</v>
      </c>
      <c r="H10" s="6">
        <v>4.58</v>
      </c>
      <c r="I10" s="7">
        <f t="shared" si="0"/>
        <v>43968</v>
      </c>
      <c r="J10" s="16"/>
      <c r="K10" s="16"/>
      <c r="L10" s="16"/>
    </row>
    <row r="11" spans="1:12" x14ac:dyDescent="0.25">
      <c r="A11" s="32"/>
      <c r="B11" s="3">
        <v>9</v>
      </c>
      <c r="C11" s="3" t="s">
        <v>30</v>
      </c>
      <c r="D11" s="8" t="s">
        <v>69</v>
      </c>
      <c r="E11" s="3" t="s">
        <v>32</v>
      </c>
      <c r="F11" s="40"/>
      <c r="G11" s="5">
        <v>14000</v>
      </c>
      <c r="H11" s="6">
        <v>9.1999999999999993</v>
      </c>
      <c r="I11" s="7">
        <f t="shared" si="0"/>
        <v>128799.99999999999</v>
      </c>
      <c r="J11" s="16"/>
      <c r="K11" s="16"/>
      <c r="L11" s="16"/>
    </row>
    <row r="12" spans="1:12" x14ac:dyDescent="0.25">
      <c r="A12" s="31" t="s">
        <v>74</v>
      </c>
      <c r="B12" s="31"/>
      <c r="C12" s="31"/>
      <c r="D12" s="31"/>
      <c r="E12" s="31"/>
      <c r="F12" s="31"/>
      <c r="G12" s="31"/>
      <c r="H12" s="31"/>
      <c r="I12" s="31"/>
      <c r="J12" s="16"/>
      <c r="K12" s="16"/>
      <c r="L12" s="16"/>
    </row>
    <row r="13" spans="1:12" x14ac:dyDescent="0.25">
      <c r="A13" s="32">
        <v>2</v>
      </c>
      <c r="B13" s="3">
        <v>11</v>
      </c>
      <c r="C13" s="3" t="s">
        <v>25</v>
      </c>
      <c r="D13" s="3" t="s">
        <v>26</v>
      </c>
      <c r="E13" s="4" t="s">
        <v>11</v>
      </c>
      <c r="F13" s="37" t="s">
        <v>80</v>
      </c>
      <c r="G13" s="5">
        <v>2800</v>
      </c>
      <c r="H13" s="6">
        <v>14.85</v>
      </c>
      <c r="I13" s="7">
        <f t="shared" ref="I13:I21" si="1">H13*G13</f>
        <v>41580</v>
      </c>
      <c r="J13" s="16"/>
      <c r="K13" s="16"/>
      <c r="L13" s="16"/>
    </row>
    <row r="14" spans="1:12" x14ac:dyDescent="0.25">
      <c r="A14" s="32"/>
      <c r="B14" s="3">
        <f>+B13+1</f>
        <v>12</v>
      </c>
      <c r="C14" s="3" t="s">
        <v>27</v>
      </c>
      <c r="D14" s="3" t="s">
        <v>28</v>
      </c>
      <c r="E14" s="4" t="s">
        <v>29</v>
      </c>
      <c r="F14" s="38"/>
      <c r="G14" s="5">
        <v>3200</v>
      </c>
      <c r="H14" s="6">
        <v>24.2</v>
      </c>
      <c r="I14" s="7">
        <f t="shared" si="1"/>
        <v>77440</v>
      </c>
      <c r="J14" s="16"/>
      <c r="K14" s="16"/>
      <c r="L14" s="16"/>
    </row>
    <row r="15" spans="1:12" x14ac:dyDescent="0.25">
      <c r="A15" s="32"/>
      <c r="B15" s="3">
        <f t="shared" ref="B15:B21" si="2">+B14+1</f>
        <v>13</v>
      </c>
      <c r="C15" s="3" t="s">
        <v>12</v>
      </c>
      <c r="D15" s="3" t="s">
        <v>13</v>
      </c>
      <c r="E15" s="3"/>
      <c r="F15" s="38"/>
      <c r="G15" s="5">
        <v>160</v>
      </c>
      <c r="H15" s="6">
        <v>160.93</v>
      </c>
      <c r="I15" s="7">
        <f t="shared" si="1"/>
        <v>25748.800000000003</v>
      </c>
      <c r="J15" s="16"/>
      <c r="K15" s="16"/>
      <c r="L15" s="16"/>
    </row>
    <row r="16" spans="1:12" x14ac:dyDescent="0.25">
      <c r="A16" s="32"/>
      <c r="B16" s="3">
        <f t="shared" si="2"/>
        <v>14</v>
      </c>
      <c r="C16" s="3" t="s">
        <v>14</v>
      </c>
      <c r="D16" s="8" t="s">
        <v>15</v>
      </c>
      <c r="E16" s="3"/>
      <c r="F16" s="38"/>
      <c r="G16" s="5">
        <v>600</v>
      </c>
      <c r="H16" s="6">
        <v>4.29</v>
      </c>
      <c r="I16" s="7">
        <f t="shared" si="1"/>
        <v>2574</v>
      </c>
      <c r="J16" s="16"/>
      <c r="K16" s="16"/>
      <c r="L16" s="16"/>
    </row>
    <row r="17" spans="1:12" x14ac:dyDescent="0.25">
      <c r="A17" s="32"/>
      <c r="B17" s="3">
        <f t="shared" si="2"/>
        <v>15</v>
      </c>
      <c r="C17" s="3" t="s">
        <v>16</v>
      </c>
      <c r="D17" s="8" t="s">
        <v>17</v>
      </c>
      <c r="E17" s="3"/>
      <c r="F17" s="38"/>
      <c r="G17" s="5">
        <v>2400</v>
      </c>
      <c r="H17" s="6">
        <v>4.63</v>
      </c>
      <c r="I17" s="7">
        <f t="shared" si="1"/>
        <v>11112</v>
      </c>
      <c r="J17" s="16"/>
      <c r="K17" s="16"/>
      <c r="L17" s="16"/>
    </row>
    <row r="18" spans="1:12" x14ac:dyDescent="0.25">
      <c r="A18" s="32"/>
      <c r="B18" s="3">
        <f t="shared" si="2"/>
        <v>16</v>
      </c>
      <c r="C18" s="3" t="s">
        <v>18</v>
      </c>
      <c r="D18" s="8" t="s">
        <v>19</v>
      </c>
      <c r="E18" s="3" t="s">
        <v>20</v>
      </c>
      <c r="F18" s="38"/>
      <c r="G18" s="5">
        <v>140</v>
      </c>
      <c r="H18" s="6">
        <v>5.32</v>
      </c>
      <c r="I18" s="7">
        <f t="shared" si="1"/>
        <v>744.80000000000007</v>
      </c>
      <c r="J18" s="16"/>
      <c r="K18" s="16"/>
      <c r="L18" s="16"/>
    </row>
    <row r="19" spans="1:12" x14ac:dyDescent="0.25">
      <c r="A19" s="32"/>
      <c r="B19" s="3">
        <f t="shared" si="2"/>
        <v>17</v>
      </c>
      <c r="C19" s="3" t="s">
        <v>21</v>
      </c>
      <c r="D19" s="8" t="s">
        <v>22</v>
      </c>
      <c r="E19" s="3" t="s">
        <v>23</v>
      </c>
      <c r="F19" s="38"/>
      <c r="G19" s="5">
        <v>3600</v>
      </c>
      <c r="H19" s="6">
        <v>4.58</v>
      </c>
      <c r="I19" s="7">
        <f t="shared" si="1"/>
        <v>16488</v>
      </c>
      <c r="J19" s="16"/>
      <c r="K19" s="16"/>
      <c r="L19" s="16"/>
    </row>
    <row r="20" spans="1:12" x14ac:dyDescent="0.25">
      <c r="A20" s="32"/>
      <c r="B20" s="3">
        <f t="shared" si="2"/>
        <v>18</v>
      </c>
      <c r="C20" s="3" t="s">
        <v>21</v>
      </c>
      <c r="D20" s="8" t="s">
        <v>22</v>
      </c>
      <c r="E20" s="3" t="s">
        <v>24</v>
      </c>
      <c r="F20" s="38"/>
      <c r="G20" s="5">
        <v>2400</v>
      </c>
      <c r="H20" s="6">
        <v>4.58</v>
      </c>
      <c r="I20" s="7">
        <f t="shared" si="1"/>
        <v>10992</v>
      </c>
      <c r="J20" s="16"/>
      <c r="K20" s="16"/>
      <c r="L20" s="16"/>
    </row>
    <row r="21" spans="1:12" x14ac:dyDescent="0.25">
      <c r="A21" s="32"/>
      <c r="B21" s="3">
        <f t="shared" si="2"/>
        <v>19</v>
      </c>
      <c r="C21" s="3" t="s">
        <v>30</v>
      </c>
      <c r="D21" s="8" t="s">
        <v>69</v>
      </c>
      <c r="E21" s="3" t="s">
        <v>32</v>
      </c>
      <c r="F21" s="38"/>
      <c r="G21" s="5">
        <v>3800</v>
      </c>
      <c r="H21" s="6">
        <v>9.1999999999999993</v>
      </c>
      <c r="I21" s="7">
        <f t="shared" si="1"/>
        <v>34960</v>
      </c>
      <c r="J21" s="16"/>
      <c r="K21" s="16"/>
      <c r="L21" s="16"/>
    </row>
    <row r="22" spans="1:12" x14ac:dyDescent="0.25">
      <c r="A22" s="31" t="s">
        <v>73</v>
      </c>
      <c r="B22" s="31"/>
      <c r="C22" s="31"/>
      <c r="D22" s="31"/>
      <c r="E22" s="31"/>
      <c r="F22" s="31"/>
      <c r="G22" s="31"/>
      <c r="H22" s="31"/>
      <c r="I22" s="31"/>
    </row>
    <row r="23" spans="1:12" ht="63.75" customHeight="1" x14ac:dyDescent="0.25">
      <c r="A23" s="30">
        <v>3</v>
      </c>
      <c r="B23" s="12">
        <v>20</v>
      </c>
      <c r="C23" s="25" t="s">
        <v>25</v>
      </c>
      <c r="D23" s="25" t="s">
        <v>26</v>
      </c>
      <c r="E23" s="26" t="s">
        <v>76</v>
      </c>
      <c r="F23" s="41" t="s">
        <v>79</v>
      </c>
      <c r="G23" s="27">
        <v>1000</v>
      </c>
      <c r="H23" s="28">
        <v>41</v>
      </c>
      <c r="I23" s="29">
        <f t="shared" ref="I23:I28" si="3">H23*G23</f>
        <v>41000</v>
      </c>
    </row>
    <row r="24" spans="1:12" ht="60" x14ac:dyDescent="0.25">
      <c r="A24" s="30"/>
      <c r="B24" s="12">
        <v>21</v>
      </c>
      <c r="C24" s="25" t="s">
        <v>27</v>
      </c>
      <c r="D24" s="25" t="s">
        <v>28</v>
      </c>
      <c r="E24" s="26" t="s">
        <v>77</v>
      </c>
      <c r="F24" s="42"/>
      <c r="G24" s="27">
        <v>800</v>
      </c>
      <c r="H24" s="28">
        <v>41</v>
      </c>
      <c r="I24" s="29">
        <f t="shared" si="3"/>
        <v>32800</v>
      </c>
    </row>
    <row r="25" spans="1:12" x14ac:dyDescent="0.25">
      <c r="A25" s="30"/>
      <c r="B25" s="9">
        <v>22</v>
      </c>
      <c r="C25" s="9" t="s">
        <v>18</v>
      </c>
      <c r="D25" s="10" t="s">
        <v>19</v>
      </c>
      <c r="E25" s="9" t="s">
        <v>20</v>
      </c>
      <c r="F25" s="42"/>
      <c r="G25" s="5">
        <v>60</v>
      </c>
      <c r="H25" s="6">
        <v>27.503299999999999</v>
      </c>
      <c r="I25" s="7">
        <f t="shared" si="3"/>
        <v>1650.1979999999999</v>
      </c>
    </row>
    <row r="26" spans="1:12" x14ac:dyDescent="0.25">
      <c r="A26" s="30"/>
      <c r="B26" s="9">
        <v>23</v>
      </c>
      <c r="C26" s="9" t="s">
        <v>21</v>
      </c>
      <c r="D26" s="8" t="s">
        <v>22</v>
      </c>
      <c r="E26" s="3" t="s">
        <v>23</v>
      </c>
      <c r="F26" s="42"/>
      <c r="G26" s="5">
        <v>400</v>
      </c>
      <c r="H26" s="6">
        <v>8.1547499999999999</v>
      </c>
      <c r="I26" s="7">
        <f t="shared" si="3"/>
        <v>3261.9</v>
      </c>
    </row>
    <row r="27" spans="1:12" x14ac:dyDescent="0.25">
      <c r="A27" s="30"/>
      <c r="B27" s="9">
        <v>24</v>
      </c>
      <c r="C27" s="9" t="s">
        <v>21</v>
      </c>
      <c r="D27" s="8" t="s">
        <v>22</v>
      </c>
      <c r="E27" s="3" t="s">
        <v>24</v>
      </c>
      <c r="F27" s="42"/>
      <c r="G27" s="5">
        <v>600</v>
      </c>
      <c r="H27" s="6">
        <v>9.6074999999999999</v>
      </c>
      <c r="I27" s="7">
        <f t="shared" si="3"/>
        <v>5764.5</v>
      </c>
    </row>
    <row r="28" spans="1:12" x14ac:dyDescent="0.25">
      <c r="A28" s="30"/>
      <c r="B28" s="3">
        <v>25</v>
      </c>
      <c r="C28" s="3" t="s">
        <v>16</v>
      </c>
      <c r="D28" s="8" t="s">
        <v>17</v>
      </c>
      <c r="E28" s="3"/>
      <c r="F28" s="43"/>
      <c r="G28" s="5">
        <v>1800</v>
      </c>
      <c r="H28" s="6">
        <v>8.7780000000000005</v>
      </c>
      <c r="I28" s="7">
        <f t="shared" si="3"/>
        <v>15800.400000000001</v>
      </c>
    </row>
    <row r="29" spans="1:12" x14ac:dyDescent="0.25">
      <c r="A29" s="34" t="s">
        <v>55</v>
      </c>
      <c r="B29" s="35"/>
      <c r="C29" s="35"/>
      <c r="D29" s="35"/>
      <c r="E29" s="35"/>
      <c r="F29" s="35"/>
      <c r="G29" s="35"/>
      <c r="H29" s="35"/>
      <c r="I29" s="36"/>
    </row>
    <row r="30" spans="1:12" x14ac:dyDescent="0.25">
      <c r="A30" s="30">
        <v>4</v>
      </c>
      <c r="B30" s="3">
        <v>26</v>
      </c>
      <c r="C30" s="9" t="s">
        <v>33</v>
      </c>
      <c r="D30" s="10" t="s">
        <v>34</v>
      </c>
      <c r="E30" s="11" t="s">
        <v>35</v>
      </c>
      <c r="F30" s="44" t="s">
        <v>85</v>
      </c>
      <c r="G30" s="5">
        <v>150</v>
      </c>
      <c r="H30" s="9">
        <v>24.475000000000001</v>
      </c>
      <c r="I30" s="7">
        <f>H30*G30</f>
        <v>3671.25</v>
      </c>
    </row>
    <row r="31" spans="1:12" x14ac:dyDescent="0.25">
      <c r="A31" s="30"/>
      <c r="B31" s="3">
        <v>27</v>
      </c>
      <c r="C31" s="9" t="s">
        <v>36</v>
      </c>
      <c r="D31" s="9" t="s">
        <v>37</v>
      </c>
      <c r="E31" s="9"/>
      <c r="F31" s="45"/>
      <c r="G31" s="5">
        <v>150</v>
      </c>
      <c r="H31" s="9">
        <v>12.705</v>
      </c>
      <c r="I31" s="7">
        <f>H31*G31</f>
        <v>1905.75</v>
      </c>
    </row>
    <row r="32" spans="1:12" x14ac:dyDescent="0.25">
      <c r="A32" s="30"/>
      <c r="B32" s="3">
        <v>28</v>
      </c>
      <c r="C32" s="9" t="s">
        <v>18</v>
      </c>
      <c r="D32" s="10" t="s">
        <v>19</v>
      </c>
      <c r="E32" s="9" t="s">
        <v>20</v>
      </c>
      <c r="F32" s="45"/>
      <c r="G32" s="5">
        <v>10</v>
      </c>
      <c r="H32" s="6">
        <v>5.5</v>
      </c>
      <c r="I32" s="7">
        <f>H32*G32</f>
        <v>55</v>
      </c>
    </row>
    <row r="33" spans="1:9" x14ac:dyDescent="0.25">
      <c r="A33" s="30"/>
      <c r="B33" s="3">
        <v>29</v>
      </c>
      <c r="C33" s="9" t="s">
        <v>21</v>
      </c>
      <c r="D33" s="8" t="s">
        <v>22</v>
      </c>
      <c r="E33" s="3" t="s">
        <v>23</v>
      </c>
      <c r="F33" s="45"/>
      <c r="G33" s="5">
        <v>150</v>
      </c>
      <c r="H33" s="6">
        <v>10.79</v>
      </c>
      <c r="I33" s="7">
        <f>H33*G33</f>
        <v>1618.4999999999998</v>
      </c>
    </row>
    <row r="34" spans="1:9" x14ac:dyDescent="0.25">
      <c r="A34" s="30"/>
      <c r="B34" s="3">
        <v>30</v>
      </c>
      <c r="C34" s="9" t="s">
        <v>12</v>
      </c>
      <c r="D34" s="9" t="s">
        <v>13</v>
      </c>
      <c r="E34" s="9"/>
      <c r="F34" s="46"/>
      <c r="G34" s="5">
        <v>12.5</v>
      </c>
      <c r="H34" s="6">
        <v>160.93</v>
      </c>
      <c r="I34" s="7">
        <f>H34*G34</f>
        <v>2011.625</v>
      </c>
    </row>
    <row r="35" spans="1:9" x14ac:dyDescent="0.25">
      <c r="A35" s="31" t="s">
        <v>56</v>
      </c>
      <c r="B35" s="31"/>
      <c r="C35" s="31"/>
      <c r="D35" s="31"/>
      <c r="E35" s="31"/>
      <c r="F35" s="31"/>
      <c r="G35" s="31"/>
      <c r="H35" s="31"/>
      <c r="I35" s="31"/>
    </row>
    <row r="36" spans="1:9" x14ac:dyDescent="0.25">
      <c r="A36" s="30">
        <v>5</v>
      </c>
      <c r="B36" s="9">
        <v>31</v>
      </c>
      <c r="C36" s="9" t="s">
        <v>38</v>
      </c>
      <c r="D36" s="10" t="s">
        <v>39</v>
      </c>
      <c r="E36" s="11"/>
      <c r="F36" s="44" t="s">
        <v>78</v>
      </c>
      <c r="G36" s="5">
        <v>800</v>
      </c>
      <c r="H36" s="6">
        <v>82.499999000000003</v>
      </c>
      <c r="I36" s="7">
        <f>H36*G36</f>
        <v>65999.999200000006</v>
      </c>
    </row>
    <row r="37" spans="1:9" x14ac:dyDescent="0.25">
      <c r="A37" s="30"/>
      <c r="B37" s="9">
        <v>32</v>
      </c>
      <c r="C37" s="9" t="s">
        <v>18</v>
      </c>
      <c r="D37" s="10" t="s">
        <v>19</v>
      </c>
      <c r="E37" s="9" t="s">
        <v>20</v>
      </c>
      <c r="F37" s="45"/>
      <c r="G37" s="5">
        <v>30</v>
      </c>
      <c r="H37" s="6">
        <v>27.503299999999999</v>
      </c>
      <c r="I37" s="7">
        <f>H37*G37</f>
        <v>825.09899999999993</v>
      </c>
    </row>
    <row r="38" spans="1:9" x14ac:dyDescent="0.25">
      <c r="A38" s="30"/>
      <c r="B38" s="9">
        <v>33</v>
      </c>
      <c r="C38" s="9" t="s">
        <v>21</v>
      </c>
      <c r="D38" s="8" t="s">
        <v>22</v>
      </c>
      <c r="E38" s="3" t="s">
        <v>23</v>
      </c>
      <c r="F38" s="45"/>
      <c r="G38" s="5">
        <v>325</v>
      </c>
      <c r="H38" s="6">
        <v>8.1547499999999999</v>
      </c>
      <c r="I38" s="7">
        <f>H38*G38</f>
        <v>2650.2937499999998</v>
      </c>
    </row>
    <row r="39" spans="1:9" x14ac:dyDescent="0.25">
      <c r="A39" s="30"/>
      <c r="B39" s="9">
        <v>34</v>
      </c>
      <c r="C39" s="9" t="s">
        <v>21</v>
      </c>
      <c r="D39" s="8" t="s">
        <v>22</v>
      </c>
      <c r="E39" s="3" t="s">
        <v>24</v>
      </c>
      <c r="F39" s="45"/>
      <c r="G39" s="5">
        <v>500</v>
      </c>
      <c r="H39" s="6">
        <v>9.6074999999999999</v>
      </c>
      <c r="I39" s="7">
        <f>H39*G39</f>
        <v>4803.75</v>
      </c>
    </row>
    <row r="40" spans="1:9" x14ac:dyDescent="0.25">
      <c r="A40" s="30"/>
      <c r="B40" s="3">
        <v>35</v>
      </c>
      <c r="C40" s="3" t="s">
        <v>16</v>
      </c>
      <c r="D40" s="8" t="s">
        <v>17</v>
      </c>
      <c r="E40" s="3"/>
      <c r="F40" s="46"/>
      <c r="G40" s="5">
        <v>600</v>
      </c>
      <c r="H40" s="6">
        <v>8.7780000000000005</v>
      </c>
      <c r="I40" s="7">
        <f>H40*G40</f>
        <v>5266.8</v>
      </c>
    </row>
    <row r="41" spans="1:9" x14ac:dyDescent="0.25">
      <c r="A41" s="31" t="s">
        <v>57</v>
      </c>
      <c r="B41" s="33"/>
      <c r="C41" s="33"/>
      <c r="D41" s="33"/>
      <c r="E41" s="33"/>
      <c r="F41" s="33"/>
      <c r="G41" s="33"/>
      <c r="H41" s="33"/>
      <c r="I41" s="33"/>
    </row>
    <row r="42" spans="1:9" ht="45" x14ac:dyDescent="0.25">
      <c r="A42" s="30">
        <v>6</v>
      </c>
      <c r="B42" s="12">
        <v>36</v>
      </c>
      <c r="C42" s="12" t="s">
        <v>40</v>
      </c>
      <c r="D42" s="13" t="s">
        <v>41</v>
      </c>
      <c r="E42" s="11" t="s">
        <v>72</v>
      </c>
      <c r="F42" s="11"/>
      <c r="G42" s="5">
        <v>600</v>
      </c>
      <c r="H42" s="6">
        <v>7.23</v>
      </c>
      <c r="I42" s="7">
        <f>G42*H42</f>
        <v>4338</v>
      </c>
    </row>
    <row r="43" spans="1:9" ht="45" x14ac:dyDescent="0.25">
      <c r="A43" s="30"/>
      <c r="B43" s="12">
        <v>37</v>
      </c>
      <c r="C43" s="12" t="s">
        <v>40</v>
      </c>
      <c r="D43" s="13" t="s">
        <v>41</v>
      </c>
      <c r="E43" s="11" t="s">
        <v>72</v>
      </c>
      <c r="F43" s="11"/>
      <c r="G43" s="5">
        <v>900</v>
      </c>
      <c r="H43" s="6">
        <v>7.23</v>
      </c>
      <c r="I43" s="7">
        <f>G43*H43</f>
        <v>6507</v>
      </c>
    </row>
    <row r="44" spans="1:9" ht="45" x14ac:dyDescent="0.25">
      <c r="A44" s="30"/>
      <c r="B44" s="12">
        <v>38</v>
      </c>
      <c r="C44" s="12" t="s">
        <v>40</v>
      </c>
      <c r="D44" s="13" t="s">
        <v>41</v>
      </c>
      <c r="E44" s="11" t="s">
        <v>71</v>
      </c>
      <c r="F44" s="11"/>
      <c r="G44" s="5">
        <v>1500</v>
      </c>
      <c r="H44" s="6">
        <v>7.23</v>
      </c>
      <c r="I44" s="7">
        <f>G44*H44</f>
        <v>10845</v>
      </c>
    </row>
    <row r="45" spans="1:9" ht="45" x14ac:dyDescent="0.25">
      <c r="A45" s="30"/>
      <c r="B45" s="12">
        <v>39</v>
      </c>
      <c r="C45" s="12" t="s">
        <v>40</v>
      </c>
      <c r="D45" s="13" t="s">
        <v>41</v>
      </c>
      <c r="E45" s="11" t="s">
        <v>71</v>
      </c>
      <c r="F45" s="11"/>
      <c r="G45" s="5">
        <v>750</v>
      </c>
      <c r="H45" s="6">
        <v>7.23</v>
      </c>
      <c r="I45" s="7">
        <f>G45*H45</f>
        <v>5422.5</v>
      </c>
    </row>
    <row r="46" spans="1:9" ht="30" x14ac:dyDescent="0.25">
      <c r="A46" s="30"/>
      <c r="B46" s="12">
        <v>40</v>
      </c>
      <c r="C46" s="12" t="s">
        <v>46</v>
      </c>
      <c r="D46" s="13" t="s">
        <v>47</v>
      </c>
      <c r="E46" s="14" t="s">
        <v>70</v>
      </c>
      <c r="F46" s="14"/>
      <c r="G46" s="5">
        <v>120</v>
      </c>
      <c r="H46" s="7">
        <v>674.2604</v>
      </c>
      <c r="I46" s="7">
        <f>H46*G46</f>
        <v>80911.248000000007</v>
      </c>
    </row>
    <row r="47" spans="1:9" ht="30" x14ac:dyDescent="0.25">
      <c r="A47" s="30"/>
      <c r="B47" s="12">
        <v>41</v>
      </c>
      <c r="C47" s="12" t="s">
        <v>46</v>
      </c>
      <c r="D47" s="13" t="s">
        <v>47</v>
      </c>
      <c r="E47" s="14" t="s">
        <v>70</v>
      </c>
      <c r="F47" s="14"/>
      <c r="G47" s="5">
        <v>75</v>
      </c>
      <c r="H47" s="6">
        <v>674.2604</v>
      </c>
      <c r="I47" s="7">
        <f>H47*G47</f>
        <v>50569.53</v>
      </c>
    </row>
    <row r="48" spans="1:9" x14ac:dyDescent="0.25">
      <c r="A48" s="34" t="s">
        <v>58</v>
      </c>
      <c r="B48" s="35"/>
      <c r="C48" s="35"/>
      <c r="D48" s="35"/>
      <c r="E48" s="35"/>
      <c r="F48" s="35"/>
      <c r="G48" s="35"/>
      <c r="H48" s="35"/>
      <c r="I48" s="36"/>
    </row>
    <row r="49" spans="1:9" x14ac:dyDescent="0.25">
      <c r="A49" s="24"/>
      <c r="B49" s="3">
        <v>42</v>
      </c>
      <c r="C49" s="3" t="s">
        <v>38</v>
      </c>
      <c r="D49" s="3" t="s">
        <v>50</v>
      </c>
      <c r="E49" s="4"/>
      <c r="F49" s="4"/>
      <c r="G49" s="4">
        <v>250</v>
      </c>
      <c r="H49" s="6">
        <f>5566/20</f>
        <v>278.3</v>
      </c>
      <c r="I49" s="7">
        <f>H49*G49</f>
        <v>69575</v>
      </c>
    </row>
  </sheetData>
  <mergeCells count="18">
    <mergeCell ref="A12:I12"/>
    <mergeCell ref="F23:F28"/>
    <mergeCell ref="F30:F34"/>
    <mergeCell ref="F36:F40"/>
    <mergeCell ref="A2:I2"/>
    <mergeCell ref="A3:A11"/>
    <mergeCell ref="F3:F11"/>
    <mergeCell ref="A13:A21"/>
    <mergeCell ref="F13:F21"/>
    <mergeCell ref="A29:I29"/>
    <mergeCell ref="A30:A34"/>
    <mergeCell ref="A35:I35"/>
    <mergeCell ref="A41:I41"/>
    <mergeCell ref="A42:A47"/>
    <mergeCell ref="A48:I48"/>
    <mergeCell ref="A22:I22"/>
    <mergeCell ref="A23:A28"/>
    <mergeCell ref="A36:A40"/>
  </mergeCells>
  <pageMargins left="0" right="0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"/>
  <sheetViews>
    <sheetView workbookViewId="0">
      <selection activeCell="B25" sqref="B25"/>
    </sheetView>
  </sheetViews>
  <sheetFormatPr baseColWidth="10" defaultRowHeight="15" x14ac:dyDescent="0.25"/>
  <cols>
    <col min="2" max="2" width="13.42578125" bestFit="1" customWidth="1"/>
    <col min="3" max="3" width="46.140625" bestFit="1" customWidth="1"/>
    <col min="4" max="4" width="15.5703125" customWidth="1"/>
    <col min="5" max="5" width="52.85546875" customWidth="1"/>
    <col min="6" max="6" width="45.28515625" customWidth="1"/>
  </cols>
  <sheetData>
    <row r="2" spans="2:6" x14ac:dyDescent="0.25">
      <c r="B2" t="s">
        <v>60</v>
      </c>
      <c r="C2" t="s">
        <v>3</v>
      </c>
      <c r="E2" t="s">
        <v>64</v>
      </c>
    </row>
    <row r="3" spans="2:6" ht="15.75" thickBot="1" x14ac:dyDescent="0.3"/>
    <row r="4" spans="2:6" ht="30.75" customHeight="1" thickBot="1" x14ac:dyDescent="0.3">
      <c r="B4" s="17" t="s">
        <v>0</v>
      </c>
      <c r="C4" s="17" t="s">
        <v>61</v>
      </c>
      <c r="D4" s="18" t="s">
        <v>62</v>
      </c>
      <c r="E4" s="17" t="s">
        <v>66</v>
      </c>
      <c r="F4" s="17" t="s">
        <v>65</v>
      </c>
    </row>
    <row r="5" spans="2:6" ht="60" customHeight="1" thickBot="1" x14ac:dyDescent="0.3">
      <c r="B5" s="19">
        <v>1</v>
      </c>
      <c r="C5" s="20" t="s">
        <v>63</v>
      </c>
      <c r="D5" s="21">
        <v>50</v>
      </c>
      <c r="E5" s="22" t="s">
        <v>89</v>
      </c>
      <c r="F5" s="22" t="s">
        <v>90</v>
      </c>
    </row>
    <row r="6" spans="2:6" ht="45.75" thickBot="1" x14ac:dyDescent="0.3">
      <c r="B6" s="19">
        <v>2</v>
      </c>
      <c r="C6" s="20" t="s">
        <v>63</v>
      </c>
      <c r="D6" s="21">
        <v>15</v>
      </c>
      <c r="E6" s="22" t="s">
        <v>88</v>
      </c>
      <c r="F6" s="23" t="s">
        <v>67</v>
      </c>
    </row>
    <row r="7" spans="2:6" ht="30.75" thickBot="1" x14ac:dyDescent="0.3">
      <c r="B7" s="19">
        <v>3</v>
      </c>
      <c r="C7" s="20" t="s">
        <v>73</v>
      </c>
      <c r="D7" s="21">
        <v>5</v>
      </c>
      <c r="E7" s="22" t="s">
        <v>86</v>
      </c>
      <c r="F7" s="22" t="s">
        <v>87</v>
      </c>
    </row>
    <row r="8" spans="2:6" ht="15.75" thickBot="1" x14ac:dyDescent="0.3">
      <c r="B8" s="19">
        <v>4</v>
      </c>
      <c r="C8" s="20" t="s">
        <v>55</v>
      </c>
      <c r="D8" s="21">
        <v>3</v>
      </c>
      <c r="E8" s="23"/>
      <c r="F8" s="23"/>
    </row>
    <row r="9" spans="2:6" ht="15.75" thickBot="1" x14ac:dyDescent="0.3">
      <c r="B9" s="19">
        <v>5</v>
      </c>
      <c r="C9" s="20" t="s">
        <v>56</v>
      </c>
      <c r="D9" s="21">
        <v>5</v>
      </c>
      <c r="E9" s="23"/>
      <c r="F9" s="23"/>
    </row>
    <row r="10" spans="2:6" ht="15.75" thickBot="1" x14ac:dyDescent="0.3">
      <c r="B10" s="19">
        <v>6</v>
      </c>
      <c r="C10" s="20" t="s">
        <v>83</v>
      </c>
      <c r="D10" s="21"/>
      <c r="E10" s="23" t="s">
        <v>84</v>
      </c>
      <c r="F10" s="23" t="s">
        <v>84</v>
      </c>
    </row>
    <row r="11" spans="2:6" ht="15.75" thickBot="1" x14ac:dyDescent="0.3">
      <c r="B11" s="19" t="s">
        <v>68</v>
      </c>
      <c r="C11" s="20" t="s">
        <v>58</v>
      </c>
      <c r="D11" s="21">
        <v>3</v>
      </c>
      <c r="E11" s="23"/>
      <c r="F11" s="23"/>
    </row>
    <row r="16" spans="2:6" x14ac:dyDescent="0.25">
      <c r="B16" t="s">
        <v>82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consumos 2023 (2)</vt:lpstr>
      <vt:lpstr>consumos 2023 (3)</vt:lpstr>
      <vt:lpstr>EQUIPAMIENTO ADICIONAL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Calzado Laso, Jose Maria</dc:creator>
  <cp:lastModifiedBy>Calzado Laso, Jose Maria</cp:lastModifiedBy>
  <cp:lastPrinted>2024-02-14T11:49:37Z</cp:lastPrinted>
  <dcterms:created xsi:type="dcterms:W3CDTF">2024-01-17T14:15:28Z</dcterms:created>
  <dcterms:modified xsi:type="dcterms:W3CDTF">2024-03-01T11:59:32Z</dcterms:modified>
</cp:coreProperties>
</file>