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00e-warc01\ADA01\SG\SC\GESTIÓN TÉCNICA Y ADMINISTRATIVA\ACUERDOS MARCOS\ACUERDOS MARCOS ADA\CONTR 2025 312274 AM MICROSOFT\"/>
    </mc:Choice>
  </mc:AlternateContent>
  <xr:revisionPtr revIDLastSave="0" documentId="8_{9D91FD8D-57D0-4C05-8EFE-17711824CC1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RODUCTOS PLIEGO PRECIO FIJADO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0" i="1" l="1"/>
  <c r="I76" i="1"/>
  <c r="I75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I50" i="1"/>
  <c r="J49" i="1"/>
  <c r="J48" i="1"/>
  <c r="J47" i="1"/>
  <c r="J46" i="1"/>
  <c r="J45" i="1"/>
  <c r="J44" i="1"/>
  <c r="J43" i="1"/>
  <c r="I38" i="1"/>
  <c r="I37" i="1"/>
  <c r="I33" i="1"/>
  <c r="J28" i="1"/>
  <c r="J27" i="1"/>
  <c r="J26" i="1"/>
  <c r="J25" i="1"/>
  <c r="I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8" i="1"/>
  <c r="I7" i="1"/>
  <c r="I6" i="1"/>
  <c r="I5" i="1"/>
  <c r="I4" i="1"/>
  <c r="I80" i="1" l="1"/>
</calcChain>
</file>

<file path=xl/sharedStrings.xml><?xml version="1.0" encoding="utf-8"?>
<sst xmlns="http://schemas.openxmlformats.org/spreadsheetml/2006/main" count="368" uniqueCount="166">
  <si>
    <t>Descripción</t>
  </si>
  <si>
    <t>SKU</t>
  </si>
  <si>
    <t>Cantidad</t>
  </si>
  <si>
    <t>Periodo</t>
  </si>
  <si>
    <t>Métrica</t>
  </si>
  <si>
    <t>Precio de Licitación  Máximo / Unidad de Servicio</t>
  </si>
  <si>
    <t>Porcentaje de Peso</t>
  </si>
  <si>
    <t>PL (PRECIO DE LICITACIÓN (G)  X PORCENTAJE DE PESO (H))</t>
  </si>
  <si>
    <t xml:space="preserve"> Precio Ofertado por el Licitante por Unidad de Servicio</t>
  </si>
  <si>
    <t>PRODUCTOS ENTERPRISE</t>
  </si>
  <si>
    <t>SUSCRIPCIÓN</t>
  </si>
  <si>
    <t>M365 E3 Unified Existing Customer Sub Per User</t>
  </si>
  <si>
    <t>AAD-33204</t>
  </si>
  <si>
    <t>x 12 meses</t>
  </si>
  <si>
    <t>x usuario/mes</t>
  </si>
  <si>
    <t>Defender Cloud Apps Sub Per User</t>
  </si>
  <si>
    <t>2ER-00002</t>
  </si>
  <si>
    <t>Defender O365 P1 Sub Per User</t>
  </si>
  <si>
    <t>KF5-00002</t>
  </si>
  <si>
    <t>O365 E1 Existing Customer Sub Per User</t>
  </si>
  <si>
    <t>T6A-00024</t>
  </si>
  <si>
    <t>Entra ID P1</t>
  </si>
  <si>
    <t>3R2-00002</t>
  </si>
  <si>
    <t>EMS E3 ALng Sub Per User</t>
  </si>
  <si>
    <t>AAA-10732</t>
  </si>
  <si>
    <t>NO APLICA</t>
  </si>
  <si>
    <t>Exchange Online P2 SU Exchange Online P1 Per User</t>
  </si>
  <si>
    <t>TQA-00005</t>
  </si>
  <si>
    <t>SharePoint P2 SU SharePoint P1 Per User</t>
  </si>
  <si>
    <t>TWA-00016</t>
  </si>
  <si>
    <t>O365 E5 Existing Customer Sub Per User</t>
  </si>
  <si>
    <t>SY9-00004</t>
  </si>
  <si>
    <t>EMS E5 Sub Per User</t>
  </si>
  <si>
    <t>CE6-00003</t>
  </si>
  <si>
    <t>M365 F3 FUSL Sub Per User</t>
  </si>
  <si>
    <t>JFX-00003</t>
  </si>
  <si>
    <t>Entra ID P2 Sub Per User</t>
  </si>
  <si>
    <t>6E6-00003</t>
  </si>
  <si>
    <t>Defender O365 P2 Sub Per User</t>
  </si>
  <si>
    <t>FSZ-00002</t>
  </si>
  <si>
    <t>Win VDA Device ALng Sub Per Device</t>
  </si>
  <si>
    <t>4ZF-00019</t>
  </si>
  <si>
    <t>Power BI Pro Sub Per User</t>
  </si>
  <si>
    <t>NK4-00002</t>
  </si>
  <si>
    <t>Azure prepayment</t>
  </si>
  <si>
    <t>6QK-00001</t>
  </si>
  <si>
    <t>X 36</t>
  </si>
  <si>
    <t>x mes</t>
  </si>
  <si>
    <t>S+ AC57A13F - 31/01/2026</t>
  </si>
  <si>
    <t>SQL Server Enterprise Core ALng SA 2L (RENOVACION)</t>
  </si>
  <si>
    <t>7JQ-00343</t>
  </si>
  <si>
    <t>x1 año</t>
  </si>
  <si>
    <t>licencia x año</t>
  </si>
  <si>
    <t>PROPIEDAD OMPREM</t>
  </si>
  <si>
    <t>SQL Server Enterprise Core ALng LSA 2L</t>
  </si>
  <si>
    <t>7JQ-00341</t>
  </si>
  <si>
    <t>Win Remote Desktop Services CAL ALng LSA UCAL</t>
  </si>
  <si>
    <t>6VC-01252</t>
  </si>
  <si>
    <t>PROPIEDAD ONPREM</t>
  </si>
  <si>
    <t>Win Server DC Core ALng LSA 2L</t>
  </si>
  <si>
    <t>9EA-00039</t>
  </si>
  <si>
    <t>M365 Apps Enterprise Device Sub Internal Per Device</t>
  </si>
  <si>
    <t>1GJ-00003</t>
  </si>
  <si>
    <t>M365 Apps Enterprise Device Sub Per Device</t>
  </si>
  <si>
    <t>1GJ-00001</t>
  </si>
  <si>
    <t>Intune P1 Per device</t>
  </si>
  <si>
    <t>NLZ-00002</t>
  </si>
  <si>
    <t>Win Server Standard Core ALng LSA 16L</t>
  </si>
  <si>
    <t>9EM-00265</t>
  </si>
  <si>
    <t>Win Remote Desktop Services CAL ALng LSA DCAL</t>
  </si>
  <si>
    <t>6VC-01251</t>
  </si>
  <si>
    <t>Soporte Unificado</t>
  </si>
  <si>
    <t>Microsoft Unified</t>
  </si>
  <si>
    <r>
      <rPr>
        <sz val="10"/>
        <color rgb="FF000000"/>
        <rFont val="Calibri"/>
        <family val="2"/>
        <charset val="1"/>
      </rPr>
      <t xml:space="preserve">Microsoft® Unified </t>
    </r>
    <r>
      <rPr>
        <b/>
        <sz val="10"/>
        <color rgb="FF505050"/>
        <rFont val="Segoe UI"/>
        <family val="2"/>
        <charset val="1"/>
      </rPr>
      <t>BASE</t>
    </r>
    <r>
      <rPr>
        <sz val="10"/>
        <color rgb="FF505050"/>
        <rFont val="Segoe UI"/>
        <family val="2"/>
        <charset val="1"/>
      </rPr>
      <t xml:space="preserve"> Enterprise Alng PES Product</t>
    </r>
  </si>
  <si>
    <t>HQ1-00001</t>
  </si>
  <si>
    <t>Cost máximo por año</t>
  </si>
  <si>
    <t>FACTOR BASE DE CÁLCULO COSTE DIARIO DEL SERVICIO SOPORTE UNIFICADO (250.000 €/365)</t>
  </si>
  <si>
    <t>Derechos Acceso Domino</t>
  </si>
  <si>
    <t>Derecho de Acceso a Servidores Windows (PROPIEDAD)</t>
  </si>
  <si>
    <t xml:space="preserve">Win Server CAL 2025 SLng DCAL </t>
  </si>
  <si>
    <t>Q1-00001</t>
  </si>
  <si>
    <t>Perpetua</t>
  </si>
  <si>
    <t xml:space="preserve">Win Server CAL 2025 SLng UCAL </t>
  </si>
  <si>
    <t xml:space="preserve">EP2-24897 </t>
  </si>
  <si>
    <t>PRODUCTOS A CERO UNIDIDADES CON PRECIO FIJADO</t>
  </si>
  <si>
    <t>O365 E3 Existing Customer SU O365 E1 Per User</t>
  </si>
  <si>
    <t>AAA-10906</t>
  </si>
  <si>
    <t>x12 meses</t>
  </si>
  <si>
    <t>Por usuario/mes</t>
  </si>
  <si>
    <t>EMS E5 SU EMS E3 Per User</t>
  </si>
  <si>
    <t>CE6-00004</t>
  </si>
  <si>
    <t>M365 E5 Security Sub Per User</t>
  </si>
  <si>
    <t>PEJ-00002</t>
  </si>
  <si>
    <t>M365 E5 Compliance Sub Per User</t>
  </si>
  <si>
    <t>PEP-00002</t>
  </si>
  <si>
    <t>M365 E5 IP &amp; DLP Sub Per User</t>
  </si>
  <si>
    <t>1CA-00001</t>
  </si>
  <si>
    <t>M365 F5 Security Sub Add-on</t>
  </si>
  <si>
    <t>8RQ-00005</t>
  </si>
  <si>
    <t>Teams Enterprise EEA Sub Per User</t>
  </si>
  <si>
    <t>8Y8-00001</t>
  </si>
  <si>
    <t>M365 Copilot Sub Add-on</t>
  </si>
  <si>
    <t>83I-00001</t>
  </si>
  <si>
    <t>Copilot Studio Sub (Messages)</t>
  </si>
  <si>
    <t>YFI-00001</t>
  </si>
  <si>
    <t>Paquetes de 25.000 mensajes/mes</t>
  </si>
  <si>
    <t>Copilot Studio Legacy USL Sub Per User</t>
  </si>
  <si>
    <t>SYS-00001</t>
  </si>
  <si>
    <t>0.00 €</t>
  </si>
  <si>
    <t>SharePoint P1 Sub Per User</t>
  </si>
  <si>
    <t>TVA-00020</t>
  </si>
  <si>
    <t>SharePoint P2 Sub Per User</t>
  </si>
  <si>
    <t>TWA-00013</t>
  </si>
  <si>
    <t>Power Apps Premium Sub Per User</t>
  </si>
  <si>
    <t>SEJ-00002</t>
  </si>
  <si>
    <t>Power Apps Per App Sub 1 App or Website</t>
  </si>
  <si>
    <t>J8Q-00005</t>
  </si>
  <si>
    <t>Por usuario/aplicación/mes</t>
  </si>
  <si>
    <t>Power Automate Premium Sub Per User</t>
  </si>
  <si>
    <t>1O4-00001</t>
  </si>
  <si>
    <t>13.34 €</t>
  </si>
  <si>
    <t>Power Automate Process Sub</t>
  </si>
  <si>
    <t>8F5-00001</t>
  </si>
  <si>
    <t>Por proceso/mes</t>
  </si>
  <si>
    <t>Power Automate Hosted Process Sub</t>
  </si>
  <si>
    <t>EP2-08602</t>
  </si>
  <si>
    <t>Por proceso hospedado/mes</t>
  </si>
  <si>
    <t>Power Automate Process Mining AO Sub</t>
  </si>
  <si>
    <t>Y1K-00001</t>
  </si>
  <si>
    <t>Paquetes de 100 GB de datos de PM</t>
  </si>
  <si>
    <t>Power Pages Auth Users T1 Sub (100 User/Site/Mo)</t>
  </si>
  <si>
    <t>VQQ-00002</t>
  </si>
  <si>
    <t>Paquetes 100 usuarios/portal/mes</t>
  </si>
  <si>
    <t>Power Pages Anonymous Users T1 Sub (500 User/Site/Mo)</t>
  </si>
  <si>
    <t>VQN-00002</t>
  </si>
  <si>
    <t>Paquetes 500 usuarios/portal/mes</t>
  </si>
  <si>
    <t>Power Platform Requests Sub Add-on 50K Daily</t>
  </si>
  <si>
    <t>SEW-00001</t>
  </si>
  <si>
    <t>Paquetes 50.000 requests/día</t>
  </si>
  <si>
    <t>AI Builder Capacity T1 AO Sub 1M Service Credits</t>
  </si>
  <si>
    <t>SDQ-00001</t>
  </si>
  <si>
    <t>Paquetes 1M créditos/mes</t>
  </si>
  <si>
    <t>Dataverse Database Capacity AO Sub</t>
  </si>
  <si>
    <t>PRX-00002</t>
  </si>
  <si>
    <t>Por GB</t>
  </si>
  <si>
    <t>Dataverse File Capacity AO Sub</t>
  </si>
  <si>
    <t>PSG-00002</t>
  </si>
  <si>
    <t>Dataverse Log Capacity AO Sub</t>
  </si>
  <si>
    <t>PSM-00002</t>
  </si>
  <si>
    <r>
      <rPr>
        <sz val="10"/>
        <color rgb="FF000000"/>
        <rFont val="Calibri"/>
        <family val="2"/>
        <charset val="1"/>
      </rPr>
      <t xml:space="preserve">Microsoft® BASE </t>
    </r>
    <r>
      <rPr>
        <b/>
        <sz val="10"/>
        <color rgb="FF505050"/>
        <rFont val="Segoe UI"/>
        <family val="2"/>
        <charset val="1"/>
      </rPr>
      <t>TrueUp</t>
    </r>
    <r>
      <rPr>
        <sz val="10"/>
        <color rgb="FF505050"/>
        <rFont val="Segoe UI"/>
        <family val="2"/>
        <charset val="1"/>
      </rPr>
      <t xml:space="preserve"> Alng PES PSSs AO</t>
    </r>
  </si>
  <si>
    <t>H8I-00001</t>
  </si>
  <si>
    <t>Anual</t>
  </si>
  <si>
    <r>
      <rPr>
        <sz val="10"/>
        <color rgb="FF000000"/>
        <rFont val="Calibri"/>
        <family val="2"/>
        <charset val="1"/>
      </rPr>
      <t xml:space="preserve">Microsoft® Unified </t>
    </r>
    <r>
      <rPr>
        <b/>
        <sz val="10"/>
        <color rgb="FF505050"/>
        <rFont val="Segoe UI"/>
        <family val="2"/>
        <charset val="1"/>
      </rPr>
      <t>Proactive</t>
    </r>
    <r>
      <rPr>
        <sz val="10"/>
        <color rgb="FF505050"/>
        <rFont val="Segoe UI"/>
        <family val="2"/>
        <charset val="1"/>
      </rPr>
      <t xml:space="preserve"> Enterprise Alng PES PC</t>
    </r>
  </si>
  <si>
    <t>U8D-00001</t>
  </si>
  <si>
    <r>
      <rPr>
        <sz val="10"/>
        <color rgb="FF000000"/>
        <rFont val="Calibri"/>
        <family val="2"/>
        <charset val="1"/>
      </rPr>
      <t xml:space="preserve">Microsoft® Unified </t>
    </r>
    <r>
      <rPr>
        <b/>
        <sz val="10"/>
        <color rgb="FF505050"/>
        <rFont val="Segoe UI"/>
        <family val="2"/>
        <charset val="1"/>
      </rPr>
      <t xml:space="preserve">DSE Stnd </t>
    </r>
    <r>
      <rPr>
        <sz val="10"/>
        <color rgb="FF505050"/>
        <rFont val="Segoe UI"/>
        <family val="2"/>
        <charset val="1"/>
      </rPr>
      <t>Enterprise Alng PES PC</t>
    </r>
  </si>
  <si>
    <t>U8D-00002</t>
  </si>
  <si>
    <r>
      <rPr>
        <sz val="10"/>
        <color rgb="FF000000"/>
        <rFont val="Calibri"/>
        <family val="2"/>
        <charset val="1"/>
      </rPr>
      <t xml:space="preserve">Microsoft® Unified </t>
    </r>
    <r>
      <rPr>
        <b/>
        <sz val="10"/>
        <color rgb="FF505050"/>
        <rFont val="Segoe UI"/>
        <family val="2"/>
        <charset val="1"/>
      </rPr>
      <t xml:space="preserve">DSE O365 </t>
    </r>
    <r>
      <rPr>
        <sz val="10"/>
        <color rgb="FF505050"/>
        <rFont val="Segoe UI"/>
        <family val="2"/>
        <charset val="1"/>
      </rPr>
      <t xml:space="preserve">Enterprise Alng PES PC </t>
    </r>
  </si>
  <si>
    <t>U8D-00005</t>
  </si>
  <si>
    <t>PERFILES APORTA ADJUDICATARIO</t>
  </si>
  <si>
    <t>Experto en Licenciamiento de Productos Microsoft</t>
  </si>
  <si>
    <t>Administrador de Datos Microsoft</t>
  </si>
  <si>
    <t>1760 horas</t>
  </si>
  <si>
    <t>Por hora</t>
  </si>
  <si>
    <t>Jefe de Proyecto</t>
  </si>
  <si>
    <t>Gestor de Proyecto</t>
  </si>
  <si>
    <t>704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</si>
</sst>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10]mmm\-yy;@"/>
    <numFmt numFmtId="165" formatCode="* #,##0.00\ ;\-* #,##0.00\ ;* \-#\ ;@\ "/>
    <numFmt numFmtId="166" formatCode="#,##0.00&quot; €&quot;"/>
    <numFmt numFmtId="167" formatCode="\€#,##0.00"/>
    <numFmt numFmtId="168" formatCode="0.00000%"/>
    <numFmt numFmtId="169" formatCode="#,##0.000"/>
    <numFmt numFmtId="170" formatCode="#,##0.00&quot; €&quot;;\-#,##0.00&quot; €&quot;"/>
    <numFmt numFmtId="171" formatCode="#,##0.00\ [$€-C0A];\-#,##0.00\ [$€-C0A]"/>
    <numFmt numFmtId="172" formatCode="#,##0.00\ [$€-C0A];[Red]\-#,##0.00\ [$€-C0A]"/>
    <numFmt numFmtId="173" formatCode="0.000"/>
  </numFmts>
  <fonts count="19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b/>
      <sz val="1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i/>
      <sz val="9"/>
      <name val="Calibri"/>
      <family val="2"/>
      <charset val="1"/>
    </font>
    <font>
      <b/>
      <i/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sz val="8"/>
      <color rgb="FF000000"/>
      <name val="Calibri"/>
      <family val="2"/>
      <charset val="1"/>
    </font>
    <font>
      <i/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505050"/>
      <name val="Segoe UI"/>
      <family val="2"/>
      <charset val="1"/>
    </font>
    <font>
      <sz val="10"/>
      <color rgb="FF505050"/>
      <name val="Segoe U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548235"/>
        <bgColor rgb="FF339966"/>
      </patternFill>
    </fill>
    <fill>
      <patternFill patternType="solid">
        <fgColor rgb="FFBDD7EE"/>
        <bgColor rgb="FFCCCCCC"/>
      </patternFill>
    </fill>
    <fill>
      <patternFill patternType="solid">
        <fgColor rgb="FFC5E0B4"/>
        <bgColor rgb="FFCCCCCC"/>
      </patternFill>
    </fill>
    <fill>
      <patternFill patternType="solid">
        <fgColor rgb="FFFFFF38"/>
        <bgColor rgb="FFFFFF00"/>
      </patternFill>
    </fill>
    <fill>
      <patternFill patternType="solid">
        <fgColor rgb="FFBBE33D"/>
        <bgColor rgb="FFC5E0B4"/>
      </patternFill>
    </fill>
    <fill>
      <patternFill patternType="solid">
        <fgColor rgb="FFCCCCCC"/>
        <bgColor rgb="FFBDD7EE"/>
      </patternFill>
    </fill>
    <fill>
      <patternFill patternType="solid">
        <fgColor rgb="FFEEEEEE"/>
        <bgColor rgb="FFF6DCE3"/>
      </patternFill>
    </fill>
    <fill>
      <patternFill patternType="solid">
        <fgColor rgb="FFFF0000"/>
        <bgColor rgb="FF993300"/>
      </patternFill>
    </fill>
    <fill>
      <patternFill patternType="solid">
        <fgColor rgb="FFF6DCE3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FF00"/>
        <bgColor rgb="FFFFFF38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8" fillId="0" borderId="0" applyBorder="0" applyProtection="0"/>
    <xf numFmtId="0" fontId="1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1" fontId="4" fillId="0" borderId="0" xfId="1" applyNumberFormat="1" applyFont="1" applyBorder="1" applyAlignment="1" applyProtection="1">
      <alignment horizontal="center" vertical="center"/>
    </xf>
    <xf numFmtId="1" fontId="5" fillId="0" borderId="0" xfId="1" applyNumberFormat="1" applyFont="1" applyBorder="1" applyAlignment="1" applyProtection="1">
      <alignment horizontal="center" vertical="center" shrinkToFit="1"/>
    </xf>
    <xf numFmtId="166" fontId="3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1" fontId="4" fillId="4" borderId="1" xfId="1" applyNumberFormat="1" applyFont="1" applyFill="1" applyBorder="1" applyAlignment="1" applyProtection="1">
      <alignment horizontal="center" vertical="center"/>
    </xf>
    <xf numFmtId="1" fontId="5" fillId="4" borderId="1" xfId="1" applyNumberFormat="1" applyFont="1" applyFill="1" applyBorder="1" applyAlignment="1" applyProtection="1">
      <alignment horizontal="center" vertical="center" shrinkToFit="1"/>
    </xf>
    <xf numFmtId="166" fontId="3" fillId="5" borderId="1" xfId="0" applyNumberFormat="1" applyFont="1" applyFill="1" applyBorder="1" applyAlignment="1">
      <alignment vertical="center"/>
    </xf>
    <xf numFmtId="168" fontId="7" fillId="6" borderId="3" xfId="0" applyNumberFormat="1" applyFont="1" applyFill="1" applyBorder="1" applyAlignment="1">
      <alignment horizontal="center"/>
    </xf>
    <xf numFmtId="169" fontId="7" fillId="0" borderId="3" xfId="0" applyNumberFormat="1" applyFont="1" applyBorder="1" applyAlignment="1">
      <alignment horizontal="center"/>
    </xf>
    <xf numFmtId="170" fontId="0" fillId="7" borderId="3" xfId="0" applyNumberFormat="1" applyFill="1" applyBorder="1" applyAlignment="1" applyProtection="1">
      <alignment vertical="center"/>
      <protection locked="0"/>
    </xf>
    <xf numFmtId="168" fontId="8" fillId="6" borderId="3" xfId="0" applyNumberFormat="1" applyFont="1" applyFill="1" applyBorder="1" applyAlignment="1">
      <alignment horizontal="center"/>
    </xf>
    <xf numFmtId="166" fontId="9" fillId="8" borderId="3" xfId="0" applyNumberFormat="1" applyFont="1" applyFill="1" applyBorder="1" applyAlignment="1">
      <alignment horizontal="center" vertical="center"/>
    </xf>
    <xf numFmtId="171" fontId="0" fillId="9" borderId="3" xfId="0" applyNumberForma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1" fillId="10" borderId="1" xfId="0" applyFont="1" applyFill="1" applyBorder="1" applyAlignment="1">
      <alignment vertical="center"/>
    </xf>
    <xf numFmtId="3" fontId="3" fillId="0" borderId="0" xfId="0" applyNumberFormat="1" applyFont="1" applyAlignment="1">
      <alignment vertical="center" shrinkToFit="1"/>
    </xf>
    <xf numFmtId="0" fontId="11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vertical="center" shrinkToFit="1"/>
    </xf>
    <xf numFmtId="0" fontId="14" fillId="11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 vertical="center" shrinkToFit="1"/>
    </xf>
    <xf numFmtId="166" fontId="15" fillId="11" borderId="1" xfId="0" applyNumberFormat="1" applyFont="1" applyFill="1" applyBorder="1" applyAlignment="1">
      <alignment vertical="center"/>
    </xf>
    <xf numFmtId="171" fontId="0" fillId="7" borderId="3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>
      <alignment wrapText="1"/>
    </xf>
    <xf numFmtId="1" fontId="4" fillId="4" borderId="1" xfId="1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shrinkToFit="1"/>
    </xf>
    <xf numFmtId="0" fontId="16" fillId="0" borderId="0" xfId="0" applyFont="1" applyAlignment="1">
      <alignment wrapText="1"/>
    </xf>
    <xf numFmtId="0" fontId="3" fillId="12" borderId="3" xfId="0" applyFont="1" applyFill="1" applyBorder="1"/>
    <xf numFmtId="0" fontId="3" fillId="0" borderId="3" xfId="0" applyFont="1" applyBorder="1" applyAlignment="1">
      <alignment horizontal="center"/>
    </xf>
    <xf numFmtId="172" fontId="0" fillId="5" borderId="3" xfId="0" applyNumberFormat="1" applyFill="1" applyBorder="1" applyAlignment="1">
      <alignment horizontal="right" wrapText="1"/>
    </xf>
    <xf numFmtId="0" fontId="3" fillId="0" borderId="3" xfId="0" applyFont="1" applyBorder="1"/>
    <xf numFmtId="168" fontId="8" fillId="13" borderId="3" xfId="0" applyNumberFormat="1" applyFont="1" applyFill="1" applyBorder="1" applyAlignment="1">
      <alignment horizontal="center"/>
    </xf>
    <xf numFmtId="171" fontId="0" fillId="9" borderId="3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horizontal="right" wrapText="1"/>
    </xf>
    <xf numFmtId="0" fontId="0" fillId="0" borderId="3" xfId="0" applyBorder="1" applyAlignment="1">
      <alignment horizontal="center"/>
    </xf>
    <xf numFmtId="172" fontId="0" fillId="5" borderId="3" xfId="0" applyNumberFormat="1" applyFill="1" applyBorder="1" applyAlignment="1">
      <alignment wrapText="1"/>
    </xf>
    <xf numFmtId="0" fontId="3" fillId="5" borderId="3" xfId="0" applyFont="1" applyFill="1" applyBorder="1"/>
    <xf numFmtId="0" fontId="0" fillId="0" borderId="0" xfId="0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/>
    <xf numFmtId="166" fontId="15" fillId="11" borderId="0" xfId="0" applyNumberFormat="1" applyFont="1" applyFill="1" applyAlignment="1">
      <alignment vertical="center"/>
    </xf>
    <xf numFmtId="168" fontId="8" fillId="6" borderId="0" xfId="0" applyNumberFormat="1" applyFont="1" applyFill="1" applyAlignment="1">
      <alignment horizontal="center"/>
    </xf>
    <xf numFmtId="169" fontId="7" fillId="0" borderId="0" xfId="0" applyNumberFormat="1" applyFont="1" applyAlignment="1">
      <alignment horizontal="center"/>
    </xf>
    <xf numFmtId="171" fontId="0" fillId="7" borderId="0" xfId="0" applyNumberForma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166" fontId="15" fillId="0" borderId="0" xfId="0" applyNumberFormat="1" applyFont="1" applyAlignment="1">
      <alignment vertical="center"/>
    </xf>
    <xf numFmtId="168" fontId="8" fillId="0" borderId="0" xfId="0" applyNumberFormat="1" applyFont="1" applyAlignment="1">
      <alignment horizontal="center"/>
    </xf>
    <xf numFmtId="171" fontId="0" fillId="0" borderId="0" xfId="0" applyNumberFormat="1" applyAlignment="1">
      <alignment vertical="center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70C0"/>
      <rgbColor rgb="FFBDD7EE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6DCE3"/>
      <rgbColor rgb="FF3366FF"/>
      <rgbColor rgb="FF33CCCC"/>
      <rgbColor rgb="FFBBE33D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246583</xdr:colOff>
      <xdr:row>77</xdr:row>
      <xdr:rowOff>123947</xdr:rowOff>
    </xdr:from>
    <xdr:to>
      <xdr:col>8</xdr:col>
      <xdr:colOff>790543</xdr:colOff>
      <xdr:row>78</xdr:row>
      <xdr:rowOff>103557</xdr:rowOff>
    </xdr:to>
    <xdr:pic>
      <xdr:nvPicPr>
        <xdr:cNvPr id="2" name="Imagen 2_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87583" y="15167097"/>
          <a:ext cx="543960" cy="168523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81"/>
  <sheetViews>
    <sheetView showGridLines="0" tabSelected="1" zoomScale="124" zoomScaleNormal="124" workbookViewId="0">
      <pane ySplit="1" topLeftCell="A2" activePane="bottomLeft" state="frozen"/>
      <selection pane="bottomLeft" activeCell="H80" sqref="H80"/>
    </sheetView>
  </sheetViews>
  <sheetFormatPr baseColWidth="10" defaultColWidth="8.7109375" defaultRowHeight="15" x14ac:dyDescent="0.25"/>
  <cols>
    <col min="1" max="1" width="21.5703125" style="1" customWidth="1"/>
    <col min="2" max="2" width="44.85546875" style="1" customWidth="1"/>
    <col min="3" max="3" width="11.28515625" style="1" customWidth="1"/>
    <col min="4" max="5" width="11.5703125" style="1" customWidth="1"/>
    <col min="6" max="6" width="21.5703125" style="2" customWidth="1"/>
    <col min="7" max="7" width="12.85546875" style="1" customWidth="1"/>
    <col min="8" max="10" width="15.5703125" style="1" customWidth="1"/>
    <col min="11" max="1000" width="8.7109375" style="1"/>
    <col min="1001" max="1023" width="11.5703125" customWidth="1"/>
  </cols>
  <sheetData>
    <row r="1" spans="1:1023" s="7" customFormat="1" ht="66.599999999999994" customHeight="1" x14ac:dyDescent="0.25">
      <c r="A1" s="3" t="s">
        <v>0</v>
      </c>
      <c r="B1" s="3"/>
      <c r="C1" s="3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AMH1"/>
      <c r="AMI1"/>
    </row>
    <row r="2" spans="1:1023" ht="12" customHeight="1" x14ac:dyDescent="0.25">
      <c r="A2" s="8"/>
      <c r="B2" s="9"/>
      <c r="C2" s="9"/>
      <c r="D2" s="9"/>
      <c r="E2" s="9"/>
      <c r="F2" s="10"/>
    </row>
    <row r="3" spans="1:1023" ht="12" customHeight="1" x14ac:dyDescent="0.25">
      <c r="A3" s="11" t="s">
        <v>9</v>
      </c>
      <c r="B3" s="12"/>
      <c r="C3" s="12"/>
      <c r="D3" s="13"/>
      <c r="E3" s="14"/>
      <c r="F3" s="15"/>
      <c r="G3" s="16"/>
      <c r="H3" s="16"/>
      <c r="I3" s="16"/>
      <c r="J3" s="17"/>
    </row>
    <row r="4" spans="1:1023" ht="12" customHeight="1" x14ac:dyDescent="0.25">
      <c r="A4" s="18" t="s">
        <v>10</v>
      </c>
      <c r="B4" s="19" t="s">
        <v>11</v>
      </c>
      <c r="C4" s="19" t="s">
        <v>12</v>
      </c>
      <c r="D4" s="20">
        <v>7000</v>
      </c>
      <c r="E4" s="21" t="s">
        <v>13</v>
      </c>
      <c r="F4" s="22" t="s">
        <v>14</v>
      </c>
      <c r="G4" s="23">
        <v>29.18</v>
      </c>
      <c r="H4" s="24">
        <v>0.4</v>
      </c>
      <c r="I4" s="25">
        <f>TRUNC(G4*H4,3)</f>
        <v>11.672000000000001</v>
      </c>
      <c r="J4" s="26">
        <v>0</v>
      </c>
    </row>
    <row r="5" spans="1:1023" ht="12" customHeight="1" x14ac:dyDescent="0.25">
      <c r="A5" s="18" t="s">
        <v>10</v>
      </c>
      <c r="B5" s="19" t="s">
        <v>15</v>
      </c>
      <c r="C5" s="19" t="s">
        <v>16</v>
      </c>
      <c r="D5" s="20">
        <v>7000</v>
      </c>
      <c r="E5" s="21" t="s">
        <v>13</v>
      </c>
      <c r="F5" s="22" t="s">
        <v>14</v>
      </c>
      <c r="G5" s="23">
        <v>2.15</v>
      </c>
      <c r="H5" s="24">
        <v>0.245</v>
      </c>
      <c r="I5" s="25">
        <f>TRUNC(G5*H5,3)</f>
        <v>0.52600000000000002</v>
      </c>
      <c r="J5" s="26">
        <v>0</v>
      </c>
    </row>
    <row r="6" spans="1:1023" ht="12" customHeight="1" x14ac:dyDescent="0.25">
      <c r="A6" s="18" t="s">
        <v>10</v>
      </c>
      <c r="B6" s="19" t="s">
        <v>17</v>
      </c>
      <c r="C6" s="19" t="s">
        <v>18</v>
      </c>
      <c r="D6" s="20">
        <v>7000</v>
      </c>
      <c r="E6" s="21" t="s">
        <v>13</v>
      </c>
      <c r="F6" s="22" t="s">
        <v>14</v>
      </c>
      <c r="G6" s="23">
        <v>0.67</v>
      </c>
      <c r="H6" s="27">
        <v>0.1</v>
      </c>
      <c r="I6" s="25">
        <f>TRUNC(G6*H6,3)</f>
        <v>6.7000000000000004E-2</v>
      </c>
      <c r="J6" s="26">
        <v>0</v>
      </c>
    </row>
    <row r="7" spans="1:1023" ht="12" customHeight="1" x14ac:dyDescent="0.25">
      <c r="A7" s="18" t="s">
        <v>10</v>
      </c>
      <c r="B7" s="19" t="s">
        <v>19</v>
      </c>
      <c r="C7" s="19" t="s">
        <v>20</v>
      </c>
      <c r="D7" s="20">
        <v>1000</v>
      </c>
      <c r="E7" s="21" t="s">
        <v>13</v>
      </c>
      <c r="F7" s="22" t="s">
        <v>14</v>
      </c>
      <c r="G7" s="23">
        <v>3.96</v>
      </c>
      <c r="H7" s="27">
        <v>0.15049999999999999</v>
      </c>
      <c r="I7" s="25">
        <f>TRUNC(G7*H7,3)</f>
        <v>0.59499999999999997</v>
      </c>
      <c r="J7" s="26">
        <v>0</v>
      </c>
    </row>
    <row r="8" spans="1:1023" ht="12" customHeight="1" x14ac:dyDescent="0.25">
      <c r="A8" s="18" t="s">
        <v>10</v>
      </c>
      <c r="B8" s="19" t="s">
        <v>21</v>
      </c>
      <c r="C8" s="19" t="s">
        <v>22</v>
      </c>
      <c r="D8" s="20">
        <v>1000</v>
      </c>
      <c r="E8" s="21" t="s">
        <v>13</v>
      </c>
      <c r="F8" s="22" t="s">
        <v>14</v>
      </c>
      <c r="G8" s="23">
        <v>2.4500000000000002</v>
      </c>
      <c r="H8" s="27">
        <v>0.04</v>
      </c>
      <c r="I8" s="25">
        <f>TRUNC(G8*H8,3)</f>
        <v>9.8000000000000004E-2</v>
      </c>
      <c r="J8" s="26">
        <v>0</v>
      </c>
    </row>
    <row r="9" spans="1:1023" ht="12" customHeight="1" x14ac:dyDescent="0.25">
      <c r="A9" s="18" t="s">
        <v>10</v>
      </c>
      <c r="B9" s="19" t="s">
        <v>23</v>
      </c>
      <c r="C9" s="19" t="s">
        <v>24</v>
      </c>
      <c r="D9" s="20">
        <v>500</v>
      </c>
      <c r="E9" s="21" t="s">
        <v>13</v>
      </c>
      <c r="F9" s="22" t="s">
        <v>14</v>
      </c>
      <c r="G9" s="23">
        <v>5.57</v>
      </c>
      <c r="H9" s="28" t="s">
        <v>25</v>
      </c>
      <c r="I9" s="28" t="s">
        <v>25</v>
      </c>
      <c r="J9" s="29">
        <f t="shared" ref="J9:J23" si="0">G9</f>
        <v>5.57</v>
      </c>
    </row>
    <row r="10" spans="1:1023" ht="12" customHeight="1" x14ac:dyDescent="0.25">
      <c r="A10" s="18" t="s">
        <v>10</v>
      </c>
      <c r="B10" s="19" t="s">
        <v>26</v>
      </c>
      <c r="C10" s="19" t="s">
        <v>27</v>
      </c>
      <c r="D10" s="20">
        <v>500</v>
      </c>
      <c r="E10" s="21" t="s">
        <v>13</v>
      </c>
      <c r="F10" s="22" t="s">
        <v>14</v>
      </c>
      <c r="G10" s="23">
        <v>1.79</v>
      </c>
      <c r="H10" s="28" t="s">
        <v>25</v>
      </c>
      <c r="I10" s="28" t="s">
        <v>25</v>
      </c>
      <c r="J10" s="29">
        <f t="shared" si="0"/>
        <v>1.79</v>
      </c>
    </row>
    <row r="11" spans="1:1023" ht="12" customHeight="1" x14ac:dyDescent="0.25">
      <c r="A11" s="18" t="s">
        <v>10</v>
      </c>
      <c r="B11" s="19" t="s">
        <v>28</v>
      </c>
      <c r="C11" s="19" t="s">
        <v>29</v>
      </c>
      <c r="D11" s="20">
        <v>500</v>
      </c>
      <c r="E11" s="21" t="s">
        <v>13</v>
      </c>
      <c r="F11" s="22" t="s">
        <v>14</v>
      </c>
      <c r="G11" s="23">
        <v>2.2400000000000002</v>
      </c>
      <c r="H11" s="28" t="s">
        <v>25</v>
      </c>
      <c r="I11" s="28" t="s">
        <v>25</v>
      </c>
      <c r="J11" s="29">
        <f t="shared" si="0"/>
        <v>2.2400000000000002</v>
      </c>
    </row>
    <row r="12" spans="1:1023" ht="12" customHeight="1" x14ac:dyDescent="0.25">
      <c r="A12" s="18" t="s">
        <v>10</v>
      </c>
      <c r="B12" s="19" t="s">
        <v>30</v>
      </c>
      <c r="C12" s="19" t="s">
        <v>31</v>
      </c>
      <c r="D12" s="20">
        <v>50</v>
      </c>
      <c r="E12" s="21" t="s">
        <v>13</v>
      </c>
      <c r="F12" s="22" t="s">
        <v>14</v>
      </c>
      <c r="G12" s="23">
        <v>39.42</v>
      </c>
      <c r="H12" s="28" t="s">
        <v>25</v>
      </c>
      <c r="I12" s="28" t="s">
        <v>25</v>
      </c>
      <c r="J12" s="29">
        <f t="shared" si="0"/>
        <v>39.42</v>
      </c>
    </row>
    <row r="13" spans="1:1023" ht="12" customHeight="1" x14ac:dyDescent="0.25">
      <c r="A13" s="18" t="s">
        <v>10</v>
      </c>
      <c r="B13" s="19" t="s">
        <v>32</v>
      </c>
      <c r="C13" s="19" t="s">
        <v>33</v>
      </c>
      <c r="D13" s="20">
        <v>50</v>
      </c>
      <c r="E13" s="21" t="s">
        <v>13</v>
      </c>
      <c r="F13" s="22" t="s">
        <v>14</v>
      </c>
      <c r="G13" s="23">
        <v>14.62</v>
      </c>
      <c r="H13" s="28" t="s">
        <v>25</v>
      </c>
      <c r="I13" s="28" t="s">
        <v>25</v>
      </c>
      <c r="J13" s="29">
        <f t="shared" si="0"/>
        <v>14.62</v>
      </c>
    </row>
    <row r="14" spans="1:1023" ht="12" customHeight="1" x14ac:dyDescent="0.25">
      <c r="A14" s="18" t="s">
        <v>10</v>
      </c>
      <c r="B14" s="19" t="s">
        <v>34</v>
      </c>
      <c r="C14" s="19" t="s">
        <v>35</v>
      </c>
      <c r="D14" s="20">
        <v>10</v>
      </c>
      <c r="E14" s="21" t="s">
        <v>13</v>
      </c>
      <c r="F14" s="22" t="s">
        <v>14</v>
      </c>
      <c r="G14" s="23">
        <v>6.9</v>
      </c>
      <c r="H14" s="28" t="s">
        <v>25</v>
      </c>
      <c r="I14" s="28" t="s">
        <v>25</v>
      </c>
      <c r="J14" s="29">
        <f t="shared" si="0"/>
        <v>6.9</v>
      </c>
    </row>
    <row r="15" spans="1:1023" ht="12" customHeight="1" x14ac:dyDescent="0.25">
      <c r="A15" s="18" t="s">
        <v>10</v>
      </c>
      <c r="B15" s="19" t="s">
        <v>36</v>
      </c>
      <c r="C15" s="19" t="s">
        <v>37</v>
      </c>
      <c r="D15" s="20">
        <v>11</v>
      </c>
      <c r="E15" s="21" t="s">
        <v>13</v>
      </c>
      <c r="F15" s="22" t="s">
        <v>14</v>
      </c>
      <c r="G15" s="23">
        <v>6.8</v>
      </c>
      <c r="H15" s="28" t="s">
        <v>25</v>
      </c>
      <c r="I15" s="28" t="s">
        <v>25</v>
      </c>
      <c r="J15" s="29">
        <f t="shared" si="0"/>
        <v>6.8</v>
      </c>
    </row>
    <row r="16" spans="1:1023" ht="12" customHeight="1" x14ac:dyDescent="0.25">
      <c r="A16" s="18" t="s">
        <v>10</v>
      </c>
      <c r="B16" s="19" t="s">
        <v>38</v>
      </c>
      <c r="C16" s="19" t="s">
        <v>39</v>
      </c>
      <c r="D16" s="20">
        <v>11</v>
      </c>
      <c r="E16" s="21" t="s">
        <v>13</v>
      </c>
      <c r="F16" s="22" t="s">
        <v>14</v>
      </c>
      <c r="G16" s="23">
        <v>3.78</v>
      </c>
      <c r="H16" s="28" t="s">
        <v>25</v>
      </c>
      <c r="I16" s="28" t="s">
        <v>25</v>
      </c>
      <c r="J16" s="29">
        <f t="shared" si="0"/>
        <v>3.78</v>
      </c>
    </row>
    <row r="17" spans="1:10" ht="12" customHeight="1" x14ac:dyDescent="0.25">
      <c r="A17" s="18" t="s">
        <v>10</v>
      </c>
      <c r="B17" s="19" t="s">
        <v>40</v>
      </c>
      <c r="C17" s="19" t="s">
        <v>41</v>
      </c>
      <c r="D17" s="20">
        <v>90</v>
      </c>
      <c r="E17" s="21" t="s">
        <v>13</v>
      </c>
      <c r="F17" s="22" t="s">
        <v>14</v>
      </c>
      <c r="G17" s="23">
        <v>9.5500000000000007</v>
      </c>
      <c r="H17" s="28" t="s">
        <v>25</v>
      </c>
      <c r="I17" s="28" t="s">
        <v>25</v>
      </c>
      <c r="J17" s="29">
        <f t="shared" si="0"/>
        <v>9.5500000000000007</v>
      </c>
    </row>
    <row r="18" spans="1:10" ht="12" customHeight="1" x14ac:dyDescent="0.25">
      <c r="A18" s="18" t="s">
        <v>10</v>
      </c>
      <c r="B18" s="19" t="s">
        <v>42</v>
      </c>
      <c r="C18" s="19" t="s">
        <v>43</v>
      </c>
      <c r="D18" s="20">
        <v>100</v>
      </c>
      <c r="E18" s="21" t="s">
        <v>13</v>
      </c>
      <c r="F18" s="22" t="s">
        <v>14</v>
      </c>
      <c r="G18" s="23">
        <v>10.58</v>
      </c>
      <c r="H18" s="28" t="s">
        <v>25</v>
      </c>
      <c r="I18" s="28" t="s">
        <v>25</v>
      </c>
      <c r="J18" s="29">
        <f t="shared" si="0"/>
        <v>10.58</v>
      </c>
    </row>
    <row r="19" spans="1:10" ht="12" customHeight="1" x14ac:dyDescent="0.25">
      <c r="A19" s="18" t="s">
        <v>10</v>
      </c>
      <c r="B19" s="19" t="s">
        <v>44</v>
      </c>
      <c r="C19" s="19" t="s">
        <v>45</v>
      </c>
      <c r="D19" s="20">
        <v>5</v>
      </c>
      <c r="E19" s="21" t="s">
        <v>46</v>
      </c>
      <c r="F19" s="22" t="s">
        <v>47</v>
      </c>
      <c r="G19" s="23">
        <v>93.61</v>
      </c>
      <c r="H19" s="28" t="s">
        <v>25</v>
      </c>
      <c r="I19" s="28" t="s">
        <v>25</v>
      </c>
      <c r="J19" s="29">
        <f t="shared" si="0"/>
        <v>93.61</v>
      </c>
    </row>
    <row r="20" spans="1:10" ht="12" customHeight="1" x14ac:dyDescent="0.25">
      <c r="A20" s="30" t="s">
        <v>48</v>
      </c>
      <c r="B20" s="19" t="s">
        <v>49</v>
      </c>
      <c r="C20" s="19" t="s">
        <v>50</v>
      </c>
      <c r="D20" s="20">
        <v>7</v>
      </c>
      <c r="E20" s="21" t="s">
        <v>51</v>
      </c>
      <c r="F20" s="22" t="s">
        <v>52</v>
      </c>
      <c r="G20" s="23">
        <v>2742.55</v>
      </c>
      <c r="H20" s="28" t="s">
        <v>25</v>
      </c>
      <c r="I20" s="28" t="s">
        <v>25</v>
      </c>
      <c r="J20" s="29">
        <f t="shared" si="0"/>
        <v>2742.55</v>
      </c>
    </row>
    <row r="21" spans="1:10" ht="12" customHeight="1" x14ac:dyDescent="0.25">
      <c r="A21" s="31" t="s">
        <v>53</v>
      </c>
      <c r="B21" s="19" t="s">
        <v>54</v>
      </c>
      <c r="C21" s="19" t="s">
        <v>55</v>
      </c>
      <c r="D21" s="20">
        <v>1</v>
      </c>
      <c r="E21" s="21" t="s">
        <v>51</v>
      </c>
      <c r="F21" s="22" t="s">
        <v>52</v>
      </c>
      <c r="G21" s="23">
        <v>6934.25</v>
      </c>
      <c r="H21" s="28" t="s">
        <v>25</v>
      </c>
      <c r="I21" s="28" t="s">
        <v>25</v>
      </c>
      <c r="J21" s="29">
        <f t="shared" si="0"/>
        <v>6934.25</v>
      </c>
    </row>
    <row r="22" spans="1:10" ht="12" customHeight="1" x14ac:dyDescent="0.25">
      <c r="A22" s="31" t="s">
        <v>53</v>
      </c>
      <c r="B22" s="19" t="s">
        <v>56</v>
      </c>
      <c r="C22" s="19" t="s">
        <v>57</v>
      </c>
      <c r="D22" s="20">
        <v>1</v>
      </c>
      <c r="E22" s="21" t="s">
        <v>51</v>
      </c>
      <c r="F22" s="22" t="s">
        <v>52</v>
      </c>
      <c r="G22" s="23">
        <v>79.83</v>
      </c>
      <c r="H22" s="28" t="s">
        <v>25</v>
      </c>
      <c r="I22" s="28" t="s">
        <v>25</v>
      </c>
      <c r="J22" s="29">
        <f t="shared" si="0"/>
        <v>79.83</v>
      </c>
    </row>
    <row r="23" spans="1:10" ht="12" customHeight="1" x14ac:dyDescent="0.25">
      <c r="A23" s="31" t="s">
        <v>58</v>
      </c>
      <c r="B23" s="19" t="s">
        <v>59</v>
      </c>
      <c r="C23" s="19" t="s">
        <v>60</v>
      </c>
      <c r="D23" s="20">
        <v>1</v>
      </c>
      <c r="E23" s="21" t="s">
        <v>51</v>
      </c>
      <c r="F23" s="22" t="s">
        <v>52</v>
      </c>
      <c r="G23" s="23">
        <v>388.32</v>
      </c>
      <c r="H23" s="28" t="s">
        <v>25</v>
      </c>
      <c r="I23" s="28" t="s">
        <v>25</v>
      </c>
      <c r="J23" s="29">
        <f t="shared" si="0"/>
        <v>388.32</v>
      </c>
    </row>
    <row r="24" spans="1:10" ht="12" customHeight="1" x14ac:dyDescent="0.25">
      <c r="A24" s="18" t="s">
        <v>10</v>
      </c>
      <c r="B24" s="19" t="s">
        <v>61</v>
      </c>
      <c r="C24" s="19" t="s">
        <v>62</v>
      </c>
      <c r="D24" s="20">
        <v>1</v>
      </c>
      <c r="E24" s="21" t="s">
        <v>13</v>
      </c>
      <c r="F24" s="22" t="s">
        <v>52</v>
      </c>
      <c r="G24" s="23">
        <v>15.52</v>
      </c>
      <c r="H24" s="27">
        <v>0.02</v>
      </c>
      <c r="I24" s="25">
        <f>TRUNC(G24*H24,3)</f>
        <v>0.31</v>
      </c>
      <c r="J24" s="26">
        <v>0</v>
      </c>
    </row>
    <row r="25" spans="1:10" ht="12" customHeight="1" x14ac:dyDescent="0.25">
      <c r="A25" s="18" t="s">
        <v>10</v>
      </c>
      <c r="B25" s="19" t="s">
        <v>63</v>
      </c>
      <c r="C25" s="19" t="s">
        <v>64</v>
      </c>
      <c r="D25" s="20">
        <v>1</v>
      </c>
      <c r="E25" s="21" t="s">
        <v>13</v>
      </c>
      <c r="F25" s="22" t="s">
        <v>52</v>
      </c>
      <c r="G25" s="23">
        <v>31.07</v>
      </c>
      <c r="H25" s="28" t="s">
        <v>25</v>
      </c>
      <c r="I25" s="28" t="s">
        <v>25</v>
      </c>
      <c r="J25" s="29">
        <f>G25</f>
        <v>31.07</v>
      </c>
    </row>
    <row r="26" spans="1:10" ht="12" customHeight="1" x14ac:dyDescent="0.25">
      <c r="A26" s="18" t="s">
        <v>10</v>
      </c>
      <c r="B26" s="19" t="s">
        <v>65</v>
      </c>
      <c r="C26" s="19" t="s">
        <v>66</v>
      </c>
      <c r="D26" s="20">
        <v>1</v>
      </c>
      <c r="E26" s="21" t="s">
        <v>13</v>
      </c>
      <c r="F26" s="22" t="s">
        <v>52</v>
      </c>
      <c r="G26" s="23">
        <v>2.02</v>
      </c>
      <c r="H26" s="28" t="s">
        <v>25</v>
      </c>
      <c r="I26" s="28" t="s">
        <v>25</v>
      </c>
      <c r="J26" s="29">
        <f>G26</f>
        <v>2.02</v>
      </c>
    </row>
    <row r="27" spans="1:10" ht="12" customHeight="1" x14ac:dyDescent="0.25">
      <c r="A27" s="31" t="s">
        <v>53</v>
      </c>
      <c r="B27" s="19" t="s">
        <v>67</v>
      </c>
      <c r="C27" s="19" t="s">
        <v>68</v>
      </c>
      <c r="D27" s="20">
        <v>1</v>
      </c>
      <c r="E27" s="21" t="s">
        <v>51</v>
      </c>
      <c r="F27" s="22" t="s">
        <v>52</v>
      </c>
      <c r="G27" s="23">
        <v>539.35</v>
      </c>
      <c r="H27" s="28" t="s">
        <v>25</v>
      </c>
      <c r="I27" s="28" t="s">
        <v>25</v>
      </c>
      <c r="J27" s="29">
        <f>G27</f>
        <v>539.35</v>
      </c>
    </row>
    <row r="28" spans="1:10" ht="12" customHeight="1" x14ac:dyDescent="0.25">
      <c r="A28" s="31" t="s">
        <v>53</v>
      </c>
      <c r="B28" s="19" t="s">
        <v>69</v>
      </c>
      <c r="C28" s="19" t="s">
        <v>70</v>
      </c>
      <c r="D28" s="20">
        <v>1</v>
      </c>
      <c r="E28" s="21" t="s">
        <v>51</v>
      </c>
      <c r="F28" s="22" t="s">
        <v>52</v>
      </c>
      <c r="G28" s="23">
        <v>79.83</v>
      </c>
      <c r="H28" s="28" t="s">
        <v>25</v>
      </c>
      <c r="I28" s="28" t="s">
        <v>25</v>
      </c>
      <c r="J28" s="29">
        <f>G28</f>
        <v>79.83</v>
      </c>
    </row>
    <row r="29" spans="1:10" ht="12" customHeight="1" x14ac:dyDescent="0.25"/>
    <row r="30" spans="1:10" ht="12" customHeight="1" x14ac:dyDescent="0.25"/>
    <row r="31" spans="1:10" ht="12" customHeight="1" x14ac:dyDescent="0.25">
      <c r="A31" s="11" t="s">
        <v>71</v>
      </c>
      <c r="B31" s="12"/>
      <c r="C31" s="12"/>
      <c r="D31" s="13"/>
      <c r="E31" s="13"/>
      <c r="F31" s="32"/>
      <c r="G31" s="13"/>
      <c r="H31" s="13"/>
      <c r="I31" s="13"/>
      <c r="J31" s="13"/>
    </row>
    <row r="32" spans="1:10" ht="12" customHeight="1" x14ac:dyDescent="0.25">
      <c r="A32" s="33" t="s">
        <v>72</v>
      </c>
      <c r="B32" s="19" t="s">
        <v>73</v>
      </c>
      <c r="C32" s="19" t="s">
        <v>74</v>
      </c>
      <c r="D32" s="34" t="s">
        <v>75</v>
      </c>
      <c r="E32" s="34" t="s">
        <v>51</v>
      </c>
      <c r="F32" s="35">
        <v>250000</v>
      </c>
      <c r="J32" s="17"/>
    </row>
    <row r="33" spans="1:10" x14ac:dyDescent="0.25">
      <c r="B33" s="36" t="s">
        <v>76</v>
      </c>
      <c r="C33" s="36"/>
      <c r="D33" s="36"/>
      <c r="E33" s="36"/>
      <c r="F33" s="37"/>
      <c r="G33" s="38">
        <v>684.93</v>
      </c>
      <c r="H33" s="27">
        <v>1E-3</v>
      </c>
      <c r="I33" s="25">
        <f>TRUNC(G33*H33,3)</f>
        <v>0.68400000000000005</v>
      </c>
      <c r="J33" s="39">
        <v>0</v>
      </c>
    </row>
    <row r="34" spans="1:10" x14ac:dyDescent="0.25">
      <c r="B34" s="36"/>
      <c r="C34" s="36"/>
      <c r="D34" s="36"/>
      <c r="E34" s="36"/>
      <c r="F34" s="37"/>
      <c r="G34" s="62"/>
      <c r="H34" s="63"/>
      <c r="I34" s="64"/>
      <c r="J34" s="65"/>
    </row>
    <row r="35" spans="1:10" x14ac:dyDescent="0.25">
      <c r="B35" s="66"/>
      <c r="C35" s="66"/>
      <c r="D35" s="66"/>
      <c r="E35" s="66"/>
      <c r="F35" s="67"/>
      <c r="G35" s="68"/>
      <c r="H35" s="69"/>
      <c r="I35" s="64"/>
      <c r="J35" s="70"/>
    </row>
    <row r="36" spans="1:10" x14ac:dyDescent="0.25">
      <c r="A36" s="11" t="s">
        <v>77</v>
      </c>
    </row>
    <row r="37" spans="1:10" ht="43.5" customHeight="1" x14ac:dyDescent="0.25">
      <c r="A37" s="71" t="s">
        <v>78</v>
      </c>
      <c r="B37" s="40" t="s">
        <v>79</v>
      </c>
      <c r="C37" s="19" t="s">
        <v>80</v>
      </c>
      <c r="D37" s="20">
        <v>1</v>
      </c>
      <c r="E37" s="21" t="s">
        <v>81</v>
      </c>
      <c r="F37" s="41" t="s">
        <v>81</v>
      </c>
      <c r="G37" s="23">
        <v>29.16</v>
      </c>
      <c r="H37" s="27">
        <v>0.01</v>
      </c>
      <c r="I37" s="25">
        <f>TRUNC(G37*H37,3)</f>
        <v>0.29099999999999998</v>
      </c>
      <c r="J37" s="39">
        <v>0</v>
      </c>
    </row>
    <row r="38" spans="1:10" ht="37.5" customHeight="1" x14ac:dyDescent="0.25">
      <c r="A38" s="72"/>
      <c r="B38" s="40" t="s">
        <v>82</v>
      </c>
      <c r="C38" s="19" t="s">
        <v>83</v>
      </c>
      <c r="D38" s="20">
        <v>1</v>
      </c>
      <c r="E38" s="21" t="s">
        <v>81</v>
      </c>
      <c r="F38" s="41" t="s">
        <v>81</v>
      </c>
      <c r="G38" s="23">
        <v>37.32</v>
      </c>
      <c r="H38" s="27">
        <v>5.0000000000000001E-3</v>
      </c>
      <c r="I38" s="25">
        <f>TRUNC(G38*H38,3)</f>
        <v>0.186</v>
      </c>
      <c r="J38" s="39">
        <v>0</v>
      </c>
    </row>
    <row r="42" spans="1:10" ht="38.25" x14ac:dyDescent="0.25">
      <c r="A42" s="42" t="s">
        <v>84</v>
      </c>
      <c r="B42" s="43"/>
      <c r="C42" s="44"/>
      <c r="D42" s="44"/>
      <c r="E42" s="44"/>
      <c r="F42" s="45"/>
      <c r="G42" s="46"/>
      <c r="H42" s="46"/>
      <c r="I42" s="46"/>
    </row>
    <row r="43" spans="1:10" x14ac:dyDescent="0.25">
      <c r="B43" s="47" t="s">
        <v>85</v>
      </c>
      <c r="C43" s="48" t="s">
        <v>86</v>
      </c>
      <c r="D43" s="48">
        <v>0</v>
      </c>
      <c r="E43" s="21" t="s">
        <v>87</v>
      </c>
      <c r="F43" s="22" t="s">
        <v>88</v>
      </c>
      <c r="G43" s="49">
        <v>14.96</v>
      </c>
      <c r="H43" s="28" t="s">
        <v>25</v>
      </c>
      <c r="I43" s="28" t="s">
        <v>25</v>
      </c>
      <c r="J43" s="29">
        <f t="shared" ref="J43:J49" si="1">G43</f>
        <v>14.96</v>
      </c>
    </row>
    <row r="44" spans="1:10" x14ac:dyDescent="0.25">
      <c r="B44" s="50" t="s">
        <v>89</v>
      </c>
      <c r="C44" s="48" t="s">
        <v>90</v>
      </c>
      <c r="D44" s="48">
        <v>0</v>
      </c>
      <c r="E44" s="21" t="s">
        <v>87</v>
      </c>
      <c r="F44" s="22" t="s">
        <v>88</v>
      </c>
      <c r="G44" s="49">
        <v>5.23</v>
      </c>
      <c r="H44" s="28" t="s">
        <v>25</v>
      </c>
      <c r="I44" s="28" t="s">
        <v>25</v>
      </c>
      <c r="J44" s="29">
        <f t="shared" si="1"/>
        <v>5.23</v>
      </c>
    </row>
    <row r="45" spans="1:10" x14ac:dyDescent="0.25">
      <c r="B45" s="50" t="s">
        <v>91</v>
      </c>
      <c r="C45" s="48" t="s">
        <v>92</v>
      </c>
      <c r="D45" s="48">
        <v>0</v>
      </c>
      <c r="E45" s="21" t="s">
        <v>87</v>
      </c>
      <c r="F45" s="22" t="s">
        <v>88</v>
      </c>
      <c r="G45" s="49">
        <v>10.68</v>
      </c>
      <c r="H45" s="28" t="s">
        <v>25</v>
      </c>
      <c r="I45" s="28" t="s">
        <v>25</v>
      </c>
      <c r="J45" s="29">
        <f t="shared" si="1"/>
        <v>10.68</v>
      </c>
    </row>
    <row r="46" spans="1:10" x14ac:dyDescent="0.25">
      <c r="B46" s="50" t="s">
        <v>93</v>
      </c>
      <c r="C46" s="48" t="s">
        <v>94</v>
      </c>
      <c r="D46" s="48">
        <v>0</v>
      </c>
      <c r="E46" s="21" t="s">
        <v>87</v>
      </c>
      <c r="F46" s="22" t="s">
        <v>88</v>
      </c>
      <c r="G46" s="49">
        <v>3.02</v>
      </c>
      <c r="H46" s="28" t="s">
        <v>25</v>
      </c>
      <c r="I46" s="28" t="s">
        <v>25</v>
      </c>
      <c r="J46" s="29">
        <f t="shared" si="1"/>
        <v>3.02</v>
      </c>
    </row>
    <row r="47" spans="1:10" x14ac:dyDescent="0.25">
      <c r="B47" s="50" t="s">
        <v>95</v>
      </c>
      <c r="C47" s="48" t="s">
        <v>96</v>
      </c>
      <c r="D47" s="48">
        <v>0</v>
      </c>
      <c r="E47" s="21" t="s">
        <v>87</v>
      </c>
      <c r="F47" s="22" t="s">
        <v>88</v>
      </c>
      <c r="G47" s="49">
        <v>3.02</v>
      </c>
      <c r="H47" s="28" t="s">
        <v>25</v>
      </c>
      <c r="I47" s="28" t="s">
        <v>25</v>
      </c>
      <c r="J47" s="29">
        <f t="shared" si="1"/>
        <v>3.02</v>
      </c>
    </row>
    <row r="48" spans="1:10" x14ac:dyDescent="0.25">
      <c r="B48" s="50" t="s">
        <v>97</v>
      </c>
      <c r="C48" s="48" t="s">
        <v>98</v>
      </c>
      <c r="D48" s="48">
        <v>0</v>
      </c>
      <c r="E48" s="21" t="s">
        <v>87</v>
      </c>
      <c r="F48" s="22" t="s">
        <v>88</v>
      </c>
      <c r="G48" s="49">
        <v>6.9</v>
      </c>
      <c r="H48" s="28" t="s">
        <v>25</v>
      </c>
      <c r="I48" s="28" t="s">
        <v>25</v>
      </c>
      <c r="J48" s="29">
        <f t="shared" si="1"/>
        <v>6.9</v>
      </c>
    </row>
    <row r="49" spans="2:10" x14ac:dyDescent="0.25">
      <c r="B49" s="50" t="s">
        <v>99</v>
      </c>
      <c r="C49" s="48" t="s">
        <v>100</v>
      </c>
      <c r="D49" s="48">
        <v>0</v>
      </c>
      <c r="E49" s="21" t="s">
        <v>87</v>
      </c>
      <c r="F49" s="22" t="s">
        <v>88</v>
      </c>
      <c r="G49" s="49">
        <v>5.4</v>
      </c>
      <c r="H49" s="28" t="s">
        <v>25</v>
      </c>
      <c r="I49" s="28" t="s">
        <v>25</v>
      </c>
      <c r="J49" s="29">
        <f t="shared" si="1"/>
        <v>5.4</v>
      </c>
    </row>
    <row r="50" spans="2:10" x14ac:dyDescent="0.25">
      <c r="B50" s="50" t="s">
        <v>101</v>
      </c>
      <c r="C50" s="48" t="s">
        <v>102</v>
      </c>
      <c r="D50" s="48">
        <v>0</v>
      </c>
      <c r="E50" s="21" t="s">
        <v>87</v>
      </c>
      <c r="F50" s="22" t="s">
        <v>88</v>
      </c>
      <c r="G50" s="49">
        <v>30.33</v>
      </c>
      <c r="H50" s="51">
        <v>1.7500000000000002E-2</v>
      </c>
      <c r="I50" s="25">
        <f>G50*H50</f>
        <v>0.530775</v>
      </c>
      <c r="J50" s="26">
        <v>0</v>
      </c>
    </row>
    <row r="51" spans="2:10" x14ac:dyDescent="0.25">
      <c r="B51" s="50" t="s">
        <v>103</v>
      </c>
      <c r="C51" s="48" t="s">
        <v>104</v>
      </c>
      <c r="D51" s="48">
        <v>0</v>
      </c>
      <c r="E51" s="21"/>
      <c r="F51" s="22" t="s">
        <v>105</v>
      </c>
      <c r="G51" s="49">
        <v>202.19</v>
      </c>
      <c r="H51" s="28" t="s">
        <v>25</v>
      </c>
      <c r="I51" s="28" t="s">
        <v>25</v>
      </c>
      <c r="J51" s="52">
        <f t="shared" ref="J51:J71" si="2">G51</f>
        <v>202.19</v>
      </c>
    </row>
    <row r="52" spans="2:10" x14ac:dyDescent="0.25">
      <c r="B52" s="50" t="s">
        <v>106</v>
      </c>
      <c r="C52" s="48" t="s">
        <v>107</v>
      </c>
      <c r="D52" s="48">
        <v>0</v>
      </c>
      <c r="E52" s="21" t="s">
        <v>87</v>
      </c>
      <c r="F52" s="22" t="s">
        <v>88</v>
      </c>
      <c r="G52" s="53" t="s">
        <v>108</v>
      </c>
      <c r="H52" s="28" t="s">
        <v>25</v>
      </c>
      <c r="I52" s="28" t="s">
        <v>25</v>
      </c>
      <c r="J52" s="52" t="str">
        <f t="shared" si="2"/>
        <v>0.00 €</v>
      </c>
    </row>
    <row r="53" spans="2:10" x14ac:dyDescent="0.25">
      <c r="B53" s="50" t="s">
        <v>109</v>
      </c>
      <c r="C53" s="48" t="s">
        <v>110</v>
      </c>
      <c r="D53" s="48">
        <v>0</v>
      </c>
      <c r="E53" s="21" t="s">
        <v>87</v>
      </c>
      <c r="F53" s="22" t="s">
        <v>88</v>
      </c>
      <c r="G53" s="49">
        <v>3.78</v>
      </c>
      <c r="H53" s="28" t="s">
        <v>25</v>
      </c>
      <c r="I53" s="28" t="s">
        <v>25</v>
      </c>
      <c r="J53" s="52">
        <f t="shared" si="2"/>
        <v>3.78</v>
      </c>
    </row>
    <row r="54" spans="2:10" x14ac:dyDescent="0.25">
      <c r="B54" s="50" t="s">
        <v>111</v>
      </c>
      <c r="C54" s="48" t="s">
        <v>112</v>
      </c>
      <c r="D54" s="48">
        <v>0</v>
      </c>
      <c r="E54" s="21" t="s">
        <v>87</v>
      </c>
      <c r="F54" s="22" t="s">
        <v>88</v>
      </c>
      <c r="G54" s="49">
        <v>7.56</v>
      </c>
      <c r="H54" s="28" t="s">
        <v>25</v>
      </c>
      <c r="I54" s="28" t="s">
        <v>25</v>
      </c>
      <c r="J54" s="52">
        <f t="shared" si="2"/>
        <v>7.56</v>
      </c>
    </row>
    <row r="55" spans="2:10" x14ac:dyDescent="0.25">
      <c r="B55" s="50" t="s">
        <v>113</v>
      </c>
      <c r="C55" s="48" t="s">
        <v>114</v>
      </c>
      <c r="D55" s="48">
        <v>0</v>
      </c>
      <c r="E55" s="21" t="s">
        <v>87</v>
      </c>
      <c r="F55" s="22" t="s">
        <v>88</v>
      </c>
      <c r="G55" s="49">
        <v>17.79</v>
      </c>
      <c r="H55" s="28" t="s">
        <v>25</v>
      </c>
      <c r="I55" s="28" t="s">
        <v>25</v>
      </c>
      <c r="J55" s="52">
        <f t="shared" si="2"/>
        <v>17.79</v>
      </c>
    </row>
    <row r="56" spans="2:10" x14ac:dyDescent="0.25">
      <c r="B56" s="50" t="s">
        <v>115</v>
      </c>
      <c r="C56" s="48" t="s">
        <v>116</v>
      </c>
      <c r="D56" s="48">
        <v>0</v>
      </c>
      <c r="E56" s="21" t="s">
        <v>87</v>
      </c>
      <c r="F56" s="22" t="s">
        <v>117</v>
      </c>
      <c r="G56" s="49">
        <v>4.45</v>
      </c>
      <c r="H56" s="28" t="s">
        <v>25</v>
      </c>
      <c r="I56" s="28" t="s">
        <v>25</v>
      </c>
      <c r="J56" s="52">
        <f t="shared" si="2"/>
        <v>4.45</v>
      </c>
    </row>
    <row r="57" spans="2:10" x14ac:dyDescent="0.25">
      <c r="B57" s="50" t="s">
        <v>118</v>
      </c>
      <c r="C57" s="48" t="s">
        <v>119</v>
      </c>
      <c r="D57" s="48">
        <v>0</v>
      </c>
      <c r="E57" s="21" t="s">
        <v>87</v>
      </c>
      <c r="F57" s="22" t="s">
        <v>88</v>
      </c>
      <c r="G57" s="53" t="s">
        <v>120</v>
      </c>
      <c r="H57" s="28" t="s">
        <v>25</v>
      </c>
      <c r="I57" s="28" t="s">
        <v>25</v>
      </c>
      <c r="J57" s="52" t="str">
        <f t="shared" si="2"/>
        <v>13.34 €</v>
      </c>
    </row>
    <row r="58" spans="2:10" x14ac:dyDescent="0.25">
      <c r="B58" s="50" t="s">
        <v>121</v>
      </c>
      <c r="C58" s="48" t="s">
        <v>122</v>
      </c>
      <c r="D58" s="48">
        <v>0</v>
      </c>
      <c r="E58" s="21" t="s">
        <v>87</v>
      </c>
      <c r="F58" s="22" t="s">
        <v>123</v>
      </c>
      <c r="G58" s="49">
        <v>133.44</v>
      </c>
      <c r="H58" s="28" t="s">
        <v>25</v>
      </c>
      <c r="I58" s="28" t="s">
        <v>25</v>
      </c>
      <c r="J58" s="52">
        <f t="shared" si="2"/>
        <v>133.44</v>
      </c>
    </row>
    <row r="59" spans="2:10" x14ac:dyDescent="0.25">
      <c r="B59" s="50" t="s">
        <v>124</v>
      </c>
      <c r="C59" s="48" t="s">
        <v>125</v>
      </c>
      <c r="D59" s="48">
        <v>0</v>
      </c>
      <c r="E59" s="21" t="s">
        <v>87</v>
      </c>
      <c r="F59" s="22" t="s">
        <v>126</v>
      </c>
      <c r="G59" s="49">
        <v>217.35</v>
      </c>
      <c r="H59" s="28" t="s">
        <v>25</v>
      </c>
      <c r="I59" s="28" t="s">
        <v>25</v>
      </c>
      <c r="J59" s="52">
        <f t="shared" si="2"/>
        <v>217.35</v>
      </c>
    </row>
    <row r="60" spans="2:10" x14ac:dyDescent="0.25">
      <c r="B60" s="50" t="s">
        <v>127</v>
      </c>
      <c r="C60" s="48" t="s">
        <v>128</v>
      </c>
      <c r="D60" s="48">
        <v>0</v>
      </c>
      <c r="E60" s="21" t="s">
        <v>87</v>
      </c>
      <c r="F60" s="22" t="s">
        <v>129</v>
      </c>
      <c r="G60" s="49">
        <v>4448.13</v>
      </c>
      <c r="H60" s="28" t="s">
        <v>25</v>
      </c>
      <c r="I60" s="28" t="s">
        <v>25</v>
      </c>
      <c r="J60" s="52">
        <f t="shared" si="2"/>
        <v>4448.13</v>
      </c>
    </row>
    <row r="61" spans="2:10" x14ac:dyDescent="0.25">
      <c r="B61" s="50" t="s">
        <v>130</v>
      </c>
      <c r="C61" s="48" t="s">
        <v>131</v>
      </c>
      <c r="D61" s="48">
        <v>0</v>
      </c>
      <c r="E61" s="21" t="s">
        <v>87</v>
      </c>
      <c r="F61" s="22" t="s">
        <v>132</v>
      </c>
      <c r="G61" s="49">
        <v>177.92</v>
      </c>
      <c r="H61" s="28" t="s">
        <v>25</v>
      </c>
      <c r="I61" s="28" t="s">
        <v>25</v>
      </c>
      <c r="J61" s="52">
        <f t="shared" si="2"/>
        <v>177.92</v>
      </c>
    </row>
    <row r="62" spans="2:10" x14ac:dyDescent="0.25">
      <c r="B62" s="50" t="s">
        <v>133</v>
      </c>
      <c r="C62" s="48" t="s">
        <v>134</v>
      </c>
      <c r="D62" s="48">
        <v>0</v>
      </c>
      <c r="E62" s="21" t="s">
        <v>87</v>
      </c>
      <c r="F62" s="22" t="s">
        <v>135</v>
      </c>
      <c r="G62" s="49">
        <v>66.72</v>
      </c>
      <c r="H62" s="28" t="s">
        <v>25</v>
      </c>
      <c r="I62" s="28" t="s">
        <v>25</v>
      </c>
      <c r="J62" s="52">
        <f t="shared" si="2"/>
        <v>66.72</v>
      </c>
    </row>
    <row r="63" spans="2:10" x14ac:dyDescent="0.25">
      <c r="B63" s="50" t="s">
        <v>136</v>
      </c>
      <c r="C63" s="48" t="s">
        <v>137</v>
      </c>
      <c r="D63" s="48">
        <v>0</v>
      </c>
      <c r="E63" s="21"/>
      <c r="F63" s="22" t="s">
        <v>138</v>
      </c>
      <c r="G63" s="49">
        <v>44.49</v>
      </c>
      <c r="H63" s="28" t="s">
        <v>25</v>
      </c>
      <c r="I63" s="28" t="s">
        <v>25</v>
      </c>
      <c r="J63" s="52">
        <f t="shared" si="2"/>
        <v>44.49</v>
      </c>
    </row>
    <row r="64" spans="2:10" x14ac:dyDescent="0.25">
      <c r="B64" s="50" t="s">
        <v>139</v>
      </c>
      <c r="C64" s="48" t="s">
        <v>140</v>
      </c>
      <c r="D64" s="48">
        <v>0</v>
      </c>
      <c r="E64" s="21" t="s">
        <v>87</v>
      </c>
      <c r="F64" s="22" t="s">
        <v>141</v>
      </c>
      <c r="G64" s="49">
        <v>505.47</v>
      </c>
      <c r="H64" s="28" t="s">
        <v>25</v>
      </c>
      <c r="I64" s="28" t="s">
        <v>25</v>
      </c>
      <c r="J64" s="52">
        <f t="shared" si="2"/>
        <v>505.47</v>
      </c>
    </row>
    <row r="65" spans="1:10" x14ac:dyDescent="0.25">
      <c r="B65" s="50" t="s">
        <v>142</v>
      </c>
      <c r="C65" s="48" t="s">
        <v>143</v>
      </c>
      <c r="D65" s="48">
        <v>0</v>
      </c>
      <c r="E65" s="21" t="s">
        <v>87</v>
      </c>
      <c r="F65" s="22" t="s">
        <v>144</v>
      </c>
      <c r="G65" s="49">
        <v>35.58</v>
      </c>
      <c r="H65" s="28" t="s">
        <v>25</v>
      </c>
      <c r="I65" s="28" t="s">
        <v>25</v>
      </c>
      <c r="J65" s="52">
        <f t="shared" si="2"/>
        <v>35.58</v>
      </c>
    </row>
    <row r="66" spans="1:10" x14ac:dyDescent="0.25">
      <c r="B66" s="50" t="s">
        <v>145</v>
      </c>
      <c r="C66" s="48" t="s">
        <v>146</v>
      </c>
      <c r="D66" s="48">
        <v>0</v>
      </c>
      <c r="E66" s="21" t="s">
        <v>87</v>
      </c>
      <c r="F66" s="22" t="s">
        <v>144</v>
      </c>
      <c r="G66" s="49">
        <v>1.77</v>
      </c>
      <c r="H66" s="28" t="s">
        <v>25</v>
      </c>
      <c r="I66" s="28" t="s">
        <v>25</v>
      </c>
      <c r="J66" s="52">
        <f t="shared" si="2"/>
        <v>1.77</v>
      </c>
    </row>
    <row r="67" spans="1:10" x14ac:dyDescent="0.25">
      <c r="B67" s="50" t="s">
        <v>147</v>
      </c>
      <c r="C67" s="48" t="s">
        <v>148</v>
      </c>
      <c r="D67" s="48">
        <v>0</v>
      </c>
      <c r="E67" s="21" t="s">
        <v>87</v>
      </c>
      <c r="F67" s="22" t="s">
        <v>144</v>
      </c>
      <c r="G67" s="49">
        <v>8.9</v>
      </c>
      <c r="H67" s="28" t="s">
        <v>25</v>
      </c>
      <c r="I67" s="28" t="s">
        <v>25</v>
      </c>
      <c r="J67" s="52">
        <f t="shared" si="2"/>
        <v>8.9</v>
      </c>
    </row>
    <row r="68" spans="1:10" x14ac:dyDescent="0.25">
      <c r="B68" s="50" t="s">
        <v>149</v>
      </c>
      <c r="C68" s="50" t="s">
        <v>150</v>
      </c>
      <c r="D68" s="54">
        <v>0</v>
      </c>
      <c r="E68" s="21"/>
      <c r="F68" s="22" t="s">
        <v>151</v>
      </c>
      <c r="G68" s="49">
        <v>10000</v>
      </c>
      <c r="H68" s="28" t="s">
        <v>25</v>
      </c>
      <c r="I68" s="28" t="s">
        <v>25</v>
      </c>
      <c r="J68" s="52">
        <f t="shared" si="2"/>
        <v>10000</v>
      </c>
    </row>
    <row r="69" spans="1:10" x14ac:dyDescent="0.25">
      <c r="B69" s="50" t="s">
        <v>152</v>
      </c>
      <c r="C69" s="50" t="s">
        <v>153</v>
      </c>
      <c r="D69" s="54">
        <v>0</v>
      </c>
      <c r="E69" s="21"/>
      <c r="F69" s="22" t="s">
        <v>151</v>
      </c>
      <c r="G69" s="49">
        <v>50000</v>
      </c>
      <c r="H69" s="28" t="s">
        <v>25</v>
      </c>
      <c r="I69" s="28" t="s">
        <v>25</v>
      </c>
      <c r="J69" s="52">
        <f t="shared" si="2"/>
        <v>50000</v>
      </c>
    </row>
    <row r="70" spans="1:10" x14ac:dyDescent="0.25">
      <c r="B70" s="50" t="s">
        <v>154</v>
      </c>
      <c r="C70" s="50" t="s">
        <v>155</v>
      </c>
      <c r="D70" s="54">
        <v>0</v>
      </c>
      <c r="E70" s="21"/>
      <c r="F70" s="22" t="s">
        <v>151</v>
      </c>
      <c r="G70" s="49">
        <v>100000</v>
      </c>
      <c r="H70" s="28" t="s">
        <v>25</v>
      </c>
      <c r="I70" s="28" t="s">
        <v>25</v>
      </c>
      <c r="J70" s="52">
        <f t="shared" si="2"/>
        <v>100000</v>
      </c>
    </row>
    <row r="71" spans="1:10" x14ac:dyDescent="0.25">
      <c r="B71" s="50" t="s">
        <v>156</v>
      </c>
      <c r="C71" s="50" t="s">
        <v>157</v>
      </c>
      <c r="D71" s="54">
        <v>0</v>
      </c>
      <c r="E71" s="21"/>
      <c r="F71" s="22" t="s">
        <v>151</v>
      </c>
      <c r="G71" s="55">
        <v>250000</v>
      </c>
      <c r="H71" s="28" t="s">
        <v>25</v>
      </c>
      <c r="I71" s="28" t="s">
        <v>25</v>
      </c>
      <c r="J71" s="52">
        <f t="shared" si="2"/>
        <v>250000</v>
      </c>
    </row>
    <row r="74" spans="1:10" ht="25.5" x14ac:dyDescent="0.25">
      <c r="A74" s="42" t="s">
        <v>158</v>
      </c>
    </row>
    <row r="75" spans="1:10" ht="21.95" customHeight="1" x14ac:dyDescent="0.25">
      <c r="B75" s="50" t="s">
        <v>159</v>
      </c>
      <c r="C75" s="73" t="s">
        <v>160</v>
      </c>
      <c r="D75" s="74"/>
      <c r="E75" s="21" t="s">
        <v>161</v>
      </c>
      <c r="F75" s="41" t="s">
        <v>162</v>
      </c>
      <c r="G75" s="56">
        <v>44.96</v>
      </c>
      <c r="H75" s="51">
        <v>7.4999999999999997E-3</v>
      </c>
      <c r="I75" s="25">
        <f>TRUNC(G75*H75,3)</f>
        <v>0.33700000000000002</v>
      </c>
      <c r="J75" s="26">
        <v>0</v>
      </c>
    </row>
    <row r="76" spans="1:10" x14ac:dyDescent="0.25">
      <c r="B76" s="50" t="s">
        <v>163</v>
      </c>
      <c r="C76" s="75" t="s">
        <v>164</v>
      </c>
      <c r="D76" s="76"/>
      <c r="E76" s="21" t="s">
        <v>165</v>
      </c>
      <c r="F76" s="41" t="s">
        <v>162</v>
      </c>
      <c r="G76" s="56">
        <v>56.65</v>
      </c>
      <c r="H76" s="51">
        <v>3.5000000000000001E-3</v>
      </c>
      <c r="I76" s="25">
        <f>TRUNC(G76*H76,3)</f>
        <v>0.19800000000000001</v>
      </c>
      <c r="J76" s="26">
        <v>0</v>
      </c>
    </row>
    <row r="79" spans="1:10" x14ac:dyDescent="0.25">
      <c r="I79" s="57"/>
    </row>
    <row r="80" spans="1:10" x14ac:dyDescent="0.25">
      <c r="H80" s="51">
        <f>SUM(H4:H79)</f>
        <v>0.99999999999999989</v>
      </c>
      <c r="I80" s="58">
        <f>SUM(I4:I79)</f>
        <v>15.494775000000002</v>
      </c>
    </row>
    <row r="81" spans="6:1023" s="59" customFormat="1" ht="26.25" x14ac:dyDescent="0.4">
      <c r="F81" s="60"/>
      <c r="ALM81" s="61"/>
      <c r="ALN81" s="61"/>
      <c r="ALO81" s="61"/>
      <c r="ALP81" s="61"/>
      <c r="ALQ81" s="61"/>
      <c r="ALR81" s="61"/>
      <c r="ALS81" s="61"/>
      <c r="AMH81"/>
      <c r="AMI81"/>
    </row>
  </sheetData>
  <sheetProtection algorithmName="SHA-512" hashValue="qzRLC8lM4+kdGfR+Bw6YxKEmpQu4i2wt6w4lYb6DndBRBErViOiKE4FMiTpLA1d4wAti/yZMsUO+c6sDKE89qA==" saltValue="xWSuVg4ldVbHajf0/Prbng==" spinCount="100000" sheet="1" objects="1" scenarios="1"/>
  <mergeCells count="3">
    <mergeCell ref="A37:A38"/>
    <mergeCell ref="C75:D75"/>
    <mergeCell ref="C76:D76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PLIEGO PRECIO FIJADO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Martin Rosendo</dc:creator>
  <dc:description/>
  <cp:lastModifiedBy>RAFAEL SALINAS RUIZ</cp:lastModifiedBy>
  <cp:revision>57</cp:revision>
  <dcterms:created xsi:type="dcterms:W3CDTF">2022-06-13T16:35:05Z</dcterms:created>
  <dcterms:modified xsi:type="dcterms:W3CDTF">2025-07-16T07:01:21Z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0x01010076635B29AB37C64595C7446A866911D1</vt:lpwstr>
  </property>
</Properties>
</file>