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3 CONTRATACIÓN PÚBLICA\9 LICITACIONES\747 CT340-25-026 Servicio de inspecciones reglamentarias periodicas\"/>
    </mc:Choice>
  </mc:AlternateContent>
  <bookViews>
    <workbookView xWindow="8850" yWindow="60" windowWidth="15480" windowHeight="10425" tabRatio="788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_xlnm.Print_Area" localSheetId="1">'Criterios de Puntuación'!$B$1:$O$62</definedName>
    <definedName name="_xlnm.Print_Area" localSheetId="0">Plantilla!$A$1:$AC$195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62913"/>
</workbook>
</file>

<file path=xl/calcChain.xml><?xml version="1.0" encoding="utf-8"?>
<calcChain xmlns="http://schemas.openxmlformats.org/spreadsheetml/2006/main">
  <c r="M45" i="21" l="1"/>
  <c r="M46" i="21"/>
  <c r="Z189" i="20" l="1"/>
  <c r="Z190" i="20"/>
  <c r="Z191" i="20"/>
  <c r="Z192" i="20"/>
  <c r="Z193" i="20"/>
  <c r="Z194" i="20"/>
  <c r="Z188" i="20"/>
  <c r="Z180" i="20"/>
  <c r="Z181" i="20"/>
  <c r="Z182" i="20"/>
  <c r="Z183" i="20"/>
  <c r="Z184" i="20"/>
  <c r="Z185" i="20"/>
  <c r="Z186" i="20"/>
  <c r="Z179" i="20"/>
  <c r="Z149" i="20"/>
  <c r="Z150" i="20"/>
  <c r="Z151" i="20"/>
  <c r="Z152" i="20"/>
  <c r="Z153" i="20"/>
  <c r="Z154" i="20"/>
  <c r="Z155" i="20"/>
  <c r="Z156" i="20"/>
  <c r="Z157" i="20"/>
  <c r="Z158" i="20"/>
  <c r="Z159" i="20"/>
  <c r="Z160" i="20"/>
  <c r="Z161" i="20"/>
  <c r="Z162" i="20"/>
  <c r="Z163" i="20"/>
  <c r="Z164" i="20"/>
  <c r="Z165" i="20"/>
  <c r="Z166" i="20"/>
  <c r="Z167" i="20"/>
  <c r="Z168" i="20"/>
  <c r="Z169" i="20"/>
  <c r="Z170" i="20"/>
  <c r="Z171" i="20"/>
  <c r="Z172" i="20"/>
  <c r="Z173" i="20"/>
  <c r="Z174" i="20"/>
  <c r="Z175" i="20"/>
  <c r="Z176" i="20"/>
  <c r="Z177" i="20"/>
  <c r="Z148" i="20"/>
  <c r="Z141" i="20"/>
  <c r="Z142" i="20"/>
  <c r="Z143" i="20"/>
  <c r="Z144" i="20"/>
  <c r="Z145" i="20"/>
  <c r="Z146" i="20"/>
  <c r="Z140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09" i="20"/>
  <c r="Z103" i="20" l="1"/>
  <c r="Z104" i="20"/>
  <c r="Z105" i="20"/>
  <c r="Z106" i="20"/>
  <c r="Z107" i="20"/>
  <c r="Z102" i="20"/>
  <c r="Z95" i="20"/>
  <c r="Z96" i="20"/>
  <c r="Z97" i="20"/>
  <c r="Z98" i="20"/>
  <c r="Z99" i="20"/>
  <c r="Z100" i="20"/>
  <c r="Z94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55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16" i="20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AA139" i="20" l="1"/>
  <c r="AA147" i="20"/>
  <c r="AA178" i="20"/>
  <c r="AA187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9" i="21" l="1"/>
  <c r="R39" i="21"/>
  <c r="AD7" i="20"/>
  <c r="R38" i="21" l="1"/>
  <c r="AU2" i="20"/>
  <c r="AM2" i="20" l="1"/>
  <c r="AK2" i="20"/>
  <c r="AI2" i="20"/>
  <c r="AB197" i="20" l="1"/>
  <c r="AB205" i="20"/>
  <c r="AB198" i="20"/>
  <c r="AB206" i="20"/>
  <c r="AB199" i="20"/>
  <c r="AB200" i="20"/>
  <c r="AB201" i="20"/>
  <c r="AB195" i="20"/>
  <c r="AB210" i="20"/>
  <c r="AB218" i="20"/>
  <c r="AB226" i="20"/>
  <c r="AB234" i="20"/>
  <c r="AB242" i="20"/>
  <c r="AB250" i="20"/>
  <c r="AB258" i="20"/>
  <c r="AB266" i="20"/>
  <c r="AB274" i="20"/>
  <c r="AB282" i="20"/>
  <c r="AB290" i="20"/>
  <c r="AB298" i="20"/>
  <c r="AB306" i="20"/>
  <c r="AB314" i="20"/>
  <c r="AB322" i="20"/>
  <c r="AB330" i="20"/>
  <c r="AB338" i="20"/>
  <c r="AB346" i="20"/>
  <c r="AB354" i="20"/>
  <c r="AB362" i="20"/>
  <c r="AB370" i="20"/>
  <c r="AB378" i="20"/>
  <c r="AB386" i="20"/>
  <c r="AB394" i="20"/>
  <c r="AB402" i="20"/>
  <c r="AB410" i="20"/>
  <c r="AB418" i="20"/>
  <c r="AB426" i="20"/>
  <c r="AB434" i="20"/>
  <c r="AB442" i="20"/>
  <c r="AB450" i="20"/>
  <c r="AB458" i="20"/>
  <c r="AB466" i="20"/>
  <c r="AB474" i="20"/>
  <c r="AB482" i="20"/>
  <c r="AB490" i="20"/>
  <c r="AB498" i="20"/>
  <c r="AB178" i="20"/>
  <c r="AB196" i="20"/>
  <c r="AB211" i="20"/>
  <c r="AB219" i="20"/>
  <c r="AB227" i="20"/>
  <c r="AB235" i="20"/>
  <c r="AB243" i="20"/>
  <c r="AB251" i="20"/>
  <c r="AB259" i="20"/>
  <c r="AB267" i="20"/>
  <c r="AB275" i="20"/>
  <c r="AB283" i="20"/>
  <c r="AB291" i="20"/>
  <c r="AB299" i="20"/>
  <c r="AB307" i="20"/>
  <c r="AB315" i="20"/>
  <c r="AB323" i="20"/>
  <c r="AB331" i="20"/>
  <c r="AB339" i="20"/>
  <c r="AB347" i="20"/>
  <c r="AB355" i="20"/>
  <c r="AB363" i="20"/>
  <c r="AB371" i="20"/>
  <c r="AB379" i="20"/>
  <c r="AB387" i="20"/>
  <c r="AB395" i="20"/>
  <c r="AB403" i="20"/>
  <c r="AB411" i="20"/>
  <c r="AB419" i="20"/>
  <c r="AB427" i="20"/>
  <c r="AB435" i="20"/>
  <c r="AB443" i="20"/>
  <c r="AB451" i="20"/>
  <c r="AB459" i="20"/>
  <c r="AB467" i="20"/>
  <c r="AB475" i="20"/>
  <c r="AB483" i="20"/>
  <c r="AB491" i="20"/>
  <c r="AB499" i="20"/>
  <c r="AB202" i="20"/>
  <c r="AB212" i="20"/>
  <c r="AB220" i="20"/>
  <c r="AB228" i="20"/>
  <c r="AB236" i="20"/>
  <c r="AB244" i="20"/>
  <c r="AB252" i="20"/>
  <c r="AB260" i="20"/>
  <c r="AB268" i="20"/>
  <c r="AB276" i="20"/>
  <c r="AB284" i="20"/>
  <c r="AB292" i="20"/>
  <c r="AB300" i="20"/>
  <c r="AB308" i="20"/>
  <c r="AB316" i="20"/>
  <c r="AB324" i="20"/>
  <c r="AB332" i="20"/>
  <c r="AB340" i="20"/>
  <c r="AB348" i="20"/>
  <c r="AB356" i="20"/>
  <c r="AB364" i="20"/>
  <c r="AB372" i="20"/>
  <c r="AB380" i="20"/>
  <c r="AB388" i="20"/>
  <c r="AB396" i="20"/>
  <c r="AB404" i="20"/>
  <c r="AB412" i="20"/>
  <c r="AB420" i="20"/>
  <c r="AB428" i="20"/>
  <c r="AB436" i="20"/>
  <c r="AB444" i="20"/>
  <c r="AB452" i="20"/>
  <c r="AB460" i="20"/>
  <c r="AB468" i="20"/>
  <c r="AB476" i="20"/>
  <c r="AB484" i="20"/>
  <c r="AB492" i="20"/>
  <c r="AB500" i="20"/>
  <c r="AB139" i="20"/>
  <c r="AB203" i="20"/>
  <c r="AB213" i="20"/>
  <c r="AB221" i="20"/>
  <c r="AB229" i="20"/>
  <c r="AB237" i="20"/>
  <c r="AB245" i="20"/>
  <c r="AB253" i="20"/>
  <c r="AB261" i="20"/>
  <c r="AB269" i="20"/>
  <c r="AB277" i="20"/>
  <c r="AB285" i="20"/>
  <c r="AB293" i="20"/>
  <c r="AB301" i="20"/>
  <c r="AB309" i="20"/>
  <c r="AB317" i="20"/>
  <c r="AB325" i="20"/>
  <c r="AB333" i="20"/>
  <c r="AB341" i="20"/>
  <c r="AB349" i="20"/>
  <c r="AB357" i="20"/>
  <c r="AB365" i="20"/>
  <c r="AB373" i="20"/>
  <c r="AB381" i="20"/>
  <c r="AB389" i="20"/>
  <c r="AB397" i="20"/>
  <c r="AB405" i="20"/>
  <c r="AB413" i="20"/>
  <c r="AB421" i="20"/>
  <c r="AB429" i="20"/>
  <c r="AB437" i="20"/>
  <c r="AB445" i="20"/>
  <c r="AB453" i="20"/>
  <c r="AB461" i="20"/>
  <c r="AB469" i="20"/>
  <c r="AB477" i="20"/>
  <c r="AB485" i="20"/>
  <c r="AB493" i="20"/>
  <c r="AB204" i="20"/>
  <c r="AB214" i="20"/>
  <c r="AB222" i="20"/>
  <c r="AB230" i="20"/>
  <c r="AB238" i="20"/>
  <c r="AB246" i="20"/>
  <c r="AB254" i="20"/>
  <c r="AB262" i="20"/>
  <c r="AB270" i="20"/>
  <c r="AB278" i="20"/>
  <c r="AB286" i="20"/>
  <c r="AB294" i="20"/>
  <c r="AB302" i="20"/>
  <c r="AB310" i="20"/>
  <c r="AB318" i="20"/>
  <c r="AB326" i="20"/>
  <c r="AB334" i="20"/>
  <c r="AB342" i="20"/>
  <c r="AB350" i="20"/>
  <c r="AB358" i="20"/>
  <c r="AB366" i="20"/>
  <c r="AB374" i="20"/>
  <c r="AB382" i="20"/>
  <c r="AB390" i="20"/>
  <c r="AB398" i="20"/>
  <c r="AB406" i="20"/>
  <c r="AB414" i="20"/>
  <c r="AB422" i="20"/>
  <c r="AB430" i="20"/>
  <c r="AB438" i="20"/>
  <c r="AB446" i="20"/>
  <c r="AB454" i="20"/>
  <c r="AB462" i="20"/>
  <c r="AB470" i="20"/>
  <c r="AB478" i="20"/>
  <c r="AB486" i="20"/>
  <c r="AB494" i="20"/>
  <c r="AB209" i="20"/>
  <c r="AB232" i="20"/>
  <c r="AB255" i="20"/>
  <c r="AB273" i="20"/>
  <c r="AB296" i="20"/>
  <c r="AB319" i="20"/>
  <c r="AB337" i="20"/>
  <c r="AB360" i="20"/>
  <c r="AB383" i="20"/>
  <c r="AB401" i="20"/>
  <c r="AB424" i="20"/>
  <c r="AB447" i="20"/>
  <c r="AB465" i="20"/>
  <c r="AB488" i="20"/>
  <c r="AB215" i="20"/>
  <c r="AB233" i="20"/>
  <c r="AB256" i="20"/>
  <c r="AB279" i="20"/>
  <c r="AB297" i="20"/>
  <c r="AB320" i="20"/>
  <c r="AB343" i="20"/>
  <c r="AB361" i="20"/>
  <c r="AB384" i="20"/>
  <c r="AB407" i="20"/>
  <c r="AB425" i="20"/>
  <c r="AB448" i="20"/>
  <c r="AB471" i="20"/>
  <c r="AB489" i="20"/>
  <c r="AB216" i="20"/>
  <c r="AB239" i="20"/>
  <c r="AB257" i="20"/>
  <c r="AB280" i="20"/>
  <c r="AB303" i="20"/>
  <c r="AB321" i="20"/>
  <c r="AB344" i="20"/>
  <c r="AB367" i="20"/>
  <c r="AB385" i="20"/>
  <c r="AB408" i="20"/>
  <c r="AB431" i="20"/>
  <c r="AB449" i="20"/>
  <c r="AB472" i="20"/>
  <c r="AB495" i="20"/>
  <c r="AB187" i="20"/>
  <c r="AB217" i="20"/>
  <c r="AB240" i="20"/>
  <c r="AB263" i="20"/>
  <c r="AB281" i="20"/>
  <c r="AB304" i="20"/>
  <c r="AB327" i="20"/>
  <c r="AB345" i="20"/>
  <c r="AB368" i="20"/>
  <c r="AB391" i="20"/>
  <c r="AB409" i="20"/>
  <c r="AB432" i="20"/>
  <c r="AB455" i="20"/>
  <c r="AB473" i="20"/>
  <c r="AB496" i="20"/>
  <c r="AB224" i="20"/>
  <c r="AB247" i="20"/>
  <c r="AB265" i="20"/>
  <c r="AB288" i="20"/>
  <c r="AB311" i="20"/>
  <c r="AB329" i="20"/>
  <c r="AB352" i="20"/>
  <c r="AB375" i="20"/>
  <c r="AB393" i="20"/>
  <c r="AB416" i="20"/>
  <c r="AB439" i="20"/>
  <c r="AB457" i="20"/>
  <c r="AB480" i="20"/>
  <c r="AB208" i="20"/>
  <c r="AB231" i="20"/>
  <c r="AB249" i="20"/>
  <c r="AB272" i="20"/>
  <c r="AB295" i="20"/>
  <c r="AB313" i="20"/>
  <c r="AB336" i="20"/>
  <c r="AB359" i="20"/>
  <c r="AB377" i="20"/>
  <c r="AB400" i="20"/>
  <c r="AB423" i="20"/>
  <c r="AB441" i="20"/>
  <c r="AB464" i="20"/>
  <c r="AB487" i="20"/>
  <c r="AB241" i="20"/>
  <c r="AB328" i="20"/>
  <c r="AB415" i="20"/>
  <c r="AB497" i="20"/>
  <c r="AB248" i="20"/>
  <c r="AB335" i="20"/>
  <c r="AB417" i="20"/>
  <c r="AB264" i="20"/>
  <c r="AB351" i="20"/>
  <c r="AB433" i="20"/>
  <c r="AB147" i="20"/>
  <c r="AB271" i="20"/>
  <c r="AB353" i="20"/>
  <c r="AB440" i="20"/>
  <c r="AB287" i="20"/>
  <c r="AB369" i="20"/>
  <c r="AB456" i="20"/>
  <c r="AB207" i="20"/>
  <c r="AB289" i="20"/>
  <c r="AB376" i="20"/>
  <c r="AB463" i="20"/>
  <c r="AB479" i="20"/>
  <c r="AB481" i="20"/>
  <c r="AB223" i="20"/>
  <c r="AB225" i="20"/>
  <c r="AB305" i="20"/>
  <c r="AB312" i="20"/>
  <c r="AB399" i="20"/>
  <c r="AB392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Q4" i="20"/>
  <c r="J32" i="21"/>
  <c r="AD20" i="20" l="1"/>
  <c r="AR2" i="20" l="1"/>
  <c r="R19" i="21" l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195" i="20" l="1"/>
  <c r="F196" i="20"/>
  <c r="F197" i="20"/>
  <c r="F198" i="20"/>
  <c r="F199" i="20"/>
  <c r="F200" i="20"/>
  <c r="F201" i="20"/>
  <c r="F202" i="20"/>
  <c r="F203" i="20"/>
  <c r="F204" i="20"/>
  <c r="F205" i="20"/>
  <c r="F206" i="20"/>
  <c r="F207" i="20"/>
  <c r="F208" i="20"/>
  <c r="F209" i="20"/>
  <c r="F210" i="20"/>
  <c r="F211" i="20"/>
  <c r="F212" i="20"/>
  <c r="F213" i="20"/>
  <c r="F214" i="20"/>
  <c r="F215" i="20"/>
  <c r="F216" i="20"/>
  <c r="F217" i="20"/>
  <c r="F218" i="20"/>
  <c r="F219" i="20"/>
  <c r="F220" i="20"/>
  <c r="F221" i="20"/>
  <c r="F222" i="20"/>
  <c r="F223" i="20"/>
  <c r="F224" i="20"/>
  <c r="F225" i="20"/>
  <c r="F226" i="20"/>
  <c r="F227" i="20"/>
  <c r="F228" i="20"/>
  <c r="F229" i="20"/>
  <c r="F230" i="20"/>
  <c r="F231" i="20"/>
  <c r="F232" i="20"/>
  <c r="F233" i="20"/>
  <c r="F234" i="20"/>
  <c r="F235" i="20"/>
  <c r="F236" i="20"/>
  <c r="F237" i="20"/>
  <c r="F238" i="20"/>
  <c r="F239" i="20"/>
  <c r="F240" i="20"/>
  <c r="F241" i="20"/>
  <c r="F242" i="20"/>
  <c r="F243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F256" i="20"/>
  <c r="F257" i="20"/>
  <c r="F258" i="20"/>
  <c r="F259" i="20"/>
  <c r="F260" i="20"/>
  <c r="F261" i="20"/>
  <c r="F262" i="20"/>
  <c r="F263" i="20"/>
  <c r="F264" i="20"/>
  <c r="F265" i="20"/>
  <c r="F266" i="20"/>
  <c r="F267" i="20"/>
  <c r="F268" i="20"/>
  <c r="F269" i="20"/>
  <c r="F270" i="20"/>
  <c r="F271" i="20"/>
  <c r="F272" i="20"/>
  <c r="F273" i="20"/>
  <c r="F274" i="20"/>
  <c r="F275" i="20"/>
  <c r="F276" i="20"/>
  <c r="F277" i="20"/>
  <c r="F278" i="20"/>
  <c r="F279" i="20"/>
  <c r="F280" i="20"/>
  <c r="F281" i="20"/>
  <c r="F282" i="20"/>
  <c r="F283" i="20"/>
  <c r="F284" i="20"/>
  <c r="F285" i="20"/>
  <c r="F286" i="20"/>
  <c r="F287" i="20"/>
  <c r="F288" i="20"/>
  <c r="F289" i="20"/>
  <c r="F290" i="20"/>
  <c r="F291" i="20"/>
  <c r="F292" i="20"/>
  <c r="F293" i="20"/>
  <c r="F294" i="20"/>
  <c r="F295" i="20"/>
  <c r="F296" i="20"/>
  <c r="F297" i="20"/>
  <c r="F298" i="20"/>
  <c r="F299" i="20"/>
  <c r="F300" i="20"/>
  <c r="F301" i="20"/>
  <c r="F302" i="20"/>
  <c r="F303" i="20"/>
  <c r="F304" i="20"/>
  <c r="F305" i="20"/>
  <c r="F306" i="20"/>
  <c r="F307" i="20"/>
  <c r="F308" i="20"/>
  <c r="F309" i="20"/>
  <c r="F310" i="20"/>
  <c r="F311" i="20"/>
  <c r="F312" i="20"/>
  <c r="F313" i="20"/>
  <c r="F314" i="20"/>
  <c r="F315" i="20"/>
  <c r="F316" i="20"/>
  <c r="F317" i="20"/>
  <c r="F318" i="20"/>
  <c r="F319" i="20"/>
  <c r="F320" i="20"/>
  <c r="F321" i="20"/>
  <c r="F322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45" i="20"/>
  <c r="F346" i="20"/>
  <c r="F347" i="20"/>
  <c r="F348" i="20"/>
  <c r="F349" i="20"/>
  <c r="F350" i="20"/>
  <c r="F351" i="20"/>
  <c r="F352" i="20"/>
  <c r="F353" i="20"/>
  <c r="F354" i="20"/>
  <c r="F355" i="20"/>
  <c r="F356" i="20"/>
  <c r="F357" i="20"/>
  <c r="F358" i="20"/>
  <c r="F359" i="20"/>
  <c r="F360" i="20"/>
  <c r="F361" i="20"/>
  <c r="F362" i="20"/>
  <c r="F363" i="20"/>
  <c r="F364" i="20"/>
  <c r="F365" i="20"/>
  <c r="F366" i="20"/>
  <c r="F367" i="20"/>
  <c r="F368" i="20"/>
  <c r="F369" i="20"/>
  <c r="F370" i="20"/>
  <c r="F371" i="20"/>
  <c r="F372" i="20"/>
  <c r="F373" i="20"/>
  <c r="F374" i="20"/>
  <c r="F375" i="20"/>
  <c r="F376" i="20"/>
  <c r="F377" i="20"/>
  <c r="F378" i="20"/>
  <c r="F379" i="20"/>
  <c r="F380" i="20"/>
  <c r="F381" i="20"/>
  <c r="F382" i="20"/>
  <c r="F383" i="20"/>
  <c r="F384" i="20"/>
  <c r="F385" i="20"/>
  <c r="F386" i="20"/>
  <c r="F387" i="20"/>
  <c r="F388" i="20"/>
  <c r="F389" i="20"/>
  <c r="F390" i="20"/>
  <c r="F391" i="20"/>
  <c r="F392" i="20"/>
  <c r="F393" i="20"/>
  <c r="F394" i="20"/>
  <c r="F395" i="20"/>
  <c r="F396" i="20"/>
  <c r="F397" i="20"/>
  <c r="F398" i="20"/>
  <c r="F399" i="20"/>
  <c r="F400" i="20"/>
  <c r="F401" i="20"/>
  <c r="F402" i="20"/>
  <c r="F403" i="20"/>
  <c r="F404" i="20"/>
  <c r="F405" i="20"/>
  <c r="F406" i="20"/>
  <c r="F407" i="20"/>
  <c r="F408" i="20"/>
  <c r="F409" i="20"/>
  <c r="F410" i="20"/>
  <c r="F411" i="20"/>
  <c r="F412" i="20"/>
  <c r="F413" i="20"/>
  <c r="F414" i="20"/>
  <c r="F415" i="20"/>
  <c r="F416" i="20"/>
  <c r="F417" i="20"/>
  <c r="F418" i="20"/>
  <c r="F419" i="20"/>
  <c r="F420" i="20"/>
  <c r="F421" i="20"/>
  <c r="F422" i="20"/>
  <c r="F423" i="20"/>
  <c r="F424" i="20"/>
  <c r="F425" i="20"/>
  <c r="F426" i="20"/>
  <c r="F427" i="20"/>
  <c r="F428" i="20"/>
  <c r="F429" i="20"/>
  <c r="F430" i="20"/>
  <c r="F431" i="20"/>
  <c r="F432" i="20"/>
  <c r="F433" i="20"/>
  <c r="F434" i="20"/>
  <c r="F435" i="20"/>
  <c r="F436" i="20"/>
  <c r="F437" i="20"/>
  <c r="F438" i="20"/>
  <c r="F439" i="20"/>
  <c r="F440" i="20"/>
  <c r="F441" i="20"/>
  <c r="F442" i="20"/>
  <c r="F443" i="20"/>
  <c r="F444" i="20"/>
  <c r="F445" i="20"/>
  <c r="F446" i="20"/>
  <c r="F447" i="20"/>
  <c r="F448" i="20"/>
  <c r="F449" i="20"/>
  <c r="F450" i="20"/>
  <c r="F451" i="20"/>
  <c r="F452" i="20"/>
  <c r="F453" i="20"/>
  <c r="F454" i="20"/>
  <c r="F455" i="20"/>
  <c r="F456" i="20"/>
  <c r="F457" i="20"/>
  <c r="F458" i="20"/>
  <c r="F459" i="20"/>
  <c r="F460" i="20"/>
  <c r="F461" i="20"/>
  <c r="F462" i="20"/>
  <c r="F463" i="20"/>
  <c r="F464" i="20"/>
  <c r="F465" i="20"/>
  <c r="F466" i="20"/>
  <c r="F467" i="20"/>
  <c r="F468" i="20"/>
  <c r="F469" i="20"/>
  <c r="F470" i="20"/>
  <c r="F471" i="20"/>
  <c r="F472" i="20"/>
  <c r="F473" i="20"/>
  <c r="F474" i="20"/>
  <c r="F475" i="20"/>
  <c r="F476" i="20"/>
  <c r="F477" i="20"/>
  <c r="F478" i="20"/>
  <c r="F479" i="20"/>
  <c r="F480" i="20"/>
  <c r="F481" i="20"/>
  <c r="F482" i="20"/>
  <c r="F483" i="20"/>
  <c r="F484" i="20"/>
  <c r="F485" i="20"/>
  <c r="F486" i="20"/>
  <c r="F487" i="20"/>
  <c r="F488" i="20"/>
  <c r="F489" i="20"/>
  <c r="F490" i="20"/>
  <c r="F491" i="20"/>
  <c r="F492" i="20"/>
  <c r="F493" i="20"/>
  <c r="F494" i="20"/>
  <c r="F495" i="20"/>
  <c r="F496" i="20"/>
  <c r="F497" i="20"/>
  <c r="F498" i="20"/>
  <c r="F499" i="20"/>
  <c r="F500" i="20"/>
  <c r="F5" i="21" l="1"/>
  <c r="AI9" i="20" l="1"/>
  <c r="B7" i="20" l="1"/>
  <c r="E13" i="20" l="1"/>
  <c r="AF22" i="20" l="1"/>
  <c r="AF30" i="20"/>
  <c r="AF38" i="20"/>
  <c r="AF46" i="20"/>
  <c r="AF54" i="20"/>
  <c r="AB54" i="20" s="1"/>
  <c r="AF62" i="20"/>
  <c r="AF70" i="20"/>
  <c r="AF78" i="20"/>
  <c r="AF86" i="20"/>
  <c r="AF95" i="20"/>
  <c r="AF103" i="20"/>
  <c r="AF111" i="20"/>
  <c r="AF119" i="20"/>
  <c r="AF127" i="20"/>
  <c r="AF135" i="20"/>
  <c r="AF143" i="20"/>
  <c r="AF16" i="20"/>
  <c r="AF24" i="20"/>
  <c r="AF32" i="20"/>
  <c r="AF40" i="20"/>
  <c r="AF48" i="20"/>
  <c r="AF56" i="20"/>
  <c r="AF64" i="20"/>
  <c r="AF72" i="20"/>
  <c r="AF80" i="20"/>
  <c r="AF89" i="20"/>
  <c r="AF97" i="20"/>
  <c r="AF105" i="20"/>
  <c r="AF113" i="20"/>
  <c r="AF121" i="20"/>
  <c r="AF129" i="20"/>
  <c r="AF137" i="20"/>
  <c r="AF145" i="20"/>
  <c r="AF17" i="20"/>
  <c r="AF25" i="20"/>
  <c r="AF33" i="20"/>
  <c r="AF41" i="20"/>
  <c r="AF49" i="20"/>
  <c r="AF57" i="20"/>
  <c r="AF65" i="20"/>
  <c r="AF73" i="20"/>
  <c r="AF81" i="20"/>
  <c r="AF90" i="20"/>
  <c r="AF98" i="20"/>
  <c r="AF106" i="20"/>
  <c r="AF114" i="20"/>
  <c r="AF122" i="20"/>
  <c r="AF130" i="20"/>
  <c r="AF138" i="20"/>
  <c r="AF146" i="20"/>
  <c r="AF18" i="20"/>
  <c r="AF26" i="20"/>
  <c r="AF34" i="20"/>
  <c r="AF42" i="20"/>
  <c r="AF50" i="20"/>
  <c r="AF58" i="20"/>
  <c r="AF66" i="20"/>
  <c r="AF74" i="20"/>
  <c r="AF82" i="20"/>
  <c r="AF91" i="20"/>
  <c r="AF99" i="20"/>
  <c r="AF107" i="20"/>
  <c r="AF115" i="20"/>
  <c r="AF123" i="20"/>
  <c r="AF131" i="20"/>
  <c r="AF139" i="20"/>
  <c r="AF147" i="20"/>
  <c r="AF31" i="20"/>
  <c r="AF47" i="20"/>
  <c r="AF63" i="20"/>
  <c r="AF79" i="20"/>
  <c r="AF96" i="20"/>
  <c r="AF112" i="20"/>
  <c r="AF128" i="20"/>
  <c r="AF144" i="20"/>
  <c r="AF155" i="20"/>
  <c r="AF163" i="20"/>
  <c r="AF171" i="20"/>
  <c r="AF179" i="20"/>
  <c r="AF187" i="20"/>
  <c r="AF195" i="20"/>
  <c r="AF203" i="20"/>
  <c r="AF211" i="20"/>
  <c r="AF219" i="20"/>
  <c r="AF227" i="20"/>
  <c r="AF235" i="20"/>
  <c r="AF243" i="20"/>
  <c r="AF251" i="20"/>
  <c r="AF259" i="20"/>
  <c r="AF267" i="20"/>
  <c r="AF275" i="20"/>
  <c r="AF283" i="20"/>
  <c r="AF291" i="20"/>
  <c r="AF299" i="20"/>
  <c r="AF307" i="20"/>
  <c r="AF315" i="20"/>
  <c r="AF323" i="20"/>
  <c r="AF331" i="20"/>
  <c r="AF339" i="20"/>
  <c r="AF347" i="20"/>
  <c r="AF355" i="20"/>
  <c r="AF363" i="20"/>
  <c r="AF371" i="20"/>
  <c r="AF379" i="20"/>
  <c r="AF387" i="20"/>
  <c r="AF395" i="20"/>
  <c r="AF403" i="20"/>
  <c r="AF411" i="20"/>
  <c r="AF419" i="20"/>
  <c r="AF427" i="20"/>
  <c r="AF435" i="20"/>
  <c r="AF443" i="20"/>
  <c r="AF451" i="20"/>
  <c r="AF459" i="20"/>
  <c r="AF467" i="20"/>
  <c r="AF475" i="20"/>
  <c r="AF483" i="20"/>
  <c r="AF491" i="20"/>
  <c r="AF499" i="20"/>
  <c r="AF52" i="20"/>
  <c r="AF84" i="20"/>
  <c r="AF117" i="20"/>
  <c r="AF149" i="20"/>
  <c r="AF165" i="20"/>
  <c r="AF189" i="20"/>
  <c r="AF213" i="20"/>
  <c r="AF237" i="20"/>
  <c r="AF261" i="20"/>
  <c r="AF277" i="20"/>
  <c r="AF301" i="20"/>
  <c r="AF317" i="20"/>
  <c r="AF333" i="20"/>
  <c r="AF349" i="20"/>
  <c r="AF373" i="20"/>
  <c r="AF389" i="20"/>
  <c r="AF413" i="20"/>
  <c r="AF429" i="20"/>
  <c r="AF461" i="20"/>
  <c r="AF477" i="20"/>
  <c r="AF176" i="20"/>
  <c r="AF264" i="20"/>
  <c r="AF328" i="20"/>
  <c r="AF392" i="20"/>
  <c r="AF185" i="20"/>
  <c r="AF19" i="20"/>
  <c r="AF35" i="20"/>
  <c r="AF51" i="20"/>
  <c r="AF67" i="20"/>
  <c r="AF83" i="20"/>
  <c r="AF100" i="20"/>
  <c r="AF116" i="20"/>
  <c r="AF132" i="20"/>
  <c r="AF148" i="20"/>
  <c r="AF156" i="20"/>
  <c r="AF164" i="20"/>
  <c r="AF172" i="20"/>
  <c r="AF180" i="20"/>
  <c r="AF188" i="20"/>
  <c r="AF196" i="20"/>
  <c r="AF204" i="20"/>
  <c r="AF212" i="20"/>
  <c r="AF220" i="20"/>
  <c r="AF228" i="20"/>
  <c r="AF236" i="20"/>
  <c r="AF244" i="20"/>
  <c r="AF252" i="20"/>
  <c r="AF260" i="20"/>
  <c r="AF268" i="20"/>
  <c r="AF276" i="20"/>
  <c r="AF284" i="20"/>
  <c r="AF292" i="20"/>
  <c r="AF300" i="20"/>
  <c r="AF308" i="20"/>
  <c r="AF316" i="20"/>
  <c r="AF324" i="20"/>
  <c r="AF332" i="20"/>
  <c r="AF340" i="20"/>
  <c r="AF348" i="20"/>
  <c r="AF356" i="20"/>
  <c r="AF364" i="20"/>
  <c r="AF372" i="20"/>
  <c r="AF380" i="20"/>
  <c r="AF388" i="20"/>
  <c r="AF396" i="20"/>
  <c r="AF404" i="20"/>
  <c r="AF412" i="20"/>
  <c r="AF420" i="20"/>
  <c r="AF428" i="20"/>
  <c r="AF436" i="20"/>
  <c r="AF444" i="20"/>
  <c r="AF452" i="20"/>
  <c r="AF460" i="20"/>
  <c r="AF468" i="20"/>
  <c r="AF476" i="20"/>
  <c r="AF484" i="20"/>
  <c r="AF492" i="20"/>
  <c r="AF500" i="20"/>
  <c r="AF36" i="20"/>
  <c r="AF68" i="20"/>
  <c r="AF101" i="20"/>
  <c r="AB101" i="20" s="1"/>
  <c r="AF133" i="20"/>
  <c r="AF157" i="20"/>
  <c r="AF173" i="20"/>
  <c r="AF181" i="20"/>
  <c r="AF197" i="20"/>
  <c r="AF221" i="20"/>
  <c r="AF229" i="20"/>
  <c r="AF245" i="20"/>
  <c r="AF253" i="20"/>
  <c r="AF269" i="20"/>
  <c r="AF285" i="20"/>
  <c r="AF293" i="20"/>
  <c r="AF309" i="20"/>
  <c r="AF325" i="20"/>
  <c r="AF341" i="20"/>
  <c r="AF357" i="20"/>
  <c r="AF365" i="20"/>
  <c r="AF381" i="20"/>
  <c r="AF397" i="20"/>
  <c r="AF405" i="20"/>
  <c r="AF421" i="20"/>
  <c r="AF437" i="20"/>
  <c r="AF453" i="20"/>
  <c r="AF469" i="20"/>
  <c r="AF485" i="20"/>
  <c r="AF493" i="20"/>
  <c r="AF501" i="20"/>
  <c r="AF75" i="20"/>
  <c r="AF140" i="20"/>
  <c r="AF160" i="20"/>
  <c r="AF192" i="20"/>
  <c r="AF200" i="20"/>
  <c r="AF232" i="20"/>
  <c r="AF240" i="20"/>
  <c r="AF272" i="20"/>
  <c r="AF296" i="20"/>
  <c r="AF312" i="20"/>
  <c r="AF344" i="20"/>
  <c r="AF376" i="20"/>
  <c r="AF400" i="20"/>
  <c r="AF432" i="20"/>
  <c r="AF456" i="20"/>
  <c r="AF488" i="20"/>
  <c r="AF60" i="20"/>
  <c r="AF109" i="20"/>
  <c r="AF153" i="20"/>
  <c r="AF201" i="20"/>
  <c r="AF225" i="20"/>
  <c r="AF249" i="20"/>
  <c r="AF289" i="20"/>
  <c r="AF321" i="20"/>
  <c r="AF345" i="20"/>
  <c r="AF385" i="20"/>
  <c r="AF409" i="20"/>
  <c r="AF465" i="20"/>
  <c r="AF497" i="20"/>
  <c r="AF20" i="20"/>
  <c r="AF205" i="20"/>
  <c r="AF445" i="20"/>
  <c r="AF208" i="20"/>
  <c r="AF352" i="20"/>
  <c r="AF416" i="20"/>
  <c r="AF472" i="20"/>
  <c r="AF433" i="20"/>
  <c r="AF21" i="20"/>
  <c r="AF37" i="20"/>
  <c r="AF53" i="20"/>
  <c r="AF69" i="20"/>
  <c r="AF85" i="20"/>
  <c r="AF102" i="20"/>
  <c r="AF118" i="20"/>
  <c r="AF134" i="20"/>
  <c r="AF150" i="20"/>
  <c r="AF158" i="20"/>
  <c r="AF166" i="20"/>
  <c r="AF174" i="20"/>
  <c r="AF182" i="20"/>
  <c r="AF190" i="20"/>
  <c r="AF198" i="20"/>
  <c r="AF206" i="20"/>
  <c r="AF214" i="20"/>
  <c r="AF222" i="20"/>
  <c r="AF230" i="20"/>
  <c r="AF238" i="20"/>
  <c r="AF246" i="20"/>
  <c r="AF254" i="20"/>
  <c r="AF262" i="20"/>
  <c r="AF270" i="20"/>
  <c r="AF278" i="20"/>
  <c r="AF286" i="20"/>
  <c r="AF294" i="20"/>
  <c r="AF302" i="20"/>
  <c r="AF310" i="20"/>
  <c r="AF318" i="20"/>
  <c r="AF326" i="20"/>
  <c r="AF334" i="20"/>
  <c r="AF342" i="20"/>
  <c r="AF350" i="20"/>
  <c r="AF358" i="20"/>
  <c r="AF366" i="20"/>
  <c r="AF374" i="20"/>
  <c r="AF382" i="20"/>
  <c r="AF390" i="20"/>
  <c r="AF398" i="20"/>
  <c r="AF406" i="20"/>
  <c r="AF414" i="20"/>
  <c r="AF422" i="20"/>
  <c r="AF430" i="20"/>
  <c r="AF438" i="20"/>
  <c r="AF446" i="20"/>
  <c r="AF454" i="20"/>
  <c r="AF462" i="20"/>
  <c r="AF470" i="20"/>
  <c r="AF478" i="20"/>
  <c r="AF486" i="20"/>
  <c r="AF494" i="20"/>
  <c r="AF15" i="20"/>
  <c r="AF43" i="20"/>
  <c r="AF92" i="20"/>
  <c r="AF152" i="20"/>
  <c r="AF184" i="20"/>
  <c r="AF224" i="20"/>
  <c r="AF248" i="20"/>
  <c r="AF280" i="20"/>
  <c r="AF304" i="20"/>
  <c r="AF336" i="20"/>
  <c r="AF384" i="20"/>
  <c r="AF424" i="20"/>
  <c r="AF464" i="20"/>
  <c r="AF44" i="20"/>
  <c r="AF93" i="20"/>
  <c r="AB93" i="20" s="1"/>
  <c r="AF141" i="20"/>
  <c r="AF169" i="20"/>
  <c r="AF193" i="20"/>
  <c r="AF217" i="20"/>
  <c r="AF241" i="20"/>
  <c r="AF273" i="20"/>
  <c r="AF297" i="20"/>
  <c r="AF313" i="20"/>
  <c r="AF337" i="20"/>
  <c r="AF361" i="20"/>
  <c r="AF393" i="20"/>
  <c r="AF417" i="20"/>
  <c r="AF441" i="20"/>
  <c r="AF473" i="20"/>
  <c r="AF23" i="20"/>
  <c r="AF39" i="20"/>
  <c r="AF55" i="20"/>
  <c r="AF71" i="20"/>
  <c r="AF87" i="20"/>
  <c r="AF104" i="20"/>
  <c r="AF120" i="20"/>
  <c r="AF136" i="20"/>
  <c r="AF151" i="20"/>
  <c r="AF159" i="20"/>
  <c r="AF167" i="20"/>
  <c r="AF175" i="20"/>
  <c r="AF183" i="20"/>
  <c r="AF191" i="20"/>
  <c r="AF199" i="20"/>
  <c r="AF207" i="20"/>
  <c r="AF215" i="20"/>
  <c r="AF223" i="20"/>
  <c r="AF231" i="20"/>
  <c r="AF239" i="20"/>
  <c r="AF247" i="20"/>
  <c r="AF255" i="20"/>
  <c r="AF263" i="20"/>
  <c r="AF271" i="20"/>
  <c r="AF279" i="20"/>
  <c r="AF287" i="20"/>
  <c r="AF295" i="20"/>
  <c r="AF303" i="20"/>
  <c r="AF311" i="20"/>
  <c r="AF319" i="20"/>
  <c r="AF327" i="20"/>
  <c r="AF335" i="20"/>
  <c r="AF343" i="20"/>
  <c r="AF351" i="20"/>
  <c r="AF359" i="20"/>
  <c r="AF367" i="20"/>
  <c r="AF375" i="20"/>
  <c r="AF383" i="20"/>
  <c r="AF391" i="20"/>
  <c r="AF399" i="20"/>
  <c r="AF407" i="20"/>
  <c r="AF415" i="20"/>
  <c r="AF423" i="20"/>
  <c r="AF431" i="20"/>
  <c r="AF439" i="20"/>
  <c r="AF447" i="20"/>
  <c r="AF455" i="20"/>
  <c r="AF463" i="20"/>
  <c r="AF471" i="20"/>
  <c r="AF479" i="20"/>
  <c r="AF487" i="20"/>
  <c r="AF495" i="20"/>
  <c r="AF27" i="20"/>
  <c r="AF59" i="20"/>
  <c r="AF124" i="20"/>
  <c r="AF168" i="20"/>
  <c r="AF216" i="20"/>
  <c r="AF256" i="20"/>
  <c r="AF288" i="20"/>
  <c r="AF320" i="20"/>
  <c r="AF368" i="20"/>
  <c r="AF408" i="20"/>
  <c r="AF448" i="20"/>
  <c r="AF480" i="20"/>
  <c r="AF76" i="20"/>
  <c r="AF125" i="20"/>
  <c r="AF161" i="20"/>
  <c r="AF177" i="20"/>
  <c r="AF209" i="20"/>
  <c r="AF233" i="20"/>
  <c r="AF257" i="20"/>
  <c r="AF281" i="20"/>
  <c r="AF305" i="20"/>
  <c r="AF329" i="20"/>
  <c r="AF353" i="20"/>
  <c r="AF377" i="20"/>
  <c r="AF401" i="20"/>
  <c r="AF425" i="20"/>
  <c r="AF457" i="20"/>
  <c r="AF481" i="20"/>
  <c r="AF29" i="20"/>
  <c r="AF45" i="20"/>
  <c r="AF61" i="20"/>
  <c r="AF77" i="20"/>
  <c r="AF94" i="20"/>
  <c r="AF110" i="20"/>
  <c r="AF126" i="20"/>
  <c r="AF142" i="20"/>
  <c r="AF154" i="20"/>
  <c r="AF162" i="20"/>
  <c r="AF170" i="20"/>
  <c r="AF178" i="20"/>
  <c r="AF186" i="20"/>
  <c r="AF194" i="20"/>
  <c r="AF202" i="20"/>
  <c r="AF210" i="20"/>
  <c r="AF218" i="20"/>
  <c r="AF226" i="20"/>
  <c r="AF234" i="20"/>
  <c r="AF242" i="20"/>
  <c r="AF250" i="20"/>
  <c r="AF258" i="20"/>
  <c r="AF266" i="20"/>
  <c r="AF274" i="20"/>
  <c r="AF282" i="20"/>
  <c r="AF290" i="20"/>
  <c r="AF298" i="20"/>
  <c r="AF306" i="20"/>
  <c r="AF314" i="20"/>
  <c r="AF322" i="20"/>
  <c r="AF330" i="20"/>
  <c r="AF338" i="20"/>
  <c r="AF346" i="20"/>
  <c r="AF354" i="20"/>
  <c r="AF362" i="20"/>
  <c r="AF370" i="20"/>
  <c r="AF378" i="20"/>
  <c r="AF386" i="20"/>
  <c r="AF394" i="20"/>
  <c r="AF402" i="20"/>
  <c r="AF410" i="20"/>
  <c r="AF418" i="20"/>
  <c r="AF426" i="20"/>
  <c r="AF434" i="20"/>
  <c r="AF442" i="20"/>
  <c r="AF450" i="20"/>
  <c r="AF458" i="20"/>
  <c r="AF466" i="20"/>
  <c r="AF474" i="20"/>
  <c r="AF482" i="20"/>
  <c r="AF490" i="20"/>
  <c r="AF498" i="20"/>
  <c r="AF108" i="20"/>
  <c r="AB108" i="20" s="1"/>
  <c r="AF360" i="20"/>
  <c r="AF440" i="20"/>
  <c r="AF496" i="20"/>
  <c r="AF28" i="20"/>
  <c r="AF265" i="20"/>
  <c r="AF369" i="20"/>
  <c r="AF449" i="20"/>
  <c r="AF489" i="20"/>
  <c r="AF88" i="20"/>
  <c r="N6" i="20"/>
  <c r="AD4" i="20"/>
  <c r="AE9" i="20"/>
  <c r="AE17" i="20"/>
  <c r="AE23" i="20"/>
  <c r="AE29" i="20"/>
  <c r="AE35" i="20"/>
  <c r="AE41" i="20"/>
  <c r="AE47" i="20"/>
  <c r="AE53" i="20"/>
  <c r="AE59" i="20"/>
  <c r="AE65" i="20"/>
  <c r="AE71" i="20"/>
  <c r="AE77" i="20"/>
  <c r="AE83" i="20"/>
  <c r="AE89" i="20"/>
  <c r="AE95" i="20"/>
  <c r="AE101" i="20"/>
  <c r="AA101" i="20" s="1"/>
  <c r="AE107" i="20"/>
  <c r="AE113" i="20"/>
  <c r="AE119" i="20"/>
  <c r="AE125" i="20"/>
  <c r="AE131" i="20"/>
  <c r="AE137" i="20"/>
  <c r="AE143" i="20"/>
  <c r="AE149" i="20"/>
  <c r="AE155" i="20"/>
  <c r="AE161" i="20"/>
  <c r="AE167" i="20"/>
  <c r="AE173" i="20"/>
  <c r="AE179" i="20"/>
  <c r="AE185" i="20"/>
  <c r="AE191" i="20"/>
  <c r="AE197" i="20"/>
  <c r="AE203" i="20"/>
  <c r="AE209" i="20"/>
  <c r="AE215" i="20"/>
  <c r="AE221" i="20"/>
  <c r="AE227" i="20"/>
  <c r="AE233" i="20"/>
  <c r="AE239" i="20"/>
  <c r="AE245" i="20"/>
  <c r="AE251" i="20"/>
  <c r="AE257" i="20"/>
  <c r="AE263" i="20"/>
  <c r="AE269" i="20"/>
  <c r="AE275" i="20"/>
  <c r="AE281" i="20"/>
  <c r="AE287" i="20"/>
  <c r="AE293" i="20"/>
  <c r="AE299" i="20"/>
  <c r="AE305" i="20"/>
  <c r="AE311" i="20"/>
  <c r="AE317" i="20"/>
  <c r="AE323" i="20"/>
  <c r="AE329" i="20"/>
  <c r="AE335" i="20"/>
  <c r="AE341" i="20"/>
  <c r="AE347" i="20"/>
  <c r="AE353" i="20"/>
  <c r="AE359" i="20"/>
  <c r="AE365" i="20"/>
  <c r="AE371" i="20"/>
  <c r="AE377" i="20"/>
  <c r="AE383" i="20"/>
  <c r="AE389" i="20"/>
  <c r="AE395" i="20"/>
  <c r="AE401" i="20"/>
  <c r="AE407" i="20"/>
  <c r="AE413" i="20"/>
  <c r="AE419" i="20"/>
  <c r="AE425" i="20"/>
  <c r="AE431" i="20"/>
  <c r="AE437" i="20"/>
  <c r="AE443" i="20"/>
  <c r="AE449" i="20"/>
  <c r="AE455" i="20"/>
  <c r="AE461" i="20"/>
  <c r="AE467" i="20"/>
  <c r="AE473" i="20"/>
  <c r="AE479" i="20"/>
  <c r="AE485" i="20"/>
  <c r="AE491" i="20"/>
  <c r="AE497" i="20"/>
  <c r="AE18" i="20"/>
  <c r="AE24" i="20"/>
  <c r="AE30" i="20"/>
  <c r="AE36" i="20"/>
  <c r="AE42" i="20"/>
  <c r="AE48" i="20"/>
  <c r="AE54" i="20"/>
  <c r="AA54" i="20" s="1"/>
  <c r="AE60" i="20"/>
  <c r="AE66" i="20"/>
  <c r="AE72" i="20"/>
  <c r="AE78" i="20"/>
  <c r="AE84" i="20"/>
  <c r="AE90" i="20"/>
  <c r="AE96" i="20"/>
  <c r="AE102" i="20"/>
  <c r="AE108" i="20"/>
  <c r="AA108" i="20" s="1"/>
  <c r="AE114" i="20"/>
  <c r="AE126" i="20"/>
  <c r="AE132" i="20"/>
  <c r="AE138" i="20"/>
  <c r="AE144" i="20"/>
  <c r="AE150" i="20"/>
  <c r="AE156" i="20"/>
  <c r="AE162" i="20"/>
  <c r="AE168" i="20"/>
  <c r="AE174" i="20"/>
  <c r="AE180" i="20"/>
  <c r="AE186" i="20"/>
  <c r="AE192" i="20"/>
  <c r="AE198" i="20"/>
  <c r="AE204" i="20"/>
  <c r="AE210" i="20"/>
  <c r="AE216" i="20"/>
  <c r="AE222" i="20"/>
  <c r="AE228" i="20"/>
  <c r="AE234" i="20"/>
  <c r="AE240" i="20"/>
  <c r="AE246" i="20"/>
  <c r="AE252" i="20"/>
  <c r="AE258" i="20"/>
  <c r="AE264" i="20"/>
  <c r="AE270" i="20"/>
  <c r="AE276" i="20"/>
  <c r="AE282" i="20"/>
  <c r="AE288" i="20"/>
  <c r="AE294" i="20"/>
  <c r="AE300" i="20"/>
  <c r="AE306" i="20"/>
  <c r="AE312" i="20"/>
  <c r="AE318" i="20"/>
  <c r="AE324" i="20"/>
  <c r="AE330" i="20"/>
  <c r="AE336" i="20"/>
  <c r="AE342" i="20"/>
  <c r="AE348" i="20"/>
  <c r="AE354" i="20"/>
  <c r="AE360" i="20"/>
  <c r="AE366" i="20"/>
  <c r="AE372" i="20"/>
  <c r="AE378" i="20"/>
  <c r="AE384" i="20"/>
  <c r="AE390" i="20"/>
  <c r="AE396" i="20"/>
  <c r="AE402" i="20"/>
  <c r="AE408" i="20"/>
  <c r="AE414" i="20"/>
  <c r="AE420" i="20"/>
  <c r="AE426" i="20"/>
  <c r="AE432" i="20"/>
  <c r="AE438" i="20"/>
  <c r="AE444" i="20"/>
  <c r="AE450" i="20"/>
  <c r="AE456" i="20"/>
  <c r="AE462" i="20"/>
  <c r="AE468" i="20"/>
  <c r="AE474" i="20"/>
  <c r="AE480" i="20"/>
  <c r="AE486" i="20"/>
  <c r="AE492" i="20"/>
  <c r="AE498" i="20"/>
  <c r="AE19" i="20"/>
  <c r="AE25" i="20"/>
  <c r="AE31" i="20"/>
  <c r="AE37" i="20"/>
  <c r="AE43" i="20"/>
  <c r="AE49" i="20"/>
  <c r="AE55" i="20"/>
  <c r="AE61" i="20"/>
  <c r="AE67" i="20"/>
  <c r="AE73" i="20"/>
  <c r="AE79" i="20"/>
  <c r="AE85" i="20"/>
  <c r="AE91" i="20"/>
  <c r="AE97" i="20"/>
  <c r="AE103" i="20"/>
  <c r="AE109" i="20"/>
  <c r="AE115" i="20"/>
  <c r="AE121" i="20"/>
  <c r="AE127" i="20"/>
  <c r="AE133" i="20"/>
  <c r="AH133" i="20" s="1"/>
  <c r="AE139" i="20"/>
  <c r="AE145" i="20"/>
  <c r="AE151" i="20"/>
  <c r="AE157" i="20"/>
  <c r="AE163" i="20"/>
  <c r="AE169" i="20"/>
  <c r="AE175" i="20"/>
  <c r="AE181" i="20"/>
  <c r="AE187" i="20"/>
  <c r="AE193" i="20"/>
  <c r="AE199" i="20"/>
  <c r="AE205" i="20"/>
  <c r="AE211" i="20"/>
  <c r="AE217" i="20"/>
  <c r="AE223" i="20"/>
  <c r="AE229" i="20"/>
  <c r="AE235" i="20"/>
  <c r="AE241" i="20"/>
  <c r="AE247" i="20"/>
  <c r="AE253" i="20"/>
  <c r="AE259" i="20"/>
  <c r="AE265" i="20"/>
  <c r="AE271" i="20"/>
  <c r="AE277" i="20"/>
  <c r="AE283" i="20"/>
  <c r="AE289" i="20"/>
  <c r="AE295" i="20"/>
  <c r="AE301" i="20"/>
  <c r="AE307" i="20"/>
  <c r="AE313" i="20"/>
  <c r="AE319" i="20"/>
  <c r="AE325" i="20"/>
  <c r="AE331" i="20"/>
  <c r="AE337" i="20"/>
  <c r="AE343" i="20"/>
  <c r="AE349" i="20"/>
  <c r="AE355" i="20"/>
  <c r="AE361" i="20"/>
  <c r="AE367" i="20"/>
  <c r="AE373" i="20"/>
  <c r="AE379" i="20"/>
  <c r="AE385" i="20"/>
  <c r="AE391" i="20"/>
  <c r="AE397" i="20"/>
  <c r="AE403" i="20"/>
  <c r="AE409" i="20"/>
  <c r="AE415" i="20"/>
  <c r="AE421" i="20"/>
  <c r="AE427" i="20"/>
  <c r="AE433" i="20"/>
  <c r="AE439" i="20"/>
  <c r="AE445" i="20"/>
  <c r="AE451" i="20"/>
  <c r="AE457" i="20"/>
  <c r="AE463" i="20"/>
  <c r="AE469" i="20"/>
  <c r="AE475" i="20"/>
  <c r="AE481" i="20"/>
  <c r="AE487" i="20"/>
  <c r="AE493" i="20"/>
  <c r="AE499" i="20"/>
  <c r="AE26" i="20"/>
  <c r="AE32" i="20"/>
  <c r="AE38" i="20"/>
  <c r="AE44" i="20"/>
  <c r="AE50" i="20"/>
  <c r="AE56" i="20"/>
  <c r="AE62" i="20"/>
  <c r="AE68" i="20"/>
  <c r="AE74" i="20"/>
  <c r="AE80" i="20"/>
  <c r="AE86" i="20"/>
  <c r="AE92" i="20"/>
  <c r="AE98" i="20"/>
  <c r="AE104" i="20"/>
  <c r="AE110" i="20"/>
  <c r="AE116" i="20"/>
  <c r="AE122" i="20"/>
  <c r="AE128" i="20"/>
  <c r="AE134" i="20"/>
  <c r="AE140" i="20"/>
  <c r="AE146" i="20"/>
  <c r="AE152" i="20"/>
  <c r="AE158" i="20"/>
  <c r="AE164" i="20"/>
  <c r="AE170" i="20"/>
  <c r="AE176" i="20"/>
  <c r="AE182" i="20"/>
  <c r="AE188" i="20"/>
  <c r="AE194" i="20"/>
  <c r="AE200" i="20"/>
  <c r="AE206" i="20"/>
  <c r="AE212" i="20"/>
  <c r="AE218" i="20"/>
  <c r="AE224" i="20"/>
  <c r="AE230" i="20"/>
  <c r="AE236" i="20"/>
  <c r="AE242" i="20"/>
  <c r="AE248" i="20"/>
  <c r="AE254" i="20"/>
  <c r="AE260" i="20"/>
  <c r="AE266" i="20"/>
  <c r="AE272" i="20"/>
  <c r="AE278" i="20"/>
  <c r="AE284" i="20"/>
  <c r="AE290" i="20"/>
  <c r="AE296" i="20"/>
  <c r="AE302" i="20"/>
  <c r="AE308" i="20"/>
  <c r="AE314" i="20"/>
  <c r="AE320" i="20"/>
  <c r="AE326" i="20"/>
  <c r="AE332" i="20"/>
  <c r="AE338" i="20"/>
  <c r="AE344" i="20"/>
  <c r="AE350" i="20"/>
  <c r="AE356" i="20"/>
  <c r="AE362" i="20"/>
  <c r="AE368" i="20"/>
  <c r="AE374" i="20"/>
  <c r="AE380" i="20"/>
  <c r="AE386" i="20"/>
  <c r="AE392" i="20"/>
  <c r="AE21" i="20"/>
  <c r="AE27" i="20"/>
  <c r="AE33" i="20"/>
  <c r="AE39" i="20"/>
  <c r="AE45" i="20"/>
  <c r="AE51" i="20"/>
  <c r="AE57" i="20"/>
  <c r="AE63" i="20"/>
  <c r="AE69" i="20"/>
  <c r="AE75" i="20"/>
  <c r="AE81" i="20"/>
  <c r="AE87" i="20"/>
  <c r="AE93" i="20"/>
  <c r="AE99" i="20"/>
  <c r="AE105" i="20"/>
  <c r="AE111" i="20"/>
  <c r="AE117" i="20"/>
  <c r="AE123" i="20"/>
  <c r="AE129" i="20"/>
  <c r="AE135" i="20"/>
  <c r="AE141" i="20"/>
  <c r="AE147" i="20"/>
  <c r="AE153" i="20"/>
  <c r="AE159" i="20"/>
  <c r="AE165" i="20"/>
  <c r="AE171" i="20"/>
  <c r="AE177" i="20"/>
  <c r="AE183" i="20"/>
  <c r="AE189" i="20"/>
  <c r="AE195" i="20"/>
  <c r="AE201" i="20"/>
  <c r="AE207" i="20"/>
  <c r="AE213" i="20"/>
  <c r="AE219" i="20"/>
  <c r="AE225" i="20"/>
  <c r="AE231" i="20"/>
  <c r="AE237" i="20"/>
  <c r="AE243" i="20"/>
  <c r="AE249" i="20"/>
  <c r="AE255" i="20"/>
  <c r="AE261" i="20"/>
  <c r="AE267" i="20"/>
  <c r="AE273" i="20"/>
  <c r="AE279" i="20"/>
  <c r="AE285" i="20"/>
  <c r="AE291" i="20"/>
  <c r="AE297" i="20"/>
  <c r="AE303" i="20"/>
  <c r="AE309" i="20"/>
  <c r="AE315" i="20"/>
  <c r="AE321" i="20"/>
  <c r="AE327" i="20"/>
  <c r="AE333" i="20"/>
  <c r="AE339" i="20"/>
  <c r="AE345" i="20"/>
  <c r="AE351" i="20"/>
  <c r="AE357" i="20"/>
  <c r="AE363" i="20"/>
  <c r="AE369" i="20"/>
  <c r="AE375" i="20"/>
  <c r="AE381" i="20"/>
  <c r="AE387" i="20"/>
  <c r="AE393" i="20"/>
  <c r="AE399" i="20"/>
  <c r="AE405" i="20"/>
  <c r="AE411" i="20"/>
  <c r="AE417" i="20"/>
  <c r="AE423" i="20"/>
  <c r="AE429" i="20"/>
  <c r="AE435" i="20"/>
  <c r="AE441" i="20"/>
  <c r="AE447" i="20"/>
  <c r="AE453" i="20"/>
  <c r="AE459" i="20"/>
  <c r="AE465" i="20"/>
  <c r="AE471" i="20"/>
  <c r="AE477" i="20"/>
  <c r="AE483" i="20"/>
  <c r="AE489" i="20"/>
  <c r="AE495" i="20"/>
  <c r="AE16" i="20"/>
  <c r="AE52" i="20"/>
  <c r="AE124" i="20"/>
  <c r="AE160" i="20"/>
  <c r="AE196" i="20"/>
  <c r="AE232" i="20"/>
  <c r="AE268" i="20"/>
  <c r="AE304" i="20"/>
  <c r="AE340" i="20"/>
  <c r="AE376" i="20"/>
  <c r="AE404" i="20"/>
  <c r="AE422" i="20"/>
  <c r="AE440" i="20"/>
  <c r="AE458" i="20"/>
  <c r="AE476" i="20"/>
  <c r="AE494" i="20"/>
  <c r="AE292" i="20"/>
  <c r="AE22" i="20"/>
  <c r="AE58" i="20"/>
  <c r="AE94" i="20"/>
  <c r="AE130" i="20"/>
  <c r="AE166" i="20"/>
  <c r="AE202" i="20"/>
  <c r="AE238" i="20"/>
  <c r="AE274" i="20"/>
  <c r="AE310" i="20"/>
  <c r="AE346" i="20"/>
  <c r="AE382" i="20"/>
  <c r="AE406" i="20"/>
  <c r="AE424" i="20"/>
  <c r="AE442" i="20"/>
  <c r="AE460" i="20"/>
  <c r="AE478" i="20"/>
  <c r="AE496" i="20"/>
  <c r="AE148" i="20"/>
  <c r="AE28" i="20"/>
  <c r="AE100" i="20"/>
  <c r="AE136" i="20"/>
  <c r="AE172" i="20"/>
  <c r="AE208" i="20"/>
  <c r="AE244" i="20"/>
  <c r="AE280" i="20"/>
  <c r="AE316" i="20"/>
  <c r="AE352" i="20"/>
  <c r="AE388" i="20"/>
  <c r="AE410" i="20"/>
  <c r="AE428" i="20"/>
  <c r="AE446" i="20"/>
  <c r="AE464" i="20"/>
  <c r="AE482" i="20"/>
  <c r="AE500" i="20"/>
  <c r="AE112" i="20"/>
  <c r="AE34" i="20"/>
  <c r="AE70" i="20"/>
  <c r="AE106" i="20"/>
  <c r="AE142" i="20"/>
  <c r="AE178" i="20"/>
  <c r="AE214" i="20"/>
  <c r="AE250" i="20"/>
  <c r="AE286" i="20"/>
  <c r="AE322" i="20"/>
  <c r="AE358" i="20"/>
  <c r="AE394" i="20"/>
  <c r="AE412" i="20"/>
  <c r="AE430" i="20"/>
  <c r="AE448" i="20"/>
  <c r="AE466" i="20"/>
  <c r="AE484" i="20"/>
  <c r="AE40" i="20"/>
  <c r="AE76" i="20"/>
  <c r="AE184" i="20"/>
  <c r="AE256" i="20"/>
  <c r="AE328" i="20"/>
  <c r="AE364" i="20"/>
  <c r="AE398" i="20"/>
  <c r="AE416" i="20"/>
  <c r="AE434" i="20"/>
  <c r="AE452" i="20"/>
  <c r="AE470" i="20"/>
  <c r="AE488" i="20"/>
  <c r="AE15" i="20"/>
  <c r="AE46" i="20"/>
  <c r="AE82" i="20"/>
  <c r="AE118" i="20"/>
  <c r="AE154" i="20"/>
  <c r="AE190" i="20"/>
  <c r="AE226" i="20"/>
  <c r="AE262" i="20"/>
  <c r="AE298" i="20"/>
  <c r="AE334" i="20"/>
  <c r="AE370" i="20"/>
  <c r="AE400" i="20"/>
  <c r="AE418" i="20"/>
  <c r="AE436" i="20"/>
  <c r="AE454" i="20"/>
  <c r="AE472" i="20"/>
  <c r="AE490" i="20"/>
  <c r="AE220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A93" i="20" l="1"/>
  <c r="AH52" i="20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R26" i="21" l="1"/>
  <c r="V23" i="21"/>
  <c r="V24" i="21"/>
  <c r="AJ16" i="20"/>
  <c r="AJ20" i="20"/>
  <c r="AJ24" i="20"/>
  <c r="AJ28" i="20"/>
  <c r="AJ32" i="20"/>
  <c r="AJ36" i="20"/>
  <c r="AJ40" i="20"/>
  <c r="AJ44" i="20"/>
  <c r="AJ48" i="20"/>
  <c r="AJ52" i="20"/>
  <c r="AJ56" i="20"/>
  <c r="AJ60" i="20"/>
  <c r="AJ64" i="20"/>
  <c r="AJ68" i="20"/>
  <c r="AJ72" i="20"/>
  <c r="AJ76" i="20"/>
  <c r="AJ80" i="20"/>
  <c r="AJ84" i="20"/>
  <c r="AJ88" i="20"/>
  <c r="AJ92" i="20"/>
  <c r="AJ96" i="20"/>
  <c r="AJ100" i="20"/>
  <c r="AJ104" i="20"/>
  <c r="AJ108" i="20"/>
  <c r="AJ112" i="20"/>
  <c r="AJ116" i="20"/>
  <c r="AJ120" i="20"/>
  <c r="AJ124" i="20"/>
  <c r="AJ128" i="20"/>
  <c r="AJ132" i="20"/>
  <c r="AJ136" i="20"/>
  <c r="AJ140" i="20"/>
  <c r="AJ144" i="20"/>
  <c r="AJ148" i="20"/>
  <c r="AJ152" i="20"/>
  <c r="AJ156" i="20"/>
  <c r="AJ160" i="20"/>
  <c r="AJ164" i="20"/>
  <c r="AJ168" i="20"/>
  <c r="AJ172" i="20"/>
  <c r="AJ176" i="20"/>
  <c r="AJ180" i="20"/>
  <c r="AJ184" i="20"/>
  <c r="AJ188" i="20"/>
  <c r="AJ192" i="20"/>
  <c r="AJ196" i="20"/>
  <c r="AJ200" i="20"/>
  <c r="AJ204" i="20"/>
  <c r="AJ208" i="20"/>
  <c r="AJ212" i="20"/>
  <c r="AJ216" i="20"/>
  <c r="AJ220" i="20"/>
  <c r="AJ224" i="20"/>
  <c r="AJ228" i="20"/>
  <c r="AJ232" i="20"/>
  <c r="AJ236" i="20"/>
  <c r="AJ240" i="20"/>
  <c r="AJ244" i="20"/>
  <c r="AJ248" i="20"/>
  <c r="AJ252" i="20"/>
  <c r="AJ256" i="20"/>
  <c r="AJ260" i="20"/>
  <c r="AJ264" i="20"/>
  <c r="AJ268" i="20"/>
  <c r="AJ272" i="20"/>
  <c r="AJ276" i="20"/>
  <c r="AJ280" i="20"/>
  <c r="AJ284" i="20"/>
  <c r="AJ288" i="20"/>
  <c r="AJ292" i="20"/>
  <c r="AJ296" i="20"/>
  <c r="AJ300" i="20"/>
  <c r="AJ304" i="20"/>
  <c r="AJ308" i="20"/>
  <c r="AJ312" i="20"/>
  <c r="AJ316" i="20"/>
  <c r="AJ320" i="20"/>
  <c r="AJ324" i="20"/>
  <c r="AJ328" i="20"/>
  <c r="AJ332" i="20"/>
  <c r="AJ336" i="20"/>
  <c r="AJ340" i="20"/>
  <c r="AJ344" i="20"/>
  <c r="AJ348" i="20"/>
  <c r="AJ352" i="20"/>
  <c r="AJ356" i="20"/>
  <c r="AJ360" i="20"/>
  <c r="AJ364" i="20"/>
  <c r="AJ368" i="20"/>
  <c r="AJ372" i="20"/>
  <c r="AJ376" i="20"/>
  <c r="AJ380" i="20"/>
  <c r="AJ384" i="20"/>
  <c r="AJ388" i="20"/>
  <c r="AJ392" i="20"/>
  <c r="AJ396" i="20"/>
  <c r="AJ400" i="20"/>
  <c r="AJ404" i="20"/>
  <c r="AJ408" i="20"/>
  <c r="AJ412" i="20"/>
  <c r="AJ416" i="20"/>
  <c r="AJ420" i="20"/>
  <c r="AJ424" i="20"/>
  <c r="AJ428" i="20"/>
  <c r="AJ432" i="20"/>
  <c r="AJ436" i="20"/>
  <c r="AJ440" i="20"/>
  <c r="AJ444" i="20"/>
  <c r="AJ448" i="20"/>
  <c r="AJ452" i="20"/>
  <c r="AJ456" i="20"/>
  <c r="AJ460" i="20"/>
  <c r="AJ464" i="20"/>
  <c r="AJ468" i="20"/>
  <c r="AJ472" i="20"/>
  <c r="AJ476" i="20"/>
  <c r="AJ480" i="20"/>
  <c r="AJ484" i="20"/>
  <c r="AJ488" i="20"/>
  <c r="AJ492" i="20"/>
  <c r="AJ496" i="20"/>
  <c r="AJ500" i="20"/>
  <c r="AJ151" i="20"/>
  <c r="AJ383" i="20"/>
  <c r="AJ403" i="20"/>
  <c r="AJ407" i="20"/>
  <c r="AJ411" i="20"/>
  <c r="AJ419" i="20"/>
  <c r="AJ427" i="20"/>
  <c r="AJ431" i="20"/>
  <c r="AJ439" i="20"/>
  <c r="AJ443" i="20"/>
  <c r="AJ451" i="20"/>
  <c r="AJ455" i="20"/>
  <c r="AJ459" i="20"/>
  <c r="AJ467" i="20"/>
  <c r="AJ471" i="20"/>
  <c r="AJ475" i="20"/>
  <c r="AJ479" i="20"/>
  <c r="AJ483" i="20"/>
  <c r="AJ487" i="20"/>
  <c r="AJ491" i="20"/>
  <c r="AJ499" i="20"/>
  <c r="AJ19" i="20"/>
  <c r="AJ23" i="20"/>
  <c r="AJ27" i="20"/>
  <c r="AJ31" i="20"/>
  <c r="AJ35" i="20"/>
  <c r="AJ39" i="20"/>
  <c r="AJ43" i="20"/>
  <c r="AJ47" i="20"/>
  <c r="AJ51" i="20"/>
  <c r="AJ55" i="20"/>
  <c r="AJ59" i="20"/>
  <c r="AJ63" i="20"/>
  <c r="AJ67" i="20"/>
  <c r="AJ71" i="20"/>
  <c r="AJ75" i="20"/>
  <c r="AJ79" i="20"/>
  <c r="AJ83" i="20"/>
  <c r="AJ87" i="20"/>
  <c r="AJ91" i="20"/>
  <c r="AJ95" i="20"/>
  <c r="AJ99" i="20"/>
  <c r="AJ103" i="20"/>
  <c r="AJ107" i="20"/>
  <c r="AJ111" i="20"/>
  <c r="AJ115" i="20"/>
  <c r="AJ119" i="20"/>
  <c r="AJ123" i="20"/>
  <c r="AJ127" i="20"/>
  <c r="AJ131" i="20"/>
  <c r="AJ135" i="20"/>
  <c r="AJ139" i="20"/>
  <c r="AJ143" i="20"/>
  <c r="AJ147" i="20"/>
  <c r="AJ155" i="20"/>
  <c r="AJ159" i="20"/>
  <c r="AJ163" i="20"/>
  <c r="AJ167" i="20"/>
  <c r="AJ171" i="20"/>
  <c r="AJ175" i="20"/>
  <c r="AJ179" i="20"/>
  <c r="AJ183" i="20"/>
  <c r="AJ187" i="20"/>
  <c r="AJ191" i="20"/>
  <c r="AJ195" i="20"/>
  <c r="AJ199" i="20"/>
  <c r="AJ203" i="20"/>
  <c r="AJ207" i="20"/>
  <c r="AJ211" i="20"/>
  <c r="AJ215" i="20"/>
  <c r="AJ219" i="20"/>
  <c r="AJ223" i="20"/>
  <c r="AJ227" i="20"/>
  <c r="AJ231" i="20"/>
  <c r="AJ235" i="20"/>
  <c r="AJ239" i="20"/>
  <c r="AJ243" i="20"/>
  <c r="AJ247" i="20"/>
  <c r="AJ251" i="20"/>
  <c r="AJ255" i="20"/>
  <c r="AJ259" i="20"/>
  <c r="AJ263" i="20"/>
  <c r="AJ267" i="20"/>
  <c r="AJ271" i="20"/>
  <c r="AJ275" i="20"/>
  <c r="AJ279" i="20"/>
  <c r="AJ283" i="20"/>
  <c r="AJ287" i="20"/>
  <c r="AJ291" i="20"/>
  <c r="AJ295" i="20"/>
  <c r="AJ299" i="20"/>
  <c r="AJ303" i="20"/>
  <c r="AJ307" i="20"/>
  <c r="AJ311" i="20"/>
  <c r="AJ315" i="20"/>
  <c r="AJ319" i="20"/>
  <c r="AJ323" i="20"/>
  <c r="AJ327" i="20"/>
  <c r="AJ331" i="20"/>
  <c r="AJ335" i="20"/>
  <c r="AJ339" i="20"/>
  <c r="AJ343" i="20"/>
  <c r="AJ347" i="20"/>
  <c r="AJ351" i="20"/>
  <c r="AJ355" i="20"/>
  <c r="AJ359" i="20"/>
  <c r="AJ363" i="20"/>
  <c r="AJ367" i="20"/>
  <c r="AJ371" i="20"/>
  <c r="AJ375" i="20"/>
  <c r="AJ379" i="20"/>
  <c r="AJ387" i="20"/>
  <c r="AJ391" i="20"/>
  <c r="AJ395" i="20"/>
  <c r="AJ399" i="20"/>
  <c r="AJ415" i="20"/>
  <c r="AJ423" i="20"/>
  <c r="AJ435" i="20"/>
  <c r="AJ447" i="20"/>
  <c r="AJ463" i="20"/>
  <c r="AJ495" i="20"/>
  <c r="AJ218" i="20"/>
  <c r="AJ426" i="20"/>
  <c r="AJ498" i="20"/>
  <c r="AJ21" i="20"/>
  <c r="AJ29" i="20"/>
  <c r="AJ37" i="20"/>
  <c r="AJ45" i="20"/>
  <c r="AJ53" i="20"/>
  <c r="AJ61" i="20"/>
  <c r="AJ69" i="20"/>
  <c r="AJ77" i="20"/>
  <c r="AJ85" i="20"/>
  <c r="AJ93" i="20"/>
  <c r="AJ101" i="20"/>
  <c r="AJ109" i="20"/>
  <c r="AJ117" i="20"/>
  <c r="AJ125" i="20"/>
  <c r="AJ133" i="20"/>
  <c r="AJ141" i="20"/>
  <c r="AJ149" i="20"/>
  <c r="AJ157" i="20"/>
  <c r="AJ165" i="20"/>
  <c r="AJ173" i="20"/>
  <c r="AJ181" i="20"/>
  <c r="AJ189" i="20"/>
  <c r="AJ197" i="20"/>
  <c r="AJ205" i="20"/>
  <c r="AJ213" i="20"/>
  <c r="AJ221" i="20"/>
  <c r="AJ229" i="20"/>
  <c r="AJ237" i="20"/>
  <c r="AJ245" i="20"/>
  <c r="AJ253" i="20"/>
  <c r="AJ261" i="20"/>
  <c r="AJ269" i="20"/>
  <c r="AJ277" i="20"/>
  <c r="AJ285" i="20"/>
  <c r="AJ293" i="20"/>
  <c r="AJ301" i="20"/>
  <c r="AJ309" i="20"/>
  <c r="AJ317" i="20"/>
  <c r="AJ325" i="20"/>
  <c r="AJ333" i="20"/>
  <c r="AJ341" i="20"/>
  <c r="AJ349" i="20"/>
  <c r="AJ357" i="20"/>
  <c r="AJ365" i="20"/>
  <c r="AJ373" i="20"/>
  <c r="AJ381" i="20"/>
  <c r="AJ389" i="20"/>
  <c r="AJ397" i="20"/>
  <c r="AJ405" i="20"/>
  <c r="AJ413" i="20"/>
  <c r="AJ421" i="20"/>
  <c r="AJ429" i="20"/>
  <c r="AJ437" i="20"/>
  <c r="AJ445" i="20"/>
  <c r="AJ453" i="20"/>
  <c r="AJ461" i="20"/>
  <c r="AJ469" i="20"/>
  <c r="AJ477" i="20"/>
  <c r="AJ485" i="20"/>
  <c r="AJ493" i="20"/>
  <c r="AJ18" i="20"/>
  <c r="AJ26" i="20"/>
  <c r="AJ34" i="20"/>
  <c r="AJ42" i="20"/>
  <c r="AJ50" i="20"/>
  <c r="AJ58" i="20"/>
  <c r="AJ66" i="20"/>
  <c r="AJ74" i="20"/>
  <c r="AJ82" i="20"/>
  <c r="AJ90" i="20"/>
  <c r="AJ98" i="20"/>
  <c r="AJ106" i="20"/>
  <c r="AJ114" i="20"/>
  <c r="AJ122" i="20"/>
  <c r="AJ130" i="20"/>
  <c r="AJ138" i="20"/>
  <c r="AJ146" i="20"/>
  <c r="AJ154" i="20"/>
  <c r="AJ162" i="20"/>
  <c r="AJ170" i="20"/>
  <c r="AJ178" i="20"/>
  <c r="AJ186" i="20"/>
  <c r="AJ194" i="20"/>
  <c r="AJ202" i="20"/>
  <c r="AJ210" i="20"/>
  <c r="AJ226" i="20"/>
  <c r="AJ234" i="20"/>
  <c r="AJ242" i="20"/>
  <c r="AJ250" i="20"/>
  <c r="AJ258" i="20"/>
  <c r="AJ266" i="20"/>
  <c r="AJ274" i="20"/>
  <c r="AJ282" i="20"/>
  <c r="AJ290" i="20"/>
  <c r="AJ298" i="20"/>
  <c r="AJ306" i="20"/>
  <c r="AJ314" i="20"/>
  <c r="AJ322" i="20"/>
  <c r="AJ330" i="20"/>
  <c r="AJ338" i="20"/>
  <c r="AJ346" i="20"/>
  <c r="AJ354" i="20"/>
  <c r="AJ362" i="20"/>
  <c r="AJ370" i="20"/>
  <c r="AJ378" i="20"/>
  <c r="AJ386" i="20"/>
  <c r="AJ394" i="20"/>
  <c r="AJ402" i="20"/>
  <c r="AJ410" i="20"/>
  <c r="AJ418" i="20"/>
  <c r="AJ434" i="20"/>
  <c r="AJ442" i="20"/>
  <c r="AJ450" i="20"/>
  <c r="AJ458" i="20"/>
  <c r="AJ466" i="20"/>
  <c r="AJ474" i="20"/>
  <c r="AJ482" i="20"/>
  <c r="AJ490" i="20"/>
  <c r="AJ17" i="20"/>
  <c r="AJ25" i="20"/>
  <c r="AJ33" i="20"/>
  <c r="AJ41" i="20"/>
  <c r="AJ49" i="20"/>
  <c r="AJ57" i="20"/>
  <c r="AJ65" i="20"/>
  <c r="AJ73" i="20"/>
  <c r="AJ81" i="20"/>
  <c r="AJ89" i="20"/>
  <c r="AJ97" i="20"/>
  <c r="AJ105" i="20"/>
  <c r="AJ113" i="20"/>
  <c r="AJ121" i="20"/>
  <c r="AJ129" i="20"/>
  <c r="AJ137" i="20"/>
  <c r="AJ145" i="20"/>
  <c r="AJ153" i="20"/>
  <c r="AJ161" i="20"/>
  <c r="AJ169" i="20"/>
  <c r="AJ177" i="20"/>
  <c r="AJ185" i="20"/>
  <c r="AJ193" i="20"/>
  <c r="AJ201" i="20"/>
  <c r="AJ209" i="20"/>
  <c r="AJ217" i="20"/>
  <c r="AJ225" i="20"/>
  <c r="AJ233" i="20"/>
  <c r="AJ241" i="20"/>
  <c r="AJ249" i="20"/>
  <c r="AJ257" i="20"/>
  <c r="AJ265" i="20"/>
  <c r="AJ273" i="20"/>
  <c r="AJ281" i="20"/>
  <c r="AJ289" i="20"/>
  <c r="AJ297" i="20"/>
  <c r="AJ305" i="20"/>
  <c r="AJ313" i="20"/>
  <c r="AJ321" i="20"/>
  <c r="AJ329" i="20"/>
  <c r="AJ337" i="20"/>
  <c r="AJ345" i="20"/>
  <c r="AJ353" i="20"/>
  <c r="AJ361" i="20"/>
  <c r="AJ369" i="20"/>
  <c r="AJ377" i="20"/>
  <c r="AJ385" i="20"/>
  <c r="AJ393" i="20"/>
  <c r="AJ401" i="20"/>
  <c r="AJ409" i="20"/>
  <c r="AJ417" i="20"/>
  <c r="AJ425" i="20"/>
  <c r="AJ433" i="20"/>
  <c r="AJ441" i="20"/>
  <c r="AJ449" i="20"/>
  <c r="AJ457" i="20"/>
  <c r="AJ465" i="20"/>
  <c r="AJ473" i="20"/>
  <c r="AJ481" i="20"/>
  <c r="AJ489" i="20"/>
  <c r="AJ497" i="20"/>
  <c r="AJ22" i="20"/>
  <c r="AJ30" i="20"/>
  <c r="AJ38" i="20"/>
  <c r="AJ46" i="20"/>
  <c r="AJ54" i="20"/>
  <c r="AJ62" i="20"/>
  <c r="AJ70" i="20"/>
  <c r="AJ78" i="20"/>
  <c r="AJ86" i="20"/>
  <c r="AJ94" i="20"/>
  <c r="AJ102" i="20"/>
  <c r="AJ110" i="20"/>
  <c r="AJ118" i="20"/>
  <c r="AJ126" i="20"/>
  <c r="AJ134" i="20"/>
  <c r="AJ142" i="20"/>
  <c r="AJ150" i="20"/>
  <c r="AJ158" i="20"/>
  <c r="AJ166" i="20"/>
  <c r="AJ174" i="20"/>
  <c r="AJ182" i="20"/>
  <c r="AJ190" i="20"/>
  <c r="AJ198" i="20"/>
  <c r="AJ206" i="20"/>
  <c r="AJ214" i="20"/>
  <c r="AJ222" i="20"/>
  <c r="AJ230" i="20"/>
  <c r="AJ238" i="20"/>
  <c r="AJ246" i="20"/>
  <c r="AJ254" i="20"/>
  <c r="AJ262" i="20"/>
  <c r="AJ270" i="20"/>
  <c r="AJ278" i="20"/>
  <c r="AJ286" i="20"/>
  <c r="AJ294" i="20"/>
  <c r="AJ302" i="20"/>
  <c r="AJ310" i="20"/>
  <c r="AJ318" i="20"/>
  <c r="AJ326" i="20"/>
  <c r="AJ334" i="20"/>
  <c r="AJ342" i="20"/>
  <c r="AJ350" i="20"/>
  <c r="AJ358" i="20"/>
  <c r="AJ366" i="20"/>
  <c r="AJ374" i="20"/>
  <c r="AJ382" i="20"/>
  <c r="AJ390" i="20"/>
  <c r="AJ398" i="20"/>
  <c r="AJ406" i="20"/>
  <c r="AJ414" i="20"/>
  <c r="AJ422" i="20"/>
  <c r="AJ430" i="20"/>
  <c r="AJ438" i="20"/>
  <c r="AJ446" i="20"/>
  <c r="AJ454" i="20"/>
  <c r="AJ462" i="20"/>
  <c r="AJ470" i="20"/>
  <c r="AJ478" i="20"/>
  <c r="AJ486" i="20"/>
  <c r="AJ494" i="20"/>
  <c r="V13" i="20"/>
  <c r="AL13" i="20" s="1"/>
  <c r="S25" i="21"/>
  <c r="V25" i="21" s="1"/>
  <c r="U23" i="21"/>
  <c r="D10" i="21"/>
  <c r="AL19" i="20" l="1"/>
  <c r="AL23" i="20"/>
  <c r="AL27" i="20"/>
  <c r="AL31" i="20"/>
  <c r="AL35" i="20"/>
  <c r="AL39" i="20"/>
  <c r="AL43" i="20"/>
  <c r="AL47" i="20"/>
  <c r="AL51" i="20"/>
  <c r="AL55" i="20"/>
  <c r="AL59" i="20"/>
  <c r="AL63" i="20"/>
  <c r="AL67" i="20"/>
  <c r="AL71" i="20"/>
  <c r="AL75" i="20"/>
  <c r="AL79" i="20"/>
  <c r="AL83" i="20"/>
  <c r="AL87" i="20"/>
  <c r="AL91" i="20"/>
  <c r="AL95" i="20"/>
  <c r="AL99" i="20"/>
  <c r="AL103" i="20"/>
  <c r="AL107" i="20"/>
  <c r="AL111" i="20"/>
  <c r="AL115" i="20"/>
  <c r="AL119" i="20"/>
  <c r="AL123" i="20"/>
  <c r="AL127" i="20"/>
  <c r="AL131" i="20"/>
  <c r="AL135" i="20"/>
  <c r="AL139" i="20"/>
  <c r="AL143" i="20"/>
  <c r="AL147" i="20"/>
  <c r="AL151" i="20"/>
  <c r="AL155" i="20"/>
  <c r="AL159" i="20"/>
  <c r="AL163" i="20"/>
  <c r="AL167" i="20"/>
  <c r="AL171" i="20"/>
  <c r="AL175" i="20"/>
  <c r="AL179" i="20"/>
  <c r="AL183" i="20"/>
  <c r="AL187" i="20"/>
  <c r="AL191" i="20"/>
  <c r="AL195" i="20"/>
  <c r="AL199" i="20"/>
  <c r="AL203" i="20"/>
  <c r="AL207" i="20"/>
  <c r="AL211" i="20"/>
  <c r="AL215" i="20"/>
  <c r="AL219" i="20"/>
  <c r="AL223" i="20"/>
  <c r="AL227" i="20"/>
  <c r="AL231" i="20"/>
  <c r="AL235" i="20"/>
  <c r="AL239" i="20"/>
  <c r="AL243" i="20"/>
  <c r="AL247" i="20"/>
  <c r="AL251" i="20"/>
  <c r="AL255" i="20"/>
  <c r="AL259" i="20"/>
  <c r="AL263" i="20"/>
  <c r="AL267" i="20"/>
  <c r="AL271" i="20"/>
  <c r="AL275" i="20"/>
  <c r="AL279" i="20"/>
  <c r="AL283" i="20"/>
  <c r="AL287" i="20"/>
  <c r="AL291" i="20"/>
  <c r="AL295" i="20"/>
  <c r="AL299" i="20"/>
  <c r="AL303" i="20"/>
  <c r="AL307" i="20"/>
  <c r="AL311" i="20"/>
  <c r="AL315" i="20"/>
  <c r="AL319" i="20"/>
  <c r="AL323" i="20"/>
  <c r="AL327" i="20"/>
  <c r="AL331" i="20"/>
  <c r="AL335" i="20"/>
  <c r="AL339" i="20"/>
  <c r="AL343" i="20"/>
  <c r="AL347" i="20"/>
  <c r="AL351" i="20"/>
  <c r="AL355" i="20"/>
  <c r="AL359" i="20"/>
  <c r="AL363" i="20"/>
  <c r="AL367" i="20"/>
  <c r="AL371" i="20"/>
  <c r="AL375" i="20"/>
  <c r="AL379" i="20"/>
  <c r="AL383" i="20"/>
  <c r="AL387" i="20"/>
  <c r="AL391" i="20"/>
  <c r="AL395" i="20"/>
  <c r="AL399" i="20"/>
  <c r="AL403" i="20"/>
  <c r="AL407" i="20"/>
  <c r="AL411" i="20"/>
  <c r="AL415" i="20"/>
  <c r="AL419" i="20"/>
  <c r="AL423" i="20"/>
  <c r="AL427" i="20"/>
  <c r="AL431" i="20"/>
  <c r="AL435" i="20"/>
  <c r="AL439" i="20"/>
  <c r="AL443" i="20"/>
  <c r="AL447" i="20"/>
  <c r="AL451" i="20"/>
  <c r="AL455" i="20"/>
  <c r="AL459" i="20"/>
  <c r="AL463" i="20"/>
  <c r="AL467" i="20"/>
  <c r="AL471" i="20"/>
  <c r="AL475" i="20"/>
  <c r="AL479" i="20"/>
  <c r="AL483" i="20"/>
  <c r="AL487" i="20"/>
  <c r="AL491" i="20"/>
  <c r="AL495" i="20"/>
  <c r="AL499" i="20"/>
  <c r="AL414" i="20"/>
  <c r="AL418" i="20"/>
  <c r="AL422" i="20"/>
  <c r="AL430" i="20"/>
  <c r="AL434" i="20"/>
  <c r="AL438" i="20"/>
  <c r="AL446" i="20"/>
  <c r="AL450" i="20"/>
  <c r="AL458" i="20"/>
  <c r="AL462" i="20"/>
  <c r="AL470" i="20"/>
  <c r="AL478" i="20"/>
  <c r="AL486" i="20"/>
  <c r="AL494" i="20"/>
  <c r="AL498" i="20"/>
  <c r="AL18" i="20"/>
  <c r="AL22" i="20"/>
  <c r="AL26" i="20"/>
  <c r="AL30" i="20"/>
  <c r="AL34" i="20"/>
  <c r="AL38" i="20"/>
  <c r="AL42" i="20"/>
  <c r="AL46" i="20"/>
  <c r="AL50" i="20"/>
  <c r="AL54" i="20"/>
  <c r="AL58" i="20"/>
  <c r="AL62" i="20"/>
  <c r="AL66" i="20"/>
  <c r="AL70" i="20"/>
  <c r="AL74" i="20"/>
  <c r="AL78" i="20"/>
  <c r="AL82" i="20"/>
  <c r="AL86" i="20"/>
  <c r="AL90" i="20"/>
  <c r="AL94" i="20"/>
  <c r="AL98" i="20"/>
  <c r="AL102" i="20"/>
  <c r="AL106" i="20"/>
  <c r="AL110" i="20"/>
  <c r="AL114" i="20"/>
  <c r="AL118" i="20"/>
  <c r="AL122" i="20"/>
  <c r="AL126" i="20"/>
  <c r="AL130" i="20"/>
  <c r="AL134" i="20"/>
  <c r="AL138" i="20"/>
  <c r="AL142" i="20"/>
  <c r="AL146" i="20"/>
  <c r="AL150" i="20"/>
  <c r="AL154" i="20"/>
  <c r="AL158" i="20"/>
  <c r="AL162" i="20"/>
  <c r="AL166" i="20"/>
  <c r="AL170" i="20"/>
  <c r="AL174" i="20"/>
  <c r="AL178" i="20"/>
  <c r="AL182" i="20"/>
  <c r="AL186" i="20"/>
  <c r="AL190" i="20"/>
  <c r="AL194" i="20"/>
  <c r="AL198" i="20"/>
  <c r="AL202" i="20"/>
  <c r="AL206" i="20"/>
  <c r="AL210" i="20"/>
  <c r="AL214" i="20"/>
  <c r="AL218" i="20"/>
  <c r="AL222" i="20"/>
  <c r="AL226" i="20"/>
  <c r="AL230" i="20"/>
  <c r="AL234" i="20"/>
  <c r="AL238" i="20"/>
  <c r="AL242" i="20"/>
  <c r="AL246" i="20"/>
  <c r="AL250" i="20"/>
  <c r="AL254" i="20"/>
  <c r="AL258" i="20"/>
  <c r="AL262" i="20"/>
  <c r="AL266" i="20"/>
  <c r="AL270" i="20"/>
  <c r="AL274" i="20"/>
  <c r="AL278" i="20"/>
  <c r="AL282" i="20"/>
  <c r="AL286" i="20"/>
  <c r="AL290" i="20"/>
  <c r="AL294" i="20"/>
  <c r="AL298" i="20"/>
  <c r="AL302" i="20"/>
  <c r="AL306" i="20"/>
  <c r="AL310" i="20"/>
  <c r="AL314" i="20"/>
  <c r="AL318" i="20"/>
  <c r="AL322" i="20"/>
  <c r="AL326" i="20"/>
  <c r="AL330" i="20"/>
  <c r="AL334" i="20"/>
  <c r="AL338" i="20"/>
  <c r="AL342" i="20"/>
  <c r="AL346" i="20"/>
  <c r="AL350" i="20"/>
  <c r="AL354" i="20"/>
  <c r="AL358" i="20"/>
  <c r="AL362" i="20"/>
  <c r="AL366" i="20"/>
  <c r="AL370" i="20"/>
  <c r="AL374" i="20"/>
  <c r="AL378" i="20"/>
  <c r="AL382" i="20"/>
  <c r="AL386" i="20"/>
  <c r="AL390" i="20"/>
  <c r="AL394" i="20"/>
  <c r="AL398" i="20"/>
  <c r="AL402" i="20"/>
  <c r="AL406" i="20"/>
  <c r="AL410" i="20"/>
  <c r="AL426" i="20"/>
  <c r="AL442" i="20"/>
  <c r="AL454" i="20"/>
  <c r="AL466" i="20"/>
  <c r="AL474" i="20"/>
  <c r="AL482" i="20"/>
  <c r="AL490" i="20"/>
  <c r="AL21" i="20"/>
  <c r="AL485" i="20"/>
  <c r="AL16" i="20"/>
  <c r="AL24" i="20"/>
  <c r="AL32" i="20"/>
  <c r="AL40" i="20"/>
  <c r="AL48" i="20"/>
  <c r="AL56" i="20"/>
  <c r="AL64" i="20"/>
  <c r="AL72" i="20"/>
  <c r="AL80" i="20"/>
  <c r="AL88" i="20"/>
  <c r="AL96" i="20"/>
  <c r="AL104" i="20"/>
  <c r="AL112" i="20"/>
  <c r="AL120" i="20"/>
  <c r="AL128" i="20"/>
  <c r="AL136" i="20"/>
  <c r="AL144" i="20"/>
  <c r="AL152" i="20"/>
  <c r="AL160" i="20"/>
  <c r="AL168" i="20"/>
  <c r="AL176" i="20"/>
  <c r="AL184" i="20"/>
  <c r="AL192" i="20"/>
  <c r="AL200" i="20"/>
  <c r="AL208" i="20"/>
  <c r="AL216" i="20"/>
  <c r="AL224" i="20"/>
  <c r="AL232" i="20"/>
  <c r="AL240" i="20"/>
  <c r="AL248" i="20"/>
  <c r="AL256" i="20"/>
  <c r="AL264" i="20"/>
  <c r="AL272" i="20"/>
  <c r="AL280" i="20"/>
  <c r="AL288" i="20"/>
  <c r="AL296" i="20"/>
  <c r="AL304" i="20"/>
  <c r="AL312" i="20"/>
  <c r="AL320" i="20"/>
  <c r="AL328" i="20"/>
  <c r="AL336" i="20"/>
  <c r="AL344" i="20"/>
  <c r="AL352" i="20"/>
  <c r="AL360" i="20"/>
  <c r="AL368" i="20"/>
  <c r="AL376" i="20"/>
  <c r="AL384" i="20"/>
  <c r="AL392" i="20"/>
  <c r="AL400" i="20"/>
  <c r="AL408" i="20"/>
  <c r="AL416" i="20"/>
  <c r="AL424" i="20"/>
  <c r="AL432" i="20"/>
  <c r="AL440" i="20"/>
  <c r="AL448" i="20"/>
  <c r="AL456" i="20"/>
  <c r="AL464" i="20"/>
  <c r="AL472" i="20"/>
  <c r="AL480" i="20"/>
  <c r="AL488" i="20"/>
  <c r="AL496" i="20"/>
  <c r="AL29" i="20"/>
  <c r="AL37" i="20"/>
  <c r="AL45" i="20"/>
  <c r="AL53" i="20"/>
  <c r="AL61" i="20"/>
  <c r="AL69" i="20"/>
  <c r="AL77" i="20"/>
  <c r="AL85" i="20"/>
  <c r="AL93" i="20"/>
  <c r="AL101" i="20"/>
  <c r="AL109" i="20"/>
  <c r="AL117" i="20"/>
  <c r="AL125" i="20"/>
  <c r="AL133" i="20"/>
  <c r="AL141" i="20"/>
  <c r="AL149" i="20"/>
  <c r="AL157" i="20"/>
  <c r="AL165" i="20"/>
  <c r="AL173" i="20"/>
  <c r="AL181" i="20"/>
  <c r="AL189" i="20"/>
  <c r="AL197" i="20"/>
  <c r="AL205" i="20"/>
  <c r="AL213" i="20"/>
  <c r="AL221" i="20"/>
  <c r="AL229" i="20"/>
  <c r="AL237" i="20"/>
  <c r="AL245" i="20"/>
  <c r="AL253" i="20"/>
  <c r="AL261" i="20"/>
  <c r="AL269" i="20"/>
  <c r="AL277" i="20"/>
  <c r="AL285" i="20"/>
  <c r="AL293" i="20"/>
  <c r="AL301" i="20"/>
  <c r="AL309" i="20"/>
  <c r="AL317" i="20"/>
  <c r="AL325" i="20"/>
  <c r="AL333" i="20"/>
  <c r="AL341" i="20"/>
  <c r="AL349" i="20"/>
  <c r="AL357" i="20"/>
  <c r="AL365" i="20"/>
  <c r="AL373" i="20"/>
  <c r="AL381" i="20"/>
  <c r="AL389" i="20"/>
  <c r="AL397" i="20"/>
  <c r="AL405" i="20"/>
  <c r="AL413" i="20"/>
  <c r="AL421" i="20"/>
  <c r="AL429" i="20"/>
  <c r="AL437" i="20"/>
  <c r="AL445" i="20"/>
  <c r="AL453" i="20"/>
  <c r="AL461" i="20"/>
  <c r="AL469" i="20"/>
  <c r="AL477" i="20"/>
  <c r="AL493" i="20"/>
  <c r="AL20" i="20"/>
  <c r="AL28" i="20"/>
  <c r="AL36" i="20"/>
  <c r="AL44" i="20"/>
  <c r="AL52" i="20"/>
  <c r="AL60" i="20"/>
  <c r="AL68" i="20"/>
  <c r="AL76" i="20"/>
  <c r="AL84" i="20"/>
  <c r="AL92" i="20"/>
  <c r="AL100" i="20"/>
  <c r="AL108" i="20"/>
  <c r="AL116" i="20"/>
  <c r="AL124" i="20"/>
  <c r="AL132" i="20"/>
  <c r="AL140" i="20"/>
  <c r="AL148" i="20"/>
  <c r="AL156" i="20"/>
  <c r="AL164" i="20"/>
  <c r="AL172" i="20"/>
  <c r="AL180" i="20"/>
  <c r="AL188" i="20"/>
  <c r="AL196" i="20"/>
  <c r="AL204" i="20"/>
  <c r="AL212" i="20"/>
  <c r="AL220" i="20"/>
  <c r="AL228" i="20"/>
  <c r="AL236" i="20"/>
  <c r="AL244" i="20"/>
  <c r="AL252" i="20"/>
  <c r="AL260" i="20"/>
  <c r="AL268" i="20"/>
  <c r="AL276" i="20"/>
  <c r="AL284" i="20"/>
  <c r="AL292" i="20"/>
  <c r="AL300" i="20"/>
  <c r="AL308" i="20"/>
  <c r="AL316" i="20"/>
  <c r="AL324" i="20"/>
  <c r="AL332" i="20"/>
  <c r="AL340" i="20"/>
  <c r="AL348" i="20"/>
  <c r="AL356" i="20"/>
  <c r="AL364" i="20"/>
  <c r="AL372" i="20"/>
  <c r="AL380" i="20"/>
  <c r="AL388" i="20"/>
  <c r="AL396" i="20"/>
  <c r="AL404" i="20"/>
  <c r="AL412" i="20"/>
  <c r="AL420" i="20"/>
  <c r="AL428" i="20"/>
  <c r="AL436" i="20"/>
  <c r="AL444" i="20"/>
  <c r="AL452" i="20"/>
  <c r="AL460" i="20"/>
  <c r="AL468" i="20"/>
  <c r="AL476" i="20"/>
  <c r="AL484" i="20"/>
  <c r="AL492" i="20"/>
  <c r="AL500" i="20"/>
  <c r="AL17" i="20"/>
  <c r="AL25" i="20"/>
  <c r="AL33" i="20"/>
  <c r="AL41" i="20"/>
  <c r="AL49" i="20"/>
  <c r="AL57" i="20"/>
  <c r="AL65" i="20"/>
  <c r="AL73" i="20"/>
  <c r="AL81" i="20"/>
  <c r="AL89" i="20"/>
  <c r="AL97" i="20"/>
  <c r="AL105" i="20"/>
  <c r="AL113" i="20"/>
  <c r="AL121" i="20"/>
  <c r="AL129" i="20"/>
  <c r="AL137" i="20"/>
  <c r="AL145" i="20"/>
  <c r="AL153" i="20"/>
  <c r="AL161" i="20"/>
  <c r="AL169" i="20"/>
  <c r="AL177" i="20"/>
  <c r="AL185" i="20"/>
  <c r="AL193" i="20"/>
  <c r="AL201" i="20"/>
  <c r="AL209" i="20"/>
  <c r="AL225" i="20"/>
  <c r="AL233" i="20"/>
  <c r="AL241" i="20"/>
  <c r="AL249" i="20"/>
  <c r="AL257" i="20"/>
  <c r="AL265" i="20"/>
  <c r="AL273" i="20"/>
  <c r="AL281" i="20"/>
  <c r="AL289" i="20"/>
  <c r="AL297" i="20"/>
  <c r="AL305" i="20"/>
  <c r="AL313" i="20"/>
  <c r="AL321" i="20"/>
  <c r="AL329" i="20"/>
  <c r="AL337" i="20"/>
  <c r="AL345" i="20"/>
  <c r="AL353" i="20"/>
  <c r="AL361" i="20"/>
  <c r="AL369" i="20"/>
  <c r="AL377" i="20"/>
  <c r="AL385" i="20"/>
  <c r="AL393" i="20"/>
  <c r="AL401" i="20"/>
  <c r="AL409" i="20"/>
  <c r="AL417" i="20"/>
  <c r="AL425" i="20"/>
  <c r="AL433" i="20"/>
  <c r="AL441" i="20"/>
  <c r="AL449" i="20"/>
  <c r="AL457" i="20"/>
  <c r="AL465" i="20"/>
  <c r="AL473" i="20"/>
  <c r="AL481" i="20"/>
  <c r="AL489" i="20"/>
  <c r="AL497" i="20"/>
  <c r="AL217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K16" i="20" l="1"/>
  <c r="AK20" i="20"/>
  <c r="AK24" i="20"/>
  <c r="AK28" i="20"/>
  <c r="AK32" i="20"/>
  <c r="AK36" i="20"/>
  <c r="AK40" i="20"/>
  <c r="AK44" i="20"/>
  <c r="AK48" i="20"/>
  <c r="AK52" i="20"/>
  <c r="AK56" i="20"/>
  <c r="AK60" i="20"/>
  <c r="AK64" i="20"/>
  <c r="AK68" i="20"/>
  <c r="AK72" i="20"/>
  <c r="AK76" i="20"/>
  <c r="AK80" i="20"/>
  <c r="AK84" i="20"/>
  <c r="AK88" i="20"/>
  <c r="AK92" i="20"/>
  <c r="AK96" i="20"/>
  <c r="AK100" i="20"/>
  <c r="AK104" i="20"/>
  <c r="AK108" i="20"/>
  <c r="AK112" i="20"/>
  <c r="AK116" i="20"/>
  <c r="AK120" i="20"/>
  <c r="AK124" i="20"/>
  <c r="AK128" i="20"/>
  <c r="AK132" i="20"/>
  <c r="AK136" i="20"/>
  <c r="AK140" i="20"/>
  <c r="AK144" i="20"/>
  <c r="AK148" i="20"/>
  <c r="AK152" i="20"/>
  <c r="AK156" i="20"/>
  <c r="AK160" i="20"/>
  <c r="AK164" i="20"/>
  <c r="AK168" i="20"/>
  <c r="AK172" i="20"/>
  <c r="AK176" i="20"/>
  <c r="AK180" i="20"/>
  <c r="AK184" i="20"/>
  <c r="AK188" i="20"/>
  <c r="AK192" i="20"/>
  <c r="AK196" i="20"/>
  <c r="AK200" i="20"/>
  <c r="AK204" i="20"/>
  <c r="AK208" i="20"/>
  <c r="AK212" i="20"/>
  <c r="AK216" i="20"/>
  <c r="AK220" i="20"/>
  <c r="AK224" i="20"/>
  <c r="AK228" i="20"/>
  <c r="AK232" i="20"/>
  <c r="AK236" i="20"/>
  <c r="AK240" i="20"/>
  <c r="AK244" i="20"/>
  <c r="AK248" i="20"/>
  <c r="AK252" i="20"/>
  <c r="AK256" i="20"/>
  <c r="AK260" i="20"/>
  <c r="AK264" i="20"/>
  <c r="AK268" i="20"/>
  <c r="AK272" i="20"/>
  <c r="AK276" i="20"/>
  <c r="AK280" i="20"/>
  <c r="AK284" i="20"/>
  <c r="AK288" i="20"/>
  <c r="AK292" i="20"/>
  <c r="AK296" i="20"/>
  <c r="AK300" i="20"/>
  <c r="AK304" i="20"/>
  <c r="AK308" i="20"/>
  <c r="AK312" i="20"/>
  <c r="AK316" i="20"/>
  <c r="AK320" i="20"/>
  <c r="AK324" i="20"/>
  <c r="AK328" i="20"/>
  <c r="AK332" i="20"/>
  <c r="AK336" i="20"/>
  <c r="AK340" i="20"/>
  <c r="AK344" i="20"/>
  <c r="AK348" i="20"/>
  <c r="AK352" i="20"/>
  <c r="AK356" i="20"/>
  <c r="AK360" i="20"/>
  <c r="AK364" i="20"/>
  <c r="AK368" i="20"/>
  <c r="AK372" i="20"/>
  <c r="AK376" i="20"/>
  <c r="AK380" i="20"/>
  <c r="AK384" i="20"/>
  <c r="AK388" i="20"/>
  <c r="AK392" i="20"/>
  <c r="AK396" i="20"/>
  <c r="AK400" i="20"/>
  <c r="AK404" i="20"/>
  <c r="AK408" i="20"/>
  <c r="AK412" i="20"/>
  <c r="AK416" i="20"/>
  <c r="AK420" i="20"/>
  <c r="AK424" i="20"/>
  <c r="AK428" i="20"/>
  <c r="AK432" i="20"/>
  <c r="AK436" i="20"/>
  <c r="AK440" i="20"/>
  <c r="AK444" i="20"/>
  <c r="AK448" i="20"/>
  <c r="AK452" i="20"/>
  <c r="AK456" i="20"/>
  <c r="AK460" i="20"/>
  <c r="AK464" i="20"/>
  <c r="AK468" i="20"/>
  <c r="AK472" i="20"/>
  <c r="AK476" i="20"/>
  <c r="AK480" i="20"/>
  <c r="AK484" i="20"/>
  <c r="AK488" i="20"/>
  <c r="AK492" i="20"/>
  <c r="AK496" i="20"/>
  <c r="AK500" i="20"/>
  <c r="AK18" i="20"/>
  <c r="AK22" i="20"/>
  <c r="AK26" i="20"/>
  <c r="AK30" i="20"/>
  <c r="AK34" i="20"/>
  <c r="AK38" i="20"/>
  <c r="AK42" i="20"/>
  <c r="AK46" i="20"/>
  <c r="AK50" i="20"/>
  <c r="AK54" i="20"/>
  <c r="AK58" i="20"/>
  <c r="AK62" i="20"/>
  <c r="AK66" i="20"/>
  <c r="AK70" i="20"/>
  <c r="AK74" i="20"/>
  <c r="AK78" i="20"/>
  <c r="AK82" i="20"/>
  <c r="AK86" i="20"/>
  <c r="AK90" i="20"/>
  <c r="AK94" i="20"/>
  <c r="AK98" i="20"/>
  <c r="AK102" i="20"/>
  <c r="AK106" i="20"/>
  <c r="AK110" i="20"/>
  <c r="AK114" i="20"/>
  <c r="AK118" i="20"/>
  <c r="AK122" i="20"/>
  <c r="AK126" i="20"/>
  <c r="AK130" i="20"/>
  <c r="AK134" i="20"/>
  <c r="AK138" i="20"/>
  <c r="AK142" i="20"/>
  <c r="AK146" i="20"/>
  <c r="AK150" i="20"/>
  <c r="AK154" i="20"/>
  <c r="AK158" i="20"/>
  <c r="AK162" i="20"/>
  <c r="AK166" i="20"/>
  <c r="AK170" i="20"/>
  <c r="AK174" i="20"/>
  <c r="AK178" i="20"/>
  <c r="AK182" i="20"/>
  <c r="AK186" i="20"/>
  <c r="AK190" i="20"/>
  <c r="AK194" i="20"/>
  <c r="AK198" i="20"/>
  <c r="AK202" i="20"/>
  <c r="AK206" i="20"/>
  <c r="AK210" i="20"/>
  <c r="AK214" i="20"/>
  <c r="AK218" i="20"/>
  <c r="AK222" i="20"/>
  <c r="AK226" i="20"/>
  <c r="AK230" i="20"/>
  <c r="AK234" i="20"/>
  <c r="AK238" i="20"/>
  <c r="AK242" i="20"/>
  <c r="AK246" i="20"/>
  <c r="AK250" i="20"/>
  <c r="AK254" i="20"/>
  <c r="AK258" i="20"/>
  <c r="AK262" i="20"/>
  <c r="AK266" i="20"/>
  <c r="AK270" i="20"/>
  <c r="AK274" i="20"/>
  <c r="AK278" i="20"/>
  <c r="AK282" i="20"/>
  <c r="AK286" i="20"/>
  <c r="AK290" i="20"/>
  <c r="AK294" i="20"/>
  <c r="AK298" i="20"/>
  <c r="AK302" i="20"/>
  <c r="AK306" i="20"/>
  <c r="AK310" i="20"/>
  <c r="AK314" i="20"/>
  <c r="AK318" i="20"/>
  <c r="AK322" i="20"/>
  <c r="AK326" i="20"/>
  <c r="AK330" i="20"/>
  <c r="AK334" i="20"/>
  <c r="AK338" i="20"/>
  <c r="AK342" i="20"/>
  <c r="AK346" i="20"/>
  <c r="AK350" i="20"/>
  <c r="AK354" i="20"/>
  <c r="AK358" i="20"/>
  <c r="AK362" i="20"/>
  <c r="AK366" i="20"/>
  <c r="AK370" i="20"/>
  <c r="AK374" i="20"/>
  <c r="AK378" i="20"/>
  <c r="AK382" i="20"/>
  <c r="AK386" i="20"/>
  <c r="AK390" i="20"/>
  <c r="AK394" i="20"/>
  <c r="AK398" i="20"/>
  <c r="AK402" i="20"/>
  <c r="AK406" i="20"/>
  <c r="AK410" i="20"/>
  <c r="AK414" i="20"/>
  <c r="AK418" i="20"/>
  <c r="AK422" i="20"/>
  <c r="AK426" i="20"/>
  <c r="AK430" i="20"/>
  <c r="AK434" i="20"/>
  <c r="AK438" i="20"/>
  <c r="AK442" i="20"/>
  <c r="AK446" i="20"/>
  <c r="AK450" i="20"/>
  <c r="AK454" i="20"/>
  <c r="AK458" i="20"/>
  <c r="AK462" i="20"/>
  <c r="AK466" i="20"/>
  <c r="AK470" i="20"/>
  <c r="AK474" i="20"/>
  <c r="AK478" i="20"/>
  <c r="AK482" i="20"/>
  <c r="AK486" i="20"/>
  <c r="AK490" i="20"/>
  <c r="AK494" i="20"/>
  <c r="AK498" i="20"/>
  <c r="AK19" i="20"/>
  <c r="AK27" i="20"/>
  <c r="AK35" i="20"/>
  <c r="AK43" i="20"/>
  <c r="AK51" i="20"/>
  <c r="AK59" i="20"/>
  <c r="AK67" i="20"/>
  <c r="AK75" i="20"/>
  <c r="AK83" i="20"/>
  <c r="AK91" i="20"/>
  <c r="AK99" i="20"/>
  <c r="AK107" i="20"/>
  <c r="AK115" i="20"/>
  <c r="AK123" i="20"/>
  <c r="AK131" i="20"/>
  <c r="AK139" i="20"/>
  <c r="AK147" i="20"/>
  <c r="AK155" i="20"/>
  <c r="AK163" i="20"/>
  <c r="AK171" i="20"/>
  <c r="AK179" i="20"/>
  <c r="AK187" i="20"/>
  <c r="AK195" i="20"/>
  <c r="AK203" i="20"/>
  <c r="AK211" i="20"/>
  <c r="AK219" i="20"/>
  <c r="AK227" i="20"/>
  <c r="AK235" i="20"/>
  <c r="AK243" i="20"/>
  <c r="AK251" i="20"/>
  <c r="AK259" i="20"/>
  <c r="AK267" i="20"/>
  <c r="AK275" i="20"/>
  <c r="AK283" i="20"/>
  <c r="AK291" i="20"/>
  <c r="AK299" i="20"/>
  <c r="AK307" i="20"/>
  <c r="AK315" i="20"/>
  <c r="AK323" i="20"/>
  <c r="AK331" i="20"/>
  <c r="AK339" i="20"/>
  <c r="AK347" i="20"/>
  <c r="AK355" i="20"/>
  <c r="AK363" i="20"/>
  <c r="AK371" i="20"/>
  <c r="AK379" i="20"/>
  <c r="AK387" i="20"/>
  <c r="AK395" i="20"/>
  <c r="AK403" i="20"/>
  <c r="AK411" i="20"/>
  <c r="AK419" i="20"/>
  <c r="AK427" i="20"/>
  <c r="AK435" i="20"/>
  <c r="AK443" i="20"/>
  <c r="AK451" i="20"/>
  <c r="AK459" i="20"/>
  <c r="AK467" i="20"/>
  <c r="AK475" i="20"/>
  <c r="AK483" i="20"/>
  <c r="AK491" i="20"/>
  <c r="AK499" i="20"/>
  <c r="AK21" i="20"/>
  <c r="AK45" i="20"/>
  <c r="AK69" i="20"/>
  <c r="AK93" i="20"/>
  <c r="AK109" i="20"/>
  <c r="AK133" i="20"/>
  <c r="AK149" i="20"/>
  <c r="AK157" i="20"/>
  <c r="AK181" i="20"/>
  <c r="AK229" i="20"/>
  <c r="AK277" i="20"/>
  <c r="AK309" i="20"/>
  <c r="AK325" i="20"/>
  <c r="AK357" i="20"/>
  <c r="AK365" i="20"/>
  <c r="AK373" i="20"/>
  <c r="AK397" i="20"/>
  <c r="AK421" i="20"/>
  <c r="AK429" i="20"/>
  <c r="AK453" i="20"/>
  <c r="AK469" i="20"/>
  <c r="AK31" i="20"/>
  <c r="AK47" i="20"/>
  <c r="AK79" i="20"/>
  <c r="AK95" i="20"/>
  <c r="AK111" i="20"/>
  <c r="AK119" i="20"/>
  <c r="AK135" i="20"/>
  <c r="AK151" i="20"/>
  <c r="AK167" i="20"/>
  <c r="AK183" i="20"/>
  <c r="AK207" i="20"/>
  <c r="AK231" i="20"/>
  <c r="AK247" i="20"/>
  <c r="AK263" i="20"/>
  <c r="AK279" i="20"/>
  <c r="AK295" i="20"/>
  <c r="AK311" i="20"/>
  <c r="AK327" i="20"/>
  <c r="AK335" i="20"/>
  <c r="AK351" i="20"/>
  <c r="AK359" i="20"/>
  <c r="AK375" i="20"/>
  <c r="AK383" i="20"/>
  <c r="AK399" i="20"/>
  <c r="AK407" i="20"/>
  <c r="AK423" i="20"/>
  <c r="AK439" i="20"/>
  <c r="AK447" i="20"/>
  <c r="AK463" i="20"/>
  <c r="AK479" i="20"/>
  <c r="AK495" i="20"/>
  <c r="AK29" i="20"/>
  <c r="AK37" i="20"/>
  <c r="AK53" i="20"/>
  <c r="AK61" i="20"/>
  <c r="AK77" i="20"/>
  <c r="AK85" i="20"/>
  <c r="AK101" i="20"/>
  <c r="AK117" i="20"/>
  <c r="AK125" i="20"/>
  <c r="AK141" i="20"/>
  <c r="AK165" i="20"/>
  <c r="AK173" i="20"/>
  <c r="AK189" i="20"/>
  <c r="AK197" i="20"/>
  <c r="AK205" i="20"/>
  <c r="AK213" i="20"/>
  <c r="AK221" i="20"/>
  <c r="AK237" i="20"/>
  <c r="AK245" i="20"/>
  <c r="AK253" i="20"/>
  <c r="AK261" i="20"/>
  <c r="AK269" i="20"/>
  <c r="AK285" i="20"/>
  <c r="AK293" i="20"/>
  <c r="AK301" i="20"/>
  <c r="AK317" i="20"/>
  <c r="AK333" i="20"/>
  <c r="AK341" i="20"/>
  <c r="AK349" i="20"/>
  <c r="AK381" i="20"/>
  <c r="AK389" i="20"/>
  <c r="AK405" i="20"/>
  <c r="AK413" i="20"/>
  <c r="AK437" i="20"/>
  <c r="AK445" i="20"/>
  <c r="AK461" i="20"/>
  <c r="AK477" i="20"/>
  <c r="AK485" i="20"/>
  <c r="AK493" i="20"/>
  <c r="AK23" i="20"/>
  <c r="AK39" i="20"/>
  <c r="AK55" i="20"/>
  <c r="AK63" i="20"/>
  <c r="AK71" i="20"/>
  <c r="AK87" i="20"/>
  <c r="AK103" i="20"/>
  <c r="AK127" i="20"/>
  <c r="AK159" i="20"/>
  <c r="AK175" i="20"/>
  <c r="AK191" i="20"/>
  <c r="AK199" i="20"/>
  <c r="AK215" i="20"/>
  <c r="AK223" i="20"/>
  <c r="AK239" i="20"/>
  <c r="AK255" i="20"/>
  <c r="AK271" i="20"/>
  <c r="AK287" i="20"/>
  <c r="AK303" i="20"/>
  <c r="AK319" i="20"/>
  <c r="AK343" i="20"/>
  <c r="AK367" i="20"/>
  <c r="AK391" i="20"/>
  <c r="AK415" i="20"/>
  <c r="AK431" i="20"/>
  <c r="AK455" i="20"/>
  <c r="AK471" i="20"/>
  <c r="AK487" i="20"/>
  <c r="AK143" i="20"/>
  <c r="AK17" i="20"/>
  <c r="AK25" i="20"/>
  <c r="AK33" i="20"/>
  <c r="AK41" i="20"/>
  <c r="AK49" i="20"/>
  <c r="AK57" i="20"/>
  <c r="AK65" i="20"/>
  <c r="AK73" i="20"/>
  <c r="AK81" i="20"/>
  <c r="AK89" i="20"/>
  <c r="AK97" i="20"/>
  <c r="AK105" i="20"/>
  <c r="AK113" i="20"/>
  <c r="AK121" i="20"/>
  <c r="AK129" i="20"/>
  <c r="AK137" i="20"/>
  <c r="AK145" i="20"/>
  <c r="AK153" i="20"/>
  <c r="AK161" i="20"/>
  <c r="AK169" i="20"/>
  <c r="AK177" i="20"/>
  <c r="AK185" i="20"/>
  <c r="AK193" i="20"/>
  <c r="AK201" i="20"/>
  <c r="AK209" i="20"/>
  <c r="AK217" i="20"/>
  <c r="AK225" i="20"/>
  <c r="AK233" i="20"/>
  <c r="AK241" i="20"/>
  <c r="AK249" i="20"/>
  <c r="AK257" i="20"/>
  <c r="AK265" i="20"/>
  <c r="AK273" i="20"/>
  <c r="AK281" i="20"/>
  <c r="AK289" i="20"/>
  <c r="AK297" i="20"/>
  <c r="AK305" i="20"/>
  <c r="AK313" i="20"/>
  <c r="AK321" i="20"/>
  <c r="AK329" i="20"/>
  <c r="AK337" i="20"/>
  <c r="AK345" i="20"/>
  <c r="AK353" i="20"/>
  <c r="AK361" i="20"/>
  <c r="AK369" i="20"/>
  <c r="AK377" i="20"/>
  <c r="AK385" i="20"/>
  <c r="AK393" i="20"/>
  <c r="AK401" i="20"/>
  <c r="AK409" i="20"/>
  <c r="AK417" i="20"/>
  <c r="AK425" i="20"/>
  <c r="AK433" i="20"/>
  <c r="AK441" i="20"/>
  <c r="AK449" i="20"/>
  <c r="AK457" i="20"/>
  <c r="AK465" i="20"/>
  <c r="AK473" i="20"/>
  <c r="AK481" i="20"/>
  <c r="AK489" i="20"/>
  <c r="AK497" i="20"/>
  <c r="AQ17" i="20"/>
  <c r="AQ21" i="20"/>
  <c r="AQ25" i="20"/>
  <c r="AQ29" i="20"/>
  <c r="AQ33" i="20"/>
  <c r="AQ37" i="20"/>
  <c r="AQ41" i="20"/>
  <c r="AQ45" i="20"/>
  <c r="AQ49" i="20"/>
  <c r="AQ53" i="20"/>
  <c r="AQ57" i="20"/>
  <c r="AQ61" i="20"/>
  <c r="AQ65" i="20"/>
  <c r="AQ69" i="20"/>
  <c r="AQ73" i="20"/>
  <c r="AQ77" i="20"/>
  <c r="AQ81" i="20"/>
  <c r="AQ85" i="20"/>
  <c r="AQ89" i="20"/>
  <c r="AQ93" i="20"/>
  <c r="AQ97" i="20"/>
  <c r="AQ101" i="20"/>
  <c r="AQ105" i="20"/>
  <c r="AQ109" i="20"/>
  <c r="AQ113" i="20"/>
  <c r="AQ117" i="20"/>
  <c r="AQ121" i="20"/>
  <c r="AQ125" i="20"/>
  <c r="AQ129" i="20"/>
  <c r="AQ133" i="20"/>
  <c r="AQ137" i="20"/>
  <c r="AQ141" i="20"/>
  <c r="AQ145" i="20"/>
  <c r="AQ149" i="20"/>
  <c r="AQ153" i="20"/>
  <c r="AQ157" i="20"/>
  <c r="AQ161" i="20"/>
  <c r="AQ165" i="20"/>
  <c r="AQ169" i="20"/>
  <c r="AQ173" i="20"/>
  <c r="AQ177" i="20"/>
  <c r="AQ181" i="20"/>
  <c r="AQ185" i="20"/>
  <c r="AQ189" i="20"/>
  <c r="AQ193" i="20"/>
  <c r="AQ197" i="20"/>
  <c r="AQ201" i="20"/>
  <c r="AQ205" i="20"/>
  <c r="AQ209" i="20"/>
  <c r="AQ213" i="20"/>
  <c r="AQ217" i="20"/>
  <c r="AQ221" i="20"/>
  <c r="AQ225" i="20"/>
  <c r="AQ229" i="20"/>
  <c r="AQ233" i="20"/>
  <c r="AQ237" i="20"/>
  <c r="AQ241" i="20"/>
  <c r="AQ245" i="20"/>
  <c r="AQ249" i="20"/>
  <c r="AQ253" i="20"/>
  <c r="AQ257" i="20"/>
  <c r="AQ261" i="20"/>
  <c r="AQ265" i="20"/>
  <c r="AQ269" i="20"/>
  <c r="AQ273" i="20"/>
  <c r="AQ277" i="20"/>
  <c r="AQ281" i="20"/>
  <c r="AQ285" i="20"/>
  <c r="AQ289" i="20"/>
  <c r="AQ293" i="20"/>
  <c r="AQ297" i="20"/>
  <c r="AQ301" i="20"/>
  <c r="AQ305" i="20"/>
  <c r="AQ309" i="20"/>
  <c r="AQ313" i="20"/>
  <c r="AQ317" i="20"/>
  <c r="AQ321" i="20"/>
  <c r="AQ325" i="20"/>
  <c r="AQ329" i="20"/>
  <c r="AQ333" i="20"/>
  <c r="AQ337" i="20"/>
  <c r="AQ341" i="20"/>
  <c r="AQ345" i="20"/>
  <c r="AQ349" i="20"/>
  <c r="AQ353" i="20"/>
  <c r="AQ357" i="20"/>
  <c r="AQ361" i="20"/>
  <c r="AQ365" i="20"/>
  <c r="AQ369" i="20"/>
  <c r="AQ373" i="20"/>
  <c r="AQ377" i="20"/>
  <c r="AQ381" i="20"/>
  <c r="AQ385" i="20"/>
  <c r="AQ389" i="20"/>
  <c r="AQ393" i="20"/>
  <c r="AQ397" i="20"/>
  <c r="AQ401" i="20"/>
  <c r="AQ405" i="20"/>
  <c r="AQ409" i="20"/>
  <c r="AQ413" i="20"/>
  <c r="AQ417" i="20"/>
  <c r="AQ421" i="20"/>
  <c r="AQ425" i="20"/>
  <c r="AQ429" i="20"/>
  <c r="AQ433" i="20"/>
  <c r="AQ437" i="20"/>
  <c r="AQ441" i="20"/>
  <c r="AQ445" i="20"/>
  <c r="AQ449" i="20"/>
  <c r="AQ453" i="20"/>
  <c r="AQ457" i="20"/>
  <c r="AQ461" i="20"/>
  <c r="AQ465" i="20"/>
  <c r="AQ469" i="20"/>
  <c r="AQ473" i="20"/>
  <c r="AQ477" i="20"/>
  <c r="AQ481" i="20"/>
  <c r="AQ485" i="20"/>
  <c r="AQ489" i="20"/>
  <c r="AQ493" i="20"/>
  <c r="AQ497" i="20"/>
  <c r="AQ19" i="20"/>
  <c r="AQ23" i="20"/>
  <c r="AQ27" i="20"/>
  <c r="AQ31" i="20"/>
  <c r="AQ35" i="20"/>
  <c r="AQ39" i="20"/>
  <c r="AQ43" i="20"/>
  <c r="AQ47" i="20"/>
  <c r="AQ51" i="20"/>
  <c r="AQ55" i="20"/>
  <c r="AQ59" i="20"/>
  <c r="AQ63" i="20"/>
  <c r="AQ67" i="20"/>
  <c r="AQ71" i="20"/>
  <c r="AQ75" i="20"/>
  <c r="AQ79" i="20"/>
  <c r="AQ83" i="20"/>
  <c r="AQ87" i="20"/>
  <c r="AQ91" i="20"/>
  <c r="AQ95" i="20"/>
  <c r="AQ99" i="20"/>
  <c r="AQ103" i="20"/>
  <c r="AQ107" i="20"/>
  <c r="AQ111" i="20"/>
  <c r="AQ115" i="20"/>
  <c r="AQ119" i="20"/>
  <c r="AQ123" i="20"/>
  <c r="AQ127" i="20"/>
  <c r="AQ131" i="20"/>
  <c r="AQ135" i="20"/>
  <c r="AQ139" i="20"/>
  <c r="AQ143" i="20"/>
  <c r="AQ147" i="20"/>
  <c r="AQ151" i="20"/>
  <c r="AQ155" i="20"/>
  <c r="AQ159" i="20"/>
  <c r="AQ163" i="20"/>
  <c r="AQ167" i="20"/>
  <c r="AQ171" i="20"/>
  <c r="AQ175" i="20"/>
  <c r="AQ179" i="20"/>
  <c r="AQ183" i="20"/>
  <c r="AQ187" i="20"/>
  <c r="AQ191" i="20"/>
  <c r="AQ195" i="20"/>
  <c r="AQ199" i="20"/>
  <c r="AQ203" i="20"/>
  <c r="AQ207" i="20"/>
  <c r="AQ211" i="20"/>
  <c r="AQ215" i="20"/>
  <c r="AQ219" i="20"/>
  <c r="AQ223" i="20"/>
  <c r="AQ227" i="20"/>
  <c r="AQ231" i="20"/>
  <c r="AQ235" i="20"/>
  <c r="AQ239" i="20"/>
  <c r="AQ243" i="20"/>
  <c r="AQ247" i="20"/>
  <c r="AQ251" i="20"/>
  <c r="AQ255" i="20"/>
  <c r="AQ259" i="20"/>
  <c r="AQ263" i="20"/>
  <c r="AQ267" i="20"/>
  <c r="AQ271" i="20"/>
  <c r="AQ275" i="20"/>
  <c r="AQ279" i="20"/>
  <c r="AQ283" i="20"/>
  <c r="AQ287" i="20"/>
  <c r="AQ291" i="20"/>
  <c r="AQ295" i="20"/>
  <c r="AQ299" i="20"/>
  <c r="AQ303" i="20"/>
  <c r="AQ307" i="20"/>
  <c r="AQ311" i="20"/>
  <c r="AQ315" i="20"/>
  <c r="AQ319" i="20"/>
  <c r="AQ323" i="20"/>
  <c r="AQ327" i="20"/>
  <c r="AQ331" i="20"/>
  <c r="AQ335" i="20"/>
  <c r="AQ339" i="20"/>
  <c r="AQ343" i="20"/>
  <c r="AQ347" i="20"/>
  <c r="AQ351" i="20"/>
  <c r="AQ355" i="20"/>
  <c r="AQ359" i="20"/>
  <c r="AQ363" i="20"/>
  <c r="AQ367" i="20"/>
  <c r="AQ371" i="20"/>
  <c r="AQ375" i="20"/>
  <c r="AQ379" i="20"/>
  <c r="AQ383" i="20"/>
  <c r="AQ387" i="20"/>
  <c r="AQ391" i="20"/>
  <c r="AQ395" i="20"/>
  <c r="AQ399" i="20"/>
  <c r="AQ403" i="20"/>
  <c r="AQ407" i="20"/>
  <c r="AQ411" i="20"/>
  <c r="AQ415" i="20"/>
  <c r="AQ419" i="20"/>
  <c r="AQ423" i="20"/>
  <c r="AQ427" i="20"/>
  <c r="AQ431" i="20"/>
  <c r="AQ435" i="20"/>
  <c r="AQ439" i="20"/>
  <c r="AQ443" i="20"/>
  <c r="AQ447" i="20"/>
  <c r="AQ451" i="20"/>
  <c r="AQ455" i="20"/>
  <c r="AQ459" i="20"/>
  <c r="AQ463" i="20"/>
  <c r="AQ467" i="20"/>
  <c r="AQ471" i="20"/>
  <c r="AQ475" i="20"/>
  <c r="AQ479" i="20"/>
  <c r="AQ483" i="20"/>
  <c r="AQ487" i="20"/>
  <c r="AQ491" i="20"/>
  <c r="AQ495" i="20"/>
  <c r="AQ499" i="20"/>
  <c r="AQ20" i="20"/>
  <c r="AQ28" i="20"/>
  <c r="AQ36" i="20"/>
  <c r="AQ44" i="20"/>
  <c r="AQ52" i="20"/>
  <c r="AQ60" i="20"/>
  <c r="AQ68" i="20"/>
  <c r="AQ76" i="20"/>
  <c r="AQ84" i="20"/>
  <c r="AQ92" i="20"/>
  <c r="AQ100" i="20"/>
  <c r="AQ108" i="20"/>
  <c r="AQ116" i="20"/>
  <c r="AQ124" i="20"/>
  <c r="AQ132" i="20"/>
  <c r="AQ140" i="20"/>
  <c r="AQ148" i="20"/>
  <c r="AQ156" i="20"/>
  <c r="AQ164" i="20"/>
  <c r="AQ172" i="20"/>
  <c r="AQ180" i="20"/>
  <c r="AQ188" i="20"/>
  <c r="AQ196" i="20"/>
  <c r="AQ204" i="20"/>
  <c r="AQ212" i="20"/>
  <c r="AQ220" i="20"/>
  <c r="AQ228" i="20"/>
  <c r="AQ236" i="20"/>
  <c r="AQ244" i="20"/>
  <c r="AQ252" i="20"/>
  <c r="AQ260" i="20"/>
  <c r="AQ268" i="20"/>
  <c r="AQ276" i="20"/>
  <c r="AQ284" i="20"/>
  <c r="AQ292" i="20"/>
  <c r="AQ300" i="20"/>
  <c r="AQ308" i="20"/>
  <c r="AQ316" i="20"/>
  <c r="AQ324" i="20"/>
  <c r="AQ332" i="20"/>
  <c r="AQ340" i="20"/>
  <c r="AQ348" i="20"/>
  <c r="AQ356" i="20"/>
  <c r="AQ364" i="20"/>
  <c r="AQ372" i="20"/>
  <c r="AQ380" i="20"/>
  <c r="AQ388" i="20"/>
  <c r="AQ396" i="20"/>
  <c r="AQ404" i="20"/>
  <c r="AQ412" i="20"/>
  <c r="AQ420" i="20"/>
  <c r="AQ428" i="20"/>
  <c r="AQ436" i="20"/>
  <c r="AQ444" i="20"/>
  <c r="AQ452" i="20"/>
  <c r="AQ460" i="20"/>
  <c r="AQ468" i="20"/>
  <c r="AQ476" i="20"/>
  <c r="AQ484" i="20"/>
  <c r="AQ492" i="20"/>
  <c r="AQ500" i="20"/>
  <c r="AQ38" i="20"/>
  <c r="AQ54" i="20"/>
  <c r="AQ62" i="20"/>
  <c r="AQ78" i="20"/>
  <c r="AQ86" i="20"/>
  <c r="AQ102" i="20"/>
  <c r="AQ118" i="20"/>
  <c r="AQ126" i="20"/>
  <c r="AQ142" i="20"/>
  <c r="AQ190" i="20"/>
  <c r="AQ206" i="20"/>
  <c r="AQ254" i="20"/>
  <c r="AQ270" i="20"/>
  <c r="AQ286" i="20"/>
  <c r="AQ302" i="20"/>
  <c r="AQ334" i="20"/>
  <c r="AQ350" i="20"/>
  <c r="AQ382" i="20"/>
  <c r="AQ406" i="20"/>
  <c r="AQ438" i="20"/>
  <c r="AQ478" i="20"/>
  <c r="AQ486" i="20"/>
  <c r="AQ24" i="20"/>
  <c r="AQ40" i="20"/>
  <c r="AQ56" i="20"/>
  <c r="AQ72" i="20"/>
  <c r="AQ88" i="20"/>
  <c r="AQ104" i="20"/>
  <c r="AQ128" i="20"/>
  <c r="AQ160" i="20"/>
  <c r="AQ176" i="20"/>
  <c r="AQ200" i="20"/>
  <c r="AQ216" i="20"/>
  <c r="AQ224" i="20"/>
  <c r="AQ240" i="20"/>
  <c r="AQ256" i="20"/>
  <c r="AQ272" i="20"/>
  <c r="AQ288" i="20"/>
  <c r="AQ304" i="20"/>
  <c r="AQ320" i="20"/>
  <c r="AQ344" i="20"/>
  <c r="AQ368" i="20"/>
  <c r="AQ392" i="20"/>
  <c r="AQ416" i="20"/>
  <c r="AQ432" i="20"/>
  <c r="AQ456" i="20"/>
  <c r="AQ472" i="20"/>
  <c r="AQ488" i="20"/>
  <c r="AQ22" i="20"/>
  <c r="AQ30" i="20"/>
  <c r="AQ46" i="20"/>
  <c r="AQ70" i="20"/>
  <c r="AQ94" i="20"/>
  <c r="AQ110" i="20"/>
  <c r="AQ134" i="20"/>
  <c r="AQ150" i="20"/>
  <c r="AQ158" i="20"/>
  <c r="AQ166" i="20"/>
  <c r="AQ174" i="20"/>
  <c r="AQ182" i="20"/>
  <c r="AQ198" i="20"/>
  <c r="AQ214" i="20"/>
  <c r="AQ222" i="20"/>
  <c r="AQ230" i="20"/>
  <c r="AQ238" i="20"/>
  <c r="AQ246" i="20"/>
  <c r="AQ262" i="20"/>
  <c r="AQ278" i="20"/>
  <c r="AQ294" i="20"/>
  <c r="AQ310" i="20"/>
  <c r="AQ318" i="20"/>
  <c r="AQ326" i="20"/>
  <c r="AQ342" i="20"/>
  <c r="AQ358" i="20"/>
  <c r="AQ366" i="20"/>
  <c r="AQ374" i="20"/>
  <c r="AQ390" i="20"/>
  <c r="AQ398" i="20"/>
  <c r="AQ414" i="20"/>
  <c r="AQ422" i="20"/>
  <c r="AQ430" i="20"/>
  <c r="AQ446" i="20"/>
  <c r="AQ454" i="20"/>
  <c r="AQ462" i="20"/>
  <c r="AQ470" i="20"/>
  <c r="AQ494" i="20"/>
  <c r="AQ16" i="20"/>
  <c r="AQ32" i="20"/>
  <c r="AQ48" i="20"/>
  <c r="AQ64" i="20"/>
  <c r="AQ80" i="20"/>
  <c r="AQ96" i="20"/>
  <c r="AQ112" i="20"/>
  <c r="AQ120" i="20"/>
  <c r="AQ136" i="20"/>
  <c r="AQ144" i="20"/>
  <c r="AQ152" i="20"/>
  <c r="AQ168" i="20"/>
  <c r="AQ184" i="20"/>
  <c r="AQ192" i="20"/>
  <c r="AQ208" i="20"/>
  <c r="AQ232" i="20"/>
  <c r="AQ248" i="20"/>
  <c r="AQ264" i="20"/>
  <c r="AQ280" i="20"/>
  <c r="AQ296" i="20"/>
  <c r="AQ312" i="20"/>
  <c r="AQ328" i="20"/>
  <c r="AQ336" i="20"/>
  <c r="AQ352" i="20"/>
  <c r="AQ360" i="20"/>
  <c r="AQ376" i="20"/>
  <c r="AQ384" i="20"/>
  <c r="AQ400" i="20"/>
  <c r="AQ408" i="20"/>
  <c r="AQ424" i="20"/>
  <c r="AQ440" i="20"/>
  <c r="AQ448" i="20"/>
  <c r="AQ464" i="20"/>
  <c r="AQ480" i="20"/>
  <c r="AQ496" i="20"/>
  <c r="AQ18" i="20"/>
  <c r="AQ26" i="20"/>
  <c r="AQ34" i="20"/>
  <c r="AQ42" i="20"/>
  <c r="AQ50" i="20"/>
  <c r="AQ58" i="20"/>
  <c r="AQ66" i="20"/>
  <c r="AQ74" i="20"/>
  <c r="AQ82" i="20"/>
  <c r="AQ90" i="20"/>
  <c r="AQ98" i="20"/>
  <c r="AQ106" i="20"/>
  <c r="AQ114" i="20"/>
  <c r="AQ122" i="20"/>
  <c r="AQ130" i="20"/>
  <c r="AQ138" i="20"/>
  <c r="AQ146" i="20"/>
  <c r="AQ154" i="20"/>
  <c r="AQ162" i="20"/>
  <c r="AQ170" i="20"/>
  <c r="AQ178" i="20"/>
  <c r="AQ186" i="20"/>
  <c r="AQ194" i="20"/>
  <c r="AQ202" i="20"/>
  <c r="AQ210" i="20"/>
  <c r="AQ218" i="20"/>
  <c r="AQ226" i="20"/>
  <c r="AQ234" i="20"/>
  <c r="AQ242" i="20"/>
  <c r="AQ250" i="20"/>
  <c r="AQ258" i="20"/>
  <c r="AQ266" i="20"/>
  <c r="AQ274" i="20"/>
  <c r="AQ282" i="20"/>
  <c r="AQ290" i="20"/>
  <c r="AQ298" i="20"/>
  <c r="AQ306" i="20"/>
  <c r="AQ314" i="20"/>
  <c r="AQ322" i="20"/>
  <c r="AQ330" i="20"/>
  <c r="AQ338" i="20"/>
  <c r="AQ346" i="20"/>
  <c r="AQ354" i="20"/>
  <c r="AQ362" i="20"/>
  <c r="AQ370" i="20"/>
  <c r="AQ378" i="20"/>
  <c r="AQ386" i="20"/>
  <c r="AQ394" i="20"/>
  <c r="AQ402" i="20"/>
  <c r="AQ410" i="20"/>
  <c r="AQ418" i="20"/>
  <c r="AQ426" i="20"/>
  <c r="AQ434" i="20"/>
  <c r="AQ442" i="20"/>
  <c r="AQ450" i="20"/>
  <c r="AQ458" i="20"/>
  <c r="AQ466" i="20"/>
  <c r="AQ474" i="20"/>
  <c r="AQ482" i="20"/>
  <c r="AQ490" i="20"/>
  <c r="AQ498" i="20"/>
  <c r="S44" i="21"/>
  <c r="U26" i="21"/>
  <c r="W13" i="20"/>
  <c r="AM13" i="20" s="1"/>
  <c r="AE7" i="20"/>
  <c r="AG7" i="20"/>
  <c r="AH7" i="20"/>
  <c r="AF7" i="20"/>
  <c r="AJ7" i="20"/>
  <c r="AQ501" i="20"/>
  <c r="AQ15" i="20"/>
  <c r="AL15" i="20"/>
  <c r="AL501" i="20"/>
  <c r="M39" i="21"/>
  <c r="Q47" i="21"/>
  <c r="AM12" i="20" l="1"/>
  <c r="AM19" i="20"/>
  <c r="AM23" i="20"/>
  <c r="AM27" i="20"/>
  <c r="AM31" i="20"/>
  <c r="AM35" i="20"/>
  <c r="AM39" i="20"/>
  <c r="AM43" i="20"/>
  <c r="AM47" i="20"/>
  <c r="AM51" i="20"/>
  <c r="AM55" i="20"/>
  <c r="AM59" i="20"/>
  <c r="AM63" i="20"/>
  <c r="AM67" i="20"/>
  <c r="AM71" i="20"/>
  <c r="AM75" i="20"/>
  <c r="AM79" i="20"/>
  <c r="AM83" i="20"/>
  <c r="AM87" i="20"/>
  <c r="AM91" i="20"/>
  <c r="AM95" i="20"/>
  <c r="AM99" i="20"/>
  <c r="AM103" i="20"/>
  <c r="AM107" i="20"/>
  <c r="AM111" i="20"/>
  <c r="AM115" i="20"/>
  <c r="AM119" i="20"/>
  <c r="AM123" i="20"/>
  <c r="AM127" i="20"/>
  <c r="AM131" i="20"/>
  <c r="AM135" i="20"/>
  <c r="AM139" i="20"/>
  <c r="AM143" i="20"/>
  <c r="AM147" i="20"/>
  <c r="AM151" i="20"/>
  <c r="AM155" i="20"/>
  <c r="AM159" i="20"/>
  <c r="AM163" i="20"/>
  <c r="AM167" i="20"/>
  <c r="AM171" i="20"/>
  <c r="AM175" i="20"/>
  <c r="AM179" i="20"/>
  <c r="AM183" i="20"/>
  <c r="AM187" i="20"/>
  <c r="AM191" i="20"/>
  <c r="AM195" i="20"/>
  <c r="AM199" i="20"/>
  <c r="AM203" i="20"/>
  <c r="AM207" i="20"/>
  <c r="AM211" i="20"/>
  <c r="AM215" i="20"/>
  <c r="AM219" i="20"/>
  <c r="AM223" i="20"/>
  <c r="AM227" i="20"/>
  <c r="AM231" i="20"/>
  <c r="AM235" i="20"/>
  <c r="AM239" i="20"/>
  <c r="AM243" i="20"/>
  <c r="AM247" i="20"/>
  <c r="AM251" i="20"/>
  <c r="AM255" i="20"/>
  <c r="AM259" i="20"/>
  <c r="AM263" i="20"/>
  <c r="AM267" i="20"/>
  <c r="AM271" i="20"/>
  <c r="AM275" i="20"/>
  <c r="AM279" i="20"/>
  <c r="AM283" i="20"/>
  <c r="AM287" i="20"/>
  <c r="AM291" i="20"/>
  <c r="AM295" i="20"/>
  <c r="AM299" i="20"/>
  <c r="AM303" i="20"/>
  <c r="AM307" i="20"/>
  <c r="AM311" i="20"/>
  <c r="AM315" i="20"/>
  <c r="AM319" i="20"/>
  <c r="AM323" i="20"/>
  <c r="AM327" i="20"/>
  <c r="AM331" i="20"/>
  <c r="AM335" i="20"/>
  <c r="AM339" i="20"/>
  <c r="AM343" i="20"/>
  <c r="AM347" i="20"/>
  <c r="AM351" i="20"/>
  <c r="AM355" i="20"/>
  <c r="AM359" i="20"/>
  <c r="AM363" i="20"/>
  <c r="AM367" i="20"/>
  <c r="AM371" i="20"/>
  <c r="AM375" i="20"/>
  <c r="AM379" i="20"/>
  <c r="AM383" i="20"/>
  <c r="AM387" i="20"/>
  <c r="AM391" i="20"/>
  <c r="AM395" i="20"/>
  <c r="AM399" i="20"/>
  <c r="AM403" i="20"/>
  <c r="AM407" i="20"/>
  <c r="AM411" i="20"/>
  <c r="AM415" i="20"/>
  <c r="AM419" i="20"/>
  <c r="AM423" i="20"/>
  <c r="AM427" i="20"/>
  <c r="AM431" i="20"/>
  <c r="AM435" i="20"/>
  <c r="AM439" i="20"/>
  <c r="AM443" i="20"/>
  <c r="AM447" i="20"/>
  <c r="AM451" i="20"/>
  <c r="AM455" i="20"/>
  <c r="AM459" i="20"/>
  <c r="AM463" i="20"/>
  <c r="AM467" i="20"/>
  <c r="AM471" i="20"/>
  <c r="AM475" i="20"/>
  <c r="AM479" i="20"/>
  <c r="AM483" i="20"/>
  <c r="AM487" i="20"/>
  <c r="AM491" i="20"/>
  <c r="AM495" i="20"/>
  <c r="AM499" i="20"/>
  <c r="AM17" i="20"/>
  <c r="AM21" i="20"/>
  <c r="AM25" i="20"/>
  <c r="AM29" i="20"/>
  <c r="AM33" i="20"/>
  <c r="AM37" i="20"/>
  <c r="AM41" i="20"/>
  <c r="AM45" i="20"/>
  <c r="AM49" i="20"/>
  <c r="AM53" i="20"/>
  <c r="AM57" i="20"/>
  <c r="AM61" i="20"/>
  <c r="AM65" i="20"/>
  <c r="AM69" i="20"/>
  <c r="AM73" i="20"/>
  <c r="AM77" i="20"/>
  <c r="AM81" i="20"/>
  <c r="AM85" i="20"/>
  <c r="AM89" i="20"/>
  <c r="AM93" i="20"/>
  <c r="AM97" i="20"/>
  <c r="AM101" i="20"/>
  <c r="AM105" i="20"/>
  <c r="AM109" i="20"/>
  <c r="AM113" i="20"/>
  <c r="AM117" i="20"/>
  <c r="AM121" i="20"/>
  <c r="AM125" i="20"/>
  <c r="AM129" i="20"/>
  <c r="AM133" i="20"/>
  <c r="AM137" i="20"/>
  <c r="AM141" i="20"/>
  <c r="AM145" i="20"/>
  <c r="AM149" i="20"/>
  <c r="AM153" i="20"/>
  <c r="AM157" i="20"/>
  <c r="AM161" i="20"/>
  <c r="AM165" i="20"/>
  <c r="AM169" i="20"/>
  <c r="AM173" i="20"/>
  <c r="AM177" i="20"/>
  <c r="AM181" i="20"/>
  <c r="AM185" i="20"/>
  <c r="AM189" i="20"/>
  <c r="AM193" i="20"/>
  <c r="AM197" i="20"/>
  <c r="AM201" i="20"/>
  <c r="AM205" i="20"/>
  <c r="AM209" i="20"/>
  <c r="AM213" i="20"/>
  <c r="AM217" i="20"/>
  <c r="AM221" i="20"/>
  <c r="AM225" i="20"/>
  <c r="AM229" i="20"/>
  <c r="AM233" i="20"/>
  <c r="AM237" i="20"/>
  <c r="AM241" i="20"/>
  <c r="AM245" i="20"/>
  <c r="AM249" i="20"/>
  <c r="AM253" i="20"/>
  <c r="AM257" i="20"/>
  <c r="AM261" i="20"/>
  <c r="AM265" i="20"/>
  <c r="AM269" i="20"/>
  <c r="AM273" i="20"/>
  <c r="AM277" i="20"/>
  <c r="AM281" i="20"/>
  <c r="AM285" i="20"/>
  <c r="AM289" i="20"/>
  <c r="AM293" i="20"/>
  <c r="AM297" i="20"/>
  <c r="AM301" i="20"/>
  <c r="AM305" i="20"/>
  <c r="AM309" i="20"/>
  <c r="AM313" i="20"/>
  <c r="AM317" i="20"/>
  <c r="AM321" i="20"/>
  <c r="AM325" i="20"/>
  <c r="AM329" i="20"/>
  <c r="AM333" i="20"/>
  <c r="AM337" i="20"/>
  <c r="AM341" i="20"/>
  <c r="AM345" i="20"/>
  <c r="AM349" i="20"/>
  <c r="AM353" i="20"/>
  <c r="AM357" i="20"/>
  <c r="AM361" i="20"/>
  <c r="AM365" i="20"/>
  <c r="AM369" i="20"/>
  <c r="AM373" i="20"/>
  <c r="AM377" i="20"/>
  <c r="AM381" i="20"/>
  <c r="AM385" i="20"/>
  <c r="AM389" i="20"/>
  <c r="AM393" i="20"/>
  <c r="AM397" i="20"/>
  <c r="AM401" i="20"/>
  <c r="AM405" i="20"/>
  <c r="AM409" i="20"/>
  <c r="AM413" i="20"/>
  <c r="AM417" i="20"/>
  <c r="AM421" i="20"/>
  <c r="AM425" i="20"/>
  <c r="AM429" i="20"/>
  <c r="AM433" i="20"/>
  <c r="AM437" i="20"/>
  <c r="AM441" i="20"/>
  <c r="AM445" i="20"/>
  <c r="AM449" i="20"/>
  <c r="AM453" i="20"/>
  <c r="AM457" i="20"/>
  <c r="AM461" i="20"/>
  <c r="AM465" i="20"/>
  <c r="AM469" i="20"/>
  <c r="AM473" i="20"/>
  <c r="AM477" i="20"/>
  <c r="AM481" i="20"/>
  <c r="AM485" i="20"/>
  <c r="AM489" i="20"/>
  <c r="AM493" i="20"/>
  <c r="AM497" i="20"/>
  <c r="AM22" i="20"/>
  <c r="AM30" i="20"/>
  <c r="AM38" i="20"/>
  <c r="AM46" i="20"/>
  <c r="AM54" i="20"/>
  <c r="AM62" i="20"/>
  <c r="AM70" i="20"/>
  <c r="AM78" i="20"/>
  <c r="AM86" i="20"/>
  <c r="AM94" i="20"/>
  <c r="AM102" i="20"/>
  <c r="AM110" i="20"/>
  <c r="AM118" i="20"/>
  <c r="AM126" i="20"/>
  <c r="AM134" i="20"/>
  <c r="AM142" i="20"/>
  <c r="AM150" i="20"/>
  <c r="AM158" i="20"/>
  <c r="AM166" i="20"/>
  <c r="AM174" i="20"/>
  <c r="AM182" i="20"/>
  <c r="AM190" i="20"/>
  <c r="AM198" i="20"/>
  <c r="AM206" i="20"/>
  <c r="AM214" i="20"/>
  <c r="AM222" i="20"/>
  <c r="AM230" i="20"/>
  <c r="AM238" i="20"/>
  <c r="AM246" i="20"/>
  <c r="AM254" i="20"/>
  <c r="AM262" i="20"/>
  <c r="AM270" i="20"/>
  <c r="AM278" i="20"/>
  <c r="AM286" i="20"/>
  <c r="AM294" i="20"/>
  <c r="AM302" i="20"/>
  <c r="AM310" i="20"/>
  <c r="AM318" i="20"/>
  <c r="AM326" i="20"/>
  <c r="AM334" i="20"/>
  <c r="AM342" i="20"/>
  <c r="AM350" i="20"/>
  <c r="AM358" i="20"/>
  <c r="AM366" i="20"/>
  <c r="AM374" i="20"/>
  <c r="AM382" i="20"/>
  <c r="AM390" i="20"/>
  <c r="AM398" i="20"/>
  <c r="AM406" i="20"/>
  <c r="AM414" i="20"/>
  <c r="AM422" i="20"/>
  <c r="AM430" i="20"/>
  <c r="AM438" i="20"/>
  <c r="AM446" i="20"/>
  <c r="AM454" i="20"/>
  <c r="AM462" i="20"/>
  <c r="AM470" i="20"/>
  <c r="AM478" i="20"/>
  <c r="AM486" i="20"/>
  <c r="AM494" i="20"/>
  <c r="AM16" i="20"/>
  <c r="AM24" i="20"/>
  <c r="AM32" i="20"/>
  <c r="AM48" i="20"/>
  <c r="AM72" i="20"/>
  <c r="AM96" i="20"/>
  <c r="AM112" i="20"/>
  <c r="AM136" i="20"/>
  <c r="AM152" i="20"/>
  <c r="AM160" i="20"/>
  <c r="AM168" i="20"/>
  <c r="AM176" i="20"/>
  <c r="AM200" i="20"/>
  <c r="AM216" i="20"/>
  <c r="AM224" i="20"/>
  <c r="AM248" i="20"/>
  <c r="AM320" i="20"/>
  <c r="AM344" i="20"/>
  <c r="AM392" i="20"/>
  <c r="AM416" i="20"/>
  <c r="AM448" i="20"/>
  <c r="AM464" i="20"/>
  <c r="AM496" i="20"/>
  <c r="AM18" i="20"/>
  <c r="AM34" i="20"/>
  <c r="AM50" i="20"/>
  <c r="AM66" i="20"/>
  <c r="AM82" i="20"/>
  <c r="AM98" i="20"/>
  <c r="AM114" i="20"/>
  <c r="AM122" i="20"/>
  <c r="AM138" i="20"/>
  <c r="AM146" i="20"/>
  <c r="AM154" i="20"/>
  <c r="AM170" i="20"/>
  <c r="AM186" i="20"/>
  <c r="AM194" i="20"/>
  <c r="AM210" i="20"/>
  <c r="AM218" i="20"/>
  <c r="AM234" i="20"/>
  <c r="AM250" i="20"/>
  <c r="AM266" i="20"/>
  <c r="AM282" i="20"/>
  <c r="AM298" i="20"/>
  <c r="AM314" i="20"/>
  <c r="AM338" i="20"/>
  <c r="AM354" i="20"/>
  <c r="AM362" i="20"/>
  <c r="AM378" i="20"/>
  <c r="AM386" i="20"/>
  <c r="AM410" i="20"/>
  <c r="AM426" i="20"/>
  <c r="AM442" i="20"/>
  <c r="AM450" i="20"/>
  <c r="AM466" i="20"/>
  <c r="AM482" i="20"/>
  <c r="AM490" i="20"/>
  <c r="AM498" i="20"/>
  <c r="AM40" i="20"/>
  <c r="AM56" i="20"/>
  <c r="AM64" i="20"/>
  <c r="AM80" i="20"/>
  <c r="AM88" i="20"/>
  <c r="AM104" i="20"/>
  <c r="AM120" i="20"/>
  <c r="AM128" i="20"/>
  <c r="AM144" i="20"/>
  <c r="AM184" i="20"/>
  <c r="AM192" i="20"/>
  <c r="AM208" i="20"/>
  <c r="AM232" i="20"/>
  <c r="AM240" i="20"/>
  <c r="AM256" i="20"/>
  <c r="AM264" i="20"/>
  <c r="AM272" i="20"/>
  <c r="AM280" i="20"/>
  <c r="AM288" i="20"/>
  <c r="AM296" i="20"/>
  <c r="AM304" i="20"/>
  <c r="AM312" i="20"/>
  <c r="AM328" i="20"/>
  <c r="AM336" i="20"/>
  <c r="AM352" i="20"/>
  <c r="AM360" i="20"/>
  <c r="AM368" i="20"/>
  <c r="AM376" i="20"/>
  <c r="AM384" i="20"/>
  <c r="AM400" i="20"/>
  <c r="AM408" i="20"/>
  <c r="AM424" i="20"/>
  <c r="AM432" i="20"/>
  <c r="AM440" i="20"/>
  <c r="AM456" i="20"/>
  <c r="AM472" i="20"/>
  <c r="AM480" i="20"/>
  <c r="AM488" i="20"/>
  <c r="AM26" i="20"/>
  <c r="AM42" i="20"/>
  <c r="AM58" i="20"/>
  <c r="AM74" i="20"/>
  <c r="AM90" i="20"/>
  <c r="AM106" i="20"/>
  <c r="AM130" i="20"/>
  <c r="AM162" i="20"/>
  <c r="AM178" i="20"/>
  <c r="AM202" i="20"/>
  <c r="AM226" i="20"/>
  <c r="AM242" i="20"/>
  <c r="AM258" i="20"/>
  <c r="AM274" i="20"/>
  <c r="AM290" i="20"/>
  <c r="AM306" i="20"/>
  <c r="AM322" i="20"/>
  <c r="AM330" i="20"/>
  <c r="AM346" i="20"/>
  <c r="AM370" i="20"/>
  <c r="AM394" i="20"/>
  <c r="AM402" i="20"/>
  <c r="AM418" i="20"/>
  <c r="AM434" i="20"/>
  <c r="AM458" i="20"/>
  <c r="AM474" i="20"/>
  <c r="AM20" i="20"/>
  <c r="AM28" i="20"/>
  <c r="AM36" i="20"/>
  <c r="AM44" i="20"/>
  <c r="AM52" i="20"/>
  <c r="AM60" i="20"/>
  <c r="AM68" i="20"/>
  <c r="AM76" i="20"/>
  <c r="AM84" i="20"/>
  <c r="AM92" i="20"/>
  <c r="AM100" i="20"/>
  <c r="AM108" i="20"/>
  <c r="AM116" i="20"/>
  <c r="AM124" i="20"/>
  <c r="AM132" i="20"/>
  <c r="AM140" i="20"/>
  <c r="AM148" i="20"/>
  <c r="AM156" i="20"/>
  <c r="AM164" i="20"/>
  <c r="AM172" i="20"/>
  <c r="AM180" i="20"/>
  <c r="AM188" i="20"/>
  <c r="AM196" i="20"/>
  <c r="AM204" i="20"/>
  <c r="AM212" i="20"/>
  <c r="AM220" i="20"/>
  <c r="AM228" i="20"/>
  <c r="AM236" i="20"/>
  <c r="AM244" i="20"/>
  <c r="AM252" i="20"/>
  <c r="AM260" i="20"/>
  <c r="AM268" i="20"/>
  <c r="AM276" i="20"/>
  <c r="AM284" i="20"/>
  <c r="AM292" i="20"/>
  <c r="AM300" i="20"/>
  <c r="AM308" i="20"/>
  <c r="AM316" i="20"/>
  <c r="AM324" i="20"/>
  <c r="AM332" i="20"/>
  <c r="AM340" i="20"/>
  <c r="AM348" i="20"/>
  <c r="AM356" i="20"/>
  <c r="AM364" i="20"/>
  <c r="AM372" i="20"/>
  <c r="AM380" i="20"/>
  <c r="AM388" i="20"/>
  <c r="AM396" i="20"/>
  <c r="AM404" i="20"/>
  <c r="AM412" i="20"/>
  <c r="AM420" i="20"/>
  <c r="AM428" i="20"/>
  <c r="AM436" i="20"/>
  <c r="AM444" i="20"/>
  <c r="AM452" i="20"/>
  <c r="AM460" i="20"/>
  <c r="AM468" i="20"/>
  <c r="AM476" i="20"/>
  <c r="AM484" i="20"/>
  <c r="AM492" i="20"/>
  <c r="AM500" i="20"/>
  <c r="AL12" i="20"/>
  <c r="AQ12" i="20"/>
  <c r="D11" i="21"/>
  <c r="AR13" i="20" l="1"/>
  <c r="AR16" i="20" l="1"/>
  <c r="AR20" i="20"/>
  <c r="AR24" i="20"/>
  <c r="AR28" i="20"/>
  <c r="AR32" i="20"/>
  <c r="AR36" i="20"/>
  <c r="AR40" i="20"/>
  <c r="AR44" i="20"/>
  <c r="AR48" i="20"/>
  <c r="AR52" i="20"/>
  <c r="AR56" i="20"/>
  <c r="AR60" i="20"/>
  <c r="AR64" i="20"/>
  <c r="AR68" i="20"/>
  <c r="AR72" i="20"/>
  <c r="AR76" i="20"/>
  <c r="AR80" i="20"/>
  <c r="AR84" i="20"/>
  <c r="AR88" i="20"/>
  <c r="AR92" i="20"/>
  <c r="AR96" i="20"/>
  <c r="AR100" i="20"/>
  <c r="AR104" i="20"/>
  <c r="AR108" i="20"/>
  <c r="AR112" i="20"/>
  <c r="AR116" i="20"/>
  <c r="AR120" i="20"/>
  <c r="AR124" i="20"/>
  <c r="AR128" i="20"/>
  <c r="AR132" i="20"/>
  <c r="AR136" i="20"/>
  <c r="AR140" i="20"/>
  <c r="AR144" i="20"/>
  <c r="AR148" i="20"/>
  <c r="AR152" i="20"/>
  <c r="AR156" i="20"/>
  <c r="AR160" i="20"/>
  <c r="AR164" i="20"/>
  <c r="AR168" i="20"/>
  <c r="AR172" i="20"/>
  <c r="AR176" i="20"/>
  <c r="AR180" i="20"/>
  <c r="AR184" i="20"/>
  <c r="AR188" i="20"/>
  <c r="AR192" i="20"/>
  <c r="AR196" i="20"/>
  <c r="AR200" i="20"/>
  <c r="AR204" i="20"/>
  <c r="AR208" i="20"/>
  <c r="AR212" i="20"/>
  <c r="AR216" i="20"/>
  <c r="AR220" i="20"/>
  <c r="AR224" i="20"/>
  <c r="AR228" i="20"/>
  <c r="AR232" i="20"/>
  <c r="AR236" i="20"/>
  <c r="AR240" i="20"/>
  <c r="AR244" i="20"/>
  <c r="AR248" i="20"/>
  <c r="AR252" i="20"/>
  <c r="AR256" i="20"/>
  <c r="AR260" i="20"/>
  <c r="AR264" i="20"/>
  <c r="AR268" i="20"/>
  <c r="AR272" i="20"/>
  <c r="AR276" i="20"/>
  <c r="AR280" i="20"/>
  <c r="AR284" i="20"/>
  <c r="AR288" i="20"/>
  <c r="AR292" i="20"/>
  <c r="AR296" i="20"/>
  <c r="AR300" i="20"/>
  <c r="AR304" i="20"/>
  <c r="AR308" i="20"/>
  <c r="AR312" i="20"/>
  <c r="AR316" i="20"/>
  <c r="AR320" i="20"/>
  <c r="AR324" i="20"/>
  <c r="AR328" i="20"/>
  <c r="AR332" i="20"/>
  <c r="AR336" i="20"/>
  <c r="AR340" i="20"/>
  <c r="AR344" i="20"/>
  <c r="AR348" i="20"/>
  <c r="AR352" i="20"/>
  <c r="AR356" i="20"/>
  <c r="AR360" i="20"/>
  <c r="AR364" i="20"/>
  <c r="AR368" i="20"/>
  <c r="AR372" i="20"/>
  <c r="AR376" i="20"/>
  <c r="AR380" i="20"/>
  <c r="AR384" i="20"/>
  <c r="AR388" i="20"/>
  <c r="AR392" i="20"/>
  <c r="AR396" i="20"/>
  <c r="AR400" i="20"/>
  <c r="AR404" i="20"/>
  <c r="AR408" i="20"/>
  <c r="AR412" i="20"/>
  <c r="AR416" i="20"/>
  <c r="AR420" i="20"/>
  <c r="AR424" i="20"/>
  <c r="AR428" i="20"/>
  <c r="AR432" i="20"/>
  <c r="AR436" i="20"/>
  <c r="AR440" i="20"/>
  <c r="AR444" i="20"/>
  <c r="AR448" i="20"/>
  <c r="AR452" i="20"/>
  <c r="AR456" i="20"/>
  <c r="AR460" i="20"/>
  <c r="AR464" i="20"/>
  <c r="AR468" i="20"/>
  <c r="AR472" i="20"/>
  <c r="AR476" i="20"/>
  <c r="AR480" i="20"/>
  <c r="AR484" i="20"/>
  <c r="AR488" i="20"/>
  <c r="AR492" i="20"/>
  <c r="AR496" i="20"/>
  <c r="AR500" i="20"/>
  <c r="AR339" i="20"/>
  <c r="AR395" i="20"/>
  <c r="AR399" i="20"/>
  <c r="AR407" i="20"/>
  <c r="AR411" i="20"/>
  <c r="AR415" i="20"/>
  <c r="AR419" i="20"/>
  <c r="AR423" i="20"/>
  <c r="AR427" i="20"/>
  <c r="AR431" i="20"/>
  <c r="AR435" i="20"/>
  <c r="AR443" i="20"/>
  <c r="AR447" i="20"/>
  <c r="AR455" i="20"/>
  <c r="AR463" i="20"/>
  <c r="AR467" i="20"/>
  <c r="AR475" i="20"/>
  <c r="AR483" i="20"/>
  <c r="AR491" i="20"/>
  <c r="AR495" i="20"/>
  <c r="AR499" i="20"/>
  <c r="AR19" i="20"/>
  <c r="AR23" i="20"/>
  <c r="AR27" i="20"/>
  <c r="AR31" i="20"/>
  <c r="AR35" i="20"/>
  <c r="AR39" i="20"/>
  <c r="AR43" i="20"/>
  <c r="AR47" i="20"/>
  <c r="AR51" i="20"/>
  <c r="AR55" i="20"/>
  <c r="AR59" i="20"/>
  <c r="AR63" i="20"/>
  <c r="AR67" i="20"/>
  <c r="AR71" i="20"/>
  <c r="AR75" i="20"/>
  <c r="AR79" i="20"/>
  <c r="AR83" i="20"/>
  <c r="AR87" i="20"/>
  <c r="AR91" i="20"/>
  <c r="AR95" i="20"/>
  <c r="AR99" i="20"/>
  <c r="AR103" i="20"/>
  <c r="AR107" i="20"/>
  <c r="AR111" i="20"/>
  <c r="AR115" i="20"/>
  <c r="AR119" i="20"/>
  <c r="AR123" i="20"/>
  <c r="AR127" i="20"/>
  <c r="AR131" i="20"/>
  <c r="AR135" i="20"/>
  <c r="AR139" i="20"/>
  <c r="AR143" i="20"/>
  <c r="AR147" i="20"/>
  <c r="AR151" i="20"/>
  <c r="AR155" i="20"/>
  <c r="AR159" i="20"/>
  <c r="AR163" i="20"/>
  <c r="AR167" i="20"/>
  <c r="AR171" i="20"/>
  <c r="AR175" i="20"/>
  <c r="AR179" i="20"/>
  <c r="AR183" i="20"/>
  <c r="AR187" i="20"/>
  <c r="AR191" i="20"/>
  <c r="AR195" i="20"/>
  <c r="AR199" i="20"/>
  <c r="AR203" i="20"/>
  <c r="AR207" i="20"/>
  <c r="AR211" i="20"/>
  <c r="AR215" i="20"/>
  <c r="AR219" i="20"/>
  <c r="AR223" i="20"/>
  <c r="AR227" i="20"/>
  <c r="AR231" i="20"/>
  <c r="AR235" i="20"/>
  <c r="AR239" i="20"/>
  <c r="AR243" i="20"/>
  <c r="AR247" i="20"/>
  <c r="AR251" i="20"/>
  <c r="AR255" i="20"/>
  <c r="AR259" i="20"/>
  <c r="AR263" i="20"/>
  <c r="AR267" i="20"/>
  <c r="AR271" i="20"/>
  <c r="AR275" i="20"/>
  <c r="AR279" i="20"/>
  <c r="AR283" i="20"/>
  <c r="AR287" i="20"/>
  <c r="AR291" i="20"/>
  <c r="AR295" i="20"/>
  <c r="AR299" i="20"/>
  <c r="AR303" i="20"/>
  <c r="AR307" i="20"/>
  <c r="AR311" i="20"/>
  <c r="AR315" i="20"/>
  <c r="AR319" i="20"/>
  <c r="AR323" i="20"/>
  <c r="AR327" i="20"/>
  <c r="AR331" i="20"/>
  <c r="AR335" i="20"/>
  <c r="AR343" i="20"/>
  <c r="AR347" i="20"/>
  <c r="AR351" i="20"/>
  <c r="AR355" i="20"/>
  <c r="AR359" i="20"/>
  <c r="AR363" i="20"/>
  <c r="AR367" i="20"/>
  <c r="AR371" i="20"/>
  <c r="AR375" i="20"/>
  <c r="AR379" i="20"/>
  <c r="AR383" i="20"/>
  <c r="AR387" i="20"/>
  <c r="AR391" i="20"/>
  <c r="AR403" i="20"/>
  <c r="AR439" i="20"/>
  <c r="AR451" i="20"/>
  <c r="AR459" i="20"/>
  <c r="AR471" i="20"/>
  <c r="AR479" i="20"/>
  <c r="AR487" i="20"/>
  <c r="AR22" i="20"/>
  <c r="AR326" i="20"/>
  <c r="AR390" i="20"/>
  <c r="AR446" i="20"/>
  <c r="AR478" i="20"/>
  <c r="AR494" i="20"/>
  <c r="AR17" i="20"/>
  <c r="AR25" i="20"/>
  <c r="AR33" i="20"/>
  <c r="AR41" i="20"/>
  <c r="AR49" i="20"/>
  <c r="AR57" i="20"/>
  <c r="AR65" i="20"/>
  <c r="AR73" i="20"/>
  <c r="AR81" i="20"/>
  <c r="AR89" i="20"/>
  <c r="AR97" i="20"/>
  <c r="AR105" i="20"/>
  <c r="AR113" i="20"/>
  <c r="AR121" i="20"/>
  <c r="AR129" i="20"/>
  <c r="AR137" i="20"/>
  <c r="AR145" i="20"/>
  <c r="AR153" i="20"/>
  <c r="AR161" i="20"/>
  <c r="AR169" i="20"/>
  <c r="AR177" i="20"/>
  <c r="AR185" i="20"/>
  <c r="AR193" i="20"/>
  <c r="AR201" i="20"/>
  <c r="AR209" i="20"/>
  <c r="AR217" i="20"/>
  <c r="AR225" i="20"/>
  <c r="AR233" i="20"/>
  <c r="AR241" i="20"/>
  <c r="AR249" i="20"/>
  <c r="AR257" i="20"/>
  <c r="AR265" i="20"/>
  <c r="AR273" i="20"/>
  <c r="AR281" i="20"/>
  <c r="AR289" i="20"/>
  <c r="AR297" i="20"/>
  <c r="AR305" i="20"/>
  <c r="AR313" i="20"/>
  <c r="AR321" i="20"/>
  <c r="AR329" i="20"/>
  <c r="AR337" i="20"/>
  <c r="AR345" i="20"/>
  <c r="AR353" i="20"/>
  <c r="AR361" i="20"/>
  <c r="AR369" i="20"/>
  <c r="AR377" i="20"/>
  <c r="AR385" i="20"/>
  <c r="AR393" i="20"/>
  <c r="AR401" i="20"/>
  <c r="AR409" i="20"/>
  <c r="AR417" i="20"/>
  <c r="AR425" i="20"/>
  <c r="AR433" i="20"/>
  <c r="AR441" i="20"/>
  <c r="AR449" i="20"/>
  <c r="AR457" i="20"/>
  <c r="AR465" i="20"/>
  <c r="AR473" i="20"/>
  <c r="AR481" i="20"/>
  <c r="AR489" i="20"/>
  <c r="AR497" i="20"/>
  <c r="AR30" i="20"/>
  <c r="AR38" i="20"/>
  <c r="AR46" i="20"/>
  <c r="AR54" i="20"/>
  <c r="AR62" i="20"/>
  <c r="AR70" i="20"/>
  <c r="AR78" i="20"/>
  <c r="AR86" i="20"/>
  <c r="AR94" i="20"/>
  <c r="AR102" i="20"/>
  <c r="AR110" i="20"/>
  <c r="AR118" i="20"/>
  <c r="AR126" i="20"/>
  <c r="AR134" i="20"/>
  <c r="AR142" i="20"/>
  <c r="AR150" i="20"/>
  <c r="AR158" i="20"/>
  <c r="AR166" i="20"/>
  <c r="AR174" i="20"/>
  <c r="AR182" i="20"/>
  <c r="AR190" i="20"/>
  <c r="AR198" i="20"/>
  <c r="AR206" i="20"/>
  <c r="AR214" i="20"/>
  <c r="AR222" i="20"/>
  <c r="AR230" i="20"/>
  <c r="AR238" i="20"/>
  <c r="AR246" i="20"/>
  <c r="AR254" i="20"/>
  <c r="AR262" i="20"/>
  <c r="AR270" i="20"/>
  <c r="AR278" i="20"/>
  <c r="AR286" i="20"/>
  <c r="AR294" i="20"/>
  <c r="AR302" i="20"/>
  <c r="AR310" i="20"/>
  <c r="AR318" i="20"/>
  <c r="AR334" i="20"/>
  <c r="AR342" i="20"/>
  <c r="AR350" i="20"/>
  <c r="AR358" i="20"/>
  <c r="AR366" i="20"/>
  <c r="AR374" i="20"/>
  <c r="AR382" i="20"/>
  <c r="AR398" i="20"/>
  <c r="AR406" i="20"/>
  <c r="AR414" i="20"/>
  <c r="AR422" i="20"/>
  <c r="AR430" i="20"/>
  <c r="AR438" i="20"/>
  <c r="AR454" i="20"/>
  <c r="AR462" i="20"/>
  <c r="AR470" i="20"/>
  <c r="AR486" i="20"/>
  <c r="AR21" i="20"/>
  <c r="AR29" i="20"/>
  <c r="AR37" i="20"/>
  <c r="AR45" i="20"/>
  <c r="AR53" i="20"/>
  <c r="AR61" i="20"/>
  <c r="AR69" i="20"/>
  <c r="AR77" i="20"/>
  <c r="AR85" i="20"/>
  <c r="AR93" i="20"/>
  <c r="AR101" i="20"/>
  <c r="AR109" i="20"/>
  <c r="AR117" i="20"/>
  <c r="AR125" i="20"/>
  <c r="AR133" i="20"/>
  <c r="AR141" i="20"/>
  <c r="AR149" i="20"/>
  <c r="AR157" i="20"/>
  <c r="AR165" i="20"/>
  <c r="AR173" i="20"/>
  <c r="AR181" i="20"/>
  <c r="AR189" i="20"/>
  <c r="AR197" i="20"/>
  <c r="AR205" i="20"/>
  <c r="AR213" i="20"/>
  <c r="AR221" i="20"/>
  <c r="AR229" i="20"/>
  <c r="AR237" i="20"/>
  <c r="AR245" i="20"/>
  <c r="AR253" i="20"/>
  <c r="AR261" i="20"/>
  <c r="AR269" i="20"/>
  <c r="AR277" i="20"/>
  <c r="AR285" i="20"/>
  <c r="AR293" i="20"/>
  <c r="AR301" i="20"/>
  <c r="AR309" i="20"/>
  <c r="AR317" i="20"/>
  <c r="AR325" i="20"/>
  <c r="AR333" i="20"/>
  <c r="AR341" i="20"/>
  <c r="AR349" i="20"/>
  <c r="AR357" i="20"/>
  <c r="AR365" i="20"/>
  <c r="AR373" i="20"/>
  <c r="AR381" i="20"/>
  <c r="AR389" i="20"/>
  <c r="AR397" i="20"/>
  <c r="AR405" i="20"/>
  <c r="AR413" i="20"/>
  <c r="AR421" i="20"/>
  <c r="AR429" i="20"/>
  <c r="AR437" i="20"/>
  <c r="AR445" i="20"/>
  <c r="AR453" i="20"/>
  <c r="AR461" i="20"/>
  <c r="AR469" i="20"/>
  <c r="AR477" i="20"/>
  <c r="AR485" i="20"/>
  <c r="AR493" i="20"/>
  <c r="AR18" i="20"/>
  <c r="AR26" i="20"/>
  <c r="AR34" i="20"/>
  <c r="AR42" i="20"/>
  <c r="AR50" i="20"/>
  <c r="AR58" i="20"/>
  <c r="AR66" i="20"/>
  <c r="AR74" i="20"/>
  <c r="AR82" i="20"/>
  <c r="AR90" i="20"/>
  <c r="AR98" i="20"/>
  <c r="AR106" i="20"/>
  <c r="AR114" i="20"/>
  <c r="AR122" i="20"/>
  <c r="AR130" i="20"/>
  <c r="AR138" i="20"/>
  <c r="AR146" i="20"/>
  <c r="AR154" i="20"/>
  <c r="AR162" i="20"/>
  <c r="AR170" i="20"/>
  <c r="AR178" i="20"/>
  <c r="AR186" i="20"/>
  <c r="AR194" i="20"/>
  <c r="AR202" i="20"/>
  <c r="AR210" i="20"/>
  <c r="AR218" i="20"/>
  <c r="AR226" i="20"/>
  <c r="AR234" i="20"/>
  <c r="AR242" i="20"/>
  <c r="AR250" i="20"/>
  <c r="AR258" i="20"/>
  <c r="AR266" i="20"/>
  <c r="AR274" i="20"/>
  <c r="AR282" i="20"/>
  <c r="AR290" i="20"/>
  <c r="AR298" i="20"/>
  <c r="AR306" i="20"/>
  <c r="AR314" i="20"/>
  <c r="AR322" i="20"/>
  <c r="AR330" i="20"/>
  <c r="AR338" i="20"/>
  <c r="AR346" i="20"/>
  <c r="AR354" i="20"/>
  <c r="AR362" i="20"/>
  <c r="AR370" i="20"/>
  <c r="AR378" i="20"/>
  <c r="AR386" i="20"/>
  <c r="AR394" i="20"/>
  <c r="AR402" i="20"/>
  <c r="AR410" i="20"/>
  <c r="AR418" i="20"/>
  <c r="AR426" i="20"/>
  <c r="AR434" i="20"/>
  <c r="AR442" i="20"/>
  <c r="AR450" i="20"/>
  <c r="AR458" i="20"/>
  <c r="AR466" i="20"/>
  <c r="AR474" i="20"/>
  <c r="AR482" i="20"/>
  <c r="AR490" i="20"/>
  <c r="AR498" i="20"/>
  <c r="AM15" i="20"/>
  <c r="AR15" i="20"/>
  <c r="AG37" i="20"/>
  <c r="S13" i="20"/>
  <c r="AI13" i="20" s="1"/>
  <c r="AI17" i="20" l="1"/>
  <c r="AI21" i="20"/>
  <c r="AI25" i="20"/>
  <c r="AI29" i="20"/>
  <c r="AI33" i="20"/>
  <c r="AI37" i="20"/>
  <c r="AI41" i="20"/>
  <c r="AI45" i="20"/>
  <c r="AI49" i="20"/>
  <c r="AI53" i="20"/>
  <c r="AI57" i="20"/>
  <c r="AI61" i="20"/>
  <c r="AI65" i="20"/>
  <c r="AI69" i="20"/>
  <c r="AI73" i="20"/>
  <c r="AI77" i="20"/>
  <c r="AI81" i="20"/>
  <c r="AI85" i="20"/>
  <c r="AI89" i="20"/>
  <c r="AI93" i="20"/>
  <c r="AI97" i="20"/>
  <c r="AI101" i="20"/>
  <c r="AI105" i="20"/>
  <c r="AI109" i="20"/>
  <c r="AI113" i="20"/>
  <c r="AI117" i="20"/>
  <c r="AI121" i="20"/>
  <c r="AI125" i="20"/>
  <c r="AI129" i="20"/>
  <c r="AI133" i="20"/>
  <c r="AI137" i="20"/>
  <c r="AI141" i="20"/>
  <c r="AI145" i="20"/>
  <c r="AI149" i="20"/>
  <c r="AI153" i="20"/>
  <c r="AI157" i="20"/>
  <c r="AI161" i="20"/>
  <c r="AI165" i="20"/>
  <c r="AI169" i="20"/>
  <c r="AI173" i="20"/>
  <c r="AI177" i="20"/>
  <c r="AI181" i="20"/>
  <c r="AI185" i="20"/>
  <c r="AI189" i="20"/>
  <c r="AI193" i="20"/>
  <c r="AI197" i="20"/>
  <c r="AI201" i="20"/>
  <c r="AI205" i="20"/>
  <c r="AI209" i="20"/>
  <c r="AI213" i="20"/>
  <c r="AI217" i="20"/>
  <c r="AI221" i="20"/>
  <c r="AI225" i="20"/>
  <c r="AI229" i="20"/>
  <c r="AI233" i="20"/>
  <c r="AI237" i="20"/>
  <c r="AI241" i="20"/>
  <c r="AI245" i="20"/>
  <c r="AI249" i="20"/>
  <c r="AI253" i="20"/>
  <c r="AI257" i="20"/>
  <c r="AI261" i="20"/>
  <c r="AI265" i="20"/>
  <c r="AI269" i="20"/>
  <c r="AI273" i="20"/>
  <c r="AI277" i="20"/>
  <c r="AI281" i="20"/>
  <c r="AI285" i="20"/>
  <c r="AI289" i="20"/>
  <c r="AI293" i="20"/>
  <c r="AI297" i="20"/>
  <c r="AI301" i="20"/>
  <c r="AI305" i="20"/>
  <c r="AI309" i="20"/>
  <c r="AI313" i="20"/>
  <c r="AI317" i="20"/>
  <c r="AI321" i="20"/>
  <c r="AI325" i="20"/>
  <c r="AI329" i="20"/>
  <c r="AI333" i="20"/>
  <c r="AI337" i="20"/>
  <c r="AI341" i="20"/>
  <c r="AI345" i="20"/>
  <c r="AI349" i="20"/>
  <c r="AI353" i="20"/>
  <c r="AI357" i="20"/>
  <c r="AI361" i="20"/>
  <c r="AI365" i="20"/>
  <c r="AI369" i="20"/>
  <c r="AI373" i="20"/>
  <c r="AI377" i="20"/>
  <c r="AI381" i="20"/>
  <c r="AI385" i="20"/>
  <c r="AI389" i="20"/>
  <c r="AI393" i="20"/>
  <c r="AI397" i="20"/>
  <c r="AI401" i="20"/>
  <c r="AI405" i="20"/>
  <c r="AI409" i="20"/>
  <c r="AI413" i="20"/>
  <c r="AI417" i="20"/>
  <c r="AI421" i="20"/>
  <c r="AI425" i="20"/>
  <c r="AI429" i="20"/>
  <c r="AI433" i="20"/>
  <c r="AI437" i="20"/>
  <c r="AI441" i="20"/>
  <c r="AI445" i="20"/>
  <c r="AI449" i="20"/>
  <c r="AI453" i="20"/>
  <c r="AI457" i="20"/>
  <c r="AI461" i="20"/>
  <c r="AI465" i="20"/>
  <c r="AI469" i="20"/>
  <c r="AI473" i="20"/>
  <c r="AI477" i="20"/>
  <c r="AI481" i="20"/>
  <c r="AI485" i="20"/>
  <c r="AI489" i="20"/>
  <c r="AI493" i="20"/>
  <c r="AI497" i="20"/>
  <c r="AI19" i="20"/>
  <c r="AI23" i="20"/>
  <c r="AI27" i="20"/>
  <c r="AI31" i="20"/>
  <c r="AI35" i="20"/>
  <c r="AI39" i="20"/>
  <c r="AI43" i="20"/>
  <c r="AI47" i="20"/>
  <c r="AI51" i="20"/>
  <c r="AI55" i="20"/>
  <c r="AI59" i="20"/>
  <c r="AI63" i="20"/>
  <c r="AI67" i="20"/>
  <c r="AI71" i="20"/>
  <c r="AI75" i="20"/>
  <c r="AI79" i="20"/>
  <c r="AI83" i="20"/>
  <c r="AI87" i="20"/>
  <c r="AI91" i="20"/>
  <c r="AI95" i="20"/>
  <c r="AI99" i="20"/>
  <c r="AI103" i="20"/>
  <c r="AI107" i="20"/>
  <c r="AI111" i="20"/>
  <c r="AI115" i="20"/>
  <c r="AI119" i="20"/>
  <c r="AI123" i="20"/>
  <c r="AI127" i="20"/>
  <c r="AI131" i="20"/>
  <c r="AI135" i="20"/>
  <c r="AI139" i="20"/>
  <c r="AI143" i="20"/>
  <c r="AI147" i="20"/>
  <c r="AI151" i="20"/>
  <c r="AI155" i="20"/>
  <c r="AI159" i="20"/>
  <c r="AI163" i="20"/>
  <c r="AI167" i="20"/>
  <c r="AI171" i="20"/>
  <c r="AI175" i="20"/>
  <c r="AI179" i="20"/>
  <c r="AI183" i="20"/>
  <c r="AI187" i="20"/>
  <c r="AI191" i="20"/>
  <c r="AI195" i="20"/>
  <c r="AI199" i="20"/>
  <c r="AI203" i="20"/>
  <c r="AI207" i="20"/>
  <c r="AI211" i="20"/>
  <c r="AI215" i="20"/>
  <c r="AI219" i="20"/>
  <c r="AI223" i="20"/>
  <c r="AI227" i="20"/>
  <c r="AI231" i="20"/>
  <c r="AI235" i="20"/>
  <c r="AI239" i="20"/>
  <c r="AI243" i="20"/>
  <c r="AI247" i="20"/>
  <c r="AI251" i="20"/>
  <c r="AI255" i="20"/>
  <c r="AI259" i="20"/>
  <c r="AI263" i="20"/>
  <c r="AI267" i="20"/>
  <c r="AI271" i="20"/>
  <c r="AI275" i="20"/>
  <c r="AI279" i="20"/>
  <c r="AI283" i="20"/>
  <c r="AI287" i="20"/>
  <c r="AI291" i="20"/>
  <c r="AI295" i="20"/>
  <c r="AI299" i="20"/>
  <c r="AI303" i="20"/>
  <c r="AI307" i="20"/>
  <c r="AI311" i="20"/>
  <c r="AI315" i="20"/>
  <c r="AI319" i="20"/>
  <c r="AI323" i="20"/>
  <c r="AI327" i="20"/>
  <c r="AI331" i="20"/>
  <c r="AI335" i="20"/>
  <c r="AI339" i="20"/>
  <c r="AI343" i="20"/>
  <c r="AI347" i="20"/>
  <c r="AI351" i="20"/>
  <c r="AI355" i="20"/>
  <c r="AI359" i="20"/>
  <c r="AI363" i="20"/>
  <c r="AI367" i="20"/>
  <c r="AI371" i="20"/>
  <c r="AI375" i="20"/>
  <c r="AI379" i="20"/>
  <c r="AI383" i="20"/>
  <c r="AI387" i="20"/>
  <c r="AI391" i="20"/>
  <c r="AI395" i="20"/>
  <c r="AI399" i="20"/>
  <c r="AI403" i="20"/>
  <c r="AI407" i="20"/>
  <c r="AI411" i="20"/>
  <c r="AI415" i="20"/>
  <c r="AI419" i="20"/>
  <c r="AI423" i="20"/>
  <c r="AI427" i="20"/>
  <c r="AI431" i="20"/>
  <c r="AI435" i="20"/>
  <c r="AI439" i="20"/>
  <c r="AI443" i="20"/>
  <c r="AI447" i="20"/>
  <c r="AI451" i="20"/>
  <c r="AI455" i="20"/>
  <c r="AI459" i="20"/>
  <c r="AI463" i="20"/>
  <c r="AI467" i="20"/>
  <c r="AI471" i="20"/>
  <c r="AI475" i="20"/>
  <c r="AI479" i="20"/>
  <c r="AI483" i="20"/>
  <c r="AI487" i="20"/>
  <c r="AI491" i="20"/>
  <c r="AI495" i="20"/>
  <c r="AI499" i="20"/>
  <c r="AI16" i="20"/>
  <c r="AI24" i="20"/>
  <c r="AI32" i="20"/>
  <c r="AI40" i="20"/>
  <c r="AI48" i="20"/>
  <c r="AI56" i="20"/>
  <c r="AI64" i="20"/>
  <c r="AI72" i="20"/>
  <c r="AI80" i="20"/>
  <c r="AI88" i="20"/>
  <c r="AI96" i="20"/>
  <c r="AI104" i="20"/>
  <c r="AI112" i="20"/>
  <c r="AI120" i="20"/>
  <c r="AI128" i="20"/>
  <c r="AI136" i="20"/>
  <c r="AI144" i="20"/>
  <c r="AI152" i="20"/>
  <c r="AI160" i="20"/>
  <c r="AI168" i="20"/>
  <c r="AI176" i="20"/>
  <c r="AI184" i="20"/>
  <c r="AI192" i="20"/>
  <c r="AI200" i="20"/>
  <c r="AI208" i="20"/>
  <c r="AI216" i="20"/>
  <c r="AI224" i="20"/>
  <c r="AI232" i="20"/>
  <c r="AI240" i="20"/>
  <c r="AI248" i="20"/>
  <c r="AI256" i="20"/>
  <c r="AI264" i="20"/>
  <c r="AI272" i="20"/>
  <c r="AI280" i="20"/>
  <c r="AI288" i="20"/>
  <c r="AI296" i="20"/>
  <c r="AI304" i="20"/>
  <c r="AI312" i="20"/>
  <c r="AI320" i="20"/>
  <c r="AI328" i="20"/>
  <c r="AI336" i="20"/>
  <c r="AI344" i="20"/>
  <c r="AI352" i="20"/>
  <c r="AI360" i="20"/>
  <c r="AI368" i="20"/>
  <c r="AI376" i="20"/>
  <c r="AI384" i="20"/>
  <c r="AI392" i="20"/>
  <c r="AI400" i="20"/>
  <c r="AI408" i="20"/>
  <c r="AI416" i="20"/>
  <c r="AI424" i="20"/>
  <c r="AI432" i="20"/>
  <c r="AI440" i="20"/>
  <c r="AI448" i="20"/>
  <c r="AI456" i="20"/>
  <c r="AI464" i="20"/>
  <c r="AI472" i="20"/>
  <c r="AI480" i="20"/>
  <c r="AI488" i="20"/>
  <c r="AI496" i="20"/>
  <c r="AI42" i="20"/>
  <c r="AI66" i="20"/>
  <c r="AI82" i="20"/>
  <c r="AI90" i="20"/>
  <c r="AI106" i="20"/>
  <c r="AI122" i="20"/>
  <c r="AI130" i="20"/>
  <c r="AI146" i="20"/>
  <c r="AI186" i="20"/>
  <c r="AI242" i="20"/>
  <c r="AI266" i="20"/>
  <c r="AI282" i="20"/>
  <c r="AI298" i="20"/>
  <c r="AI314" i="20"/>
  <c r="AI330" i="20"/>
  <c r="AI354" i="20"/>
  <c r="AI362" i="20"/>
  <c r="AI370" i="20"/>
  <c r="AI378" i="20"/>
  <c r="AI402" i="20"/>
  <c r="AI410" i="20"/>
  <c r="AI426" i="20"/>
  <c r="AI434" i="20"/>
  <c r="AI458" i="20"/>
  <c r="AI474" i="20"/>
  <c r="AI482" i="20"/>
  <c r="AI28" i="20"/>
  <c r="AI44" i="20"/>
  <c r="AI76" i="20"/>
  <c r="AI92" i="20"/>
  <c r="AI108" i="20"/>
  <c r="AI132" i="20"/>
  <c r="AI148" i="20"/>
  <c r="AI164" i="20"/>
  <c r="AI180" i="20"/>
  <c r="AI204" i="20"/>
  <c r="AI228" i="20"/>
  <c r="AI244" i="20"/>
  <c r="AI260" i="20"/>
  <c r="AI276" i="20"/>
  <c r="AI292" i="20"/>
  <c r="AI308" i="20"/>
  <c r="AI324" i="20"/>
  <c r="AI332" i="20"/>
  <c r="AI348" i="20"/>
  <c r="AI372" i="20"/>
  <c r="AI396" i="20"/>
  <c r="AI404" i="20"/>
  <c r="AI420" i="20"/>
  <c r="AI436" i="20"/>
  <c r="AI460" i="20"/>
  <c r="AI476" i="20"/>
  <c r="AI18" i="20"/>
  <c r="AI26" i="20"/>
  <c r="AI34" i="20"/>
  <c r="AI50" i="20"/>
  <c r="AI58" i="20"/>
  <c r="AI74" i="20"/>
  <c r="AI98" i="20"/>
  <c r="AI114" i="20"/>
  <c r="AI138" i="20"/>
  <c r="AI154" i="20"/>
  <c r="AI162" i="20"/>
  <c r="AI170" i="20"/>
  <c r="AI178" i="20"/>
  <c r="AI194" i="20"/>
  <c r="AI202" i="20"/>
  <c r="AI210" i="20"/>
  <c r="AI218" i="20"/>
  <c r="AI226" i="20"/>
  <c r="AI234" i="20"/>
  <c r="AI250" i="20"/>
  <c r="AI258" i="20"/>
  <c r="AI274" i="20"/>
  <c r="AI290" i="20"/>
  <c r="AI306" i="20"/>
  <c r="AI322" i="20"/>
  <c r="AI338" i="20"/>
  <c r="AI346" i="20"/>
  <c r="AI386" i="20"/>
  <c r="AI394" i="20"/>
  <c r="AI418" i="20"/>
  <c r="AI442" i="20"/>
  <c r="AI450" i="20"/>
  <c r="AI466" i="20"/>
  <c r="AI490" i="20"/>
  <c r="AI498" i="20"/>
  <c r="AI20" i="20"/>
  <c r="AI36" i="20"/>
  <c r="AI52" i="20"/>
  <c r="AI60" i="20"/>
  <c r="AI68" i="20"/>
  <c r="AI84" i="20"/>
  <c r="AI100" i="20"/>
  <c r="AI116" i="20"/>
  <c r="AI124" i="20"/>
  <c r="AI140" i="20"/>
  <c r="AI156" i="20"/>
  <c r="AI172" i="20"/>
  <c r="AI188" i="20"/>
  <c r="AI196" i="20"/>
  <c r="AI212" i="20"/>
  <c r="AI220" i="20"/>
  <c r="AI236" i="20"/>
  <c r="AI252" i="20"/>
  <c r="AI268" i="20"/>
  <c r="AI284" i="20"/>
  <c r="AI300" i="20"/>
  <c r="AI316" i="20"/>
  <c r="AI340" i="20"/>
  <c r="AI356" i="20"/>
  <c r="AI364" i="20"/>
  <c r="AI380" i="20"/>
  <c r="AI388" i="20"/>
  <c r="AI412" i="20"/>
  <c r="AI428" i="20"/>
  <c r="AI444" i="20"/>
  <c r="AI452" i="20"/>
  <c r="AI468" i="20"/>
  <c r="AI484" i="20"/>
  <c r="AI492" i="20"/>
  <c r="AI500" i="20"/>
  <c r="AI22" i="20"/>
  <c r="AI30" i="20"/>
  <c r="AI38" i="20"/>
  <c r="AI46" i="20"/>
  <c r="AI54" i="20"/>
  <c r="AI62" i="20"/>
  <c r="AI70" i="20"/>
  <c r="AI78" i="20"/>
  <c r="AI86" i="20"/>
  <c r="AI94" i="20"/>
  <c r="AI102" i="20"/>
  <c r="AI110" i="20"/>
  <c r="AI118" i="20"/>
  <c r="AI126" i="20"/>
  <c r="AI134" i="20"/>
  <c r="AI142" i="20"/>
  <c r="AI150" i="20"/>
  <c r="AI158" i="20"/>
  <c r="AI166" i="20"/>
  <c r="AI174" i="20"/>
  <c r="AI182" i="20"/>
  <c r="AI190" i="20"/>
  <c r="AI198" i="20"/>
  <c r="AI206" i="20"/>
  <c r="AI214" i="20"/>
  <c r="AI222" i="20"/>
  <c r="AI230" i="20"/>
  <c r="AI238" i="20"/>
  <c r="AI246" i="20"/>
  <c r="AI254" i="20"/>
  <c r="AI262" i="20"/>
  <c r="AI270" i="20"/>
  <c r="AI278" i="20"/>
  <c r="AI286" i="20"/>
  <c r="AI294" i="20"/>
  <c r="AI302" i="20"/>
  <c r="AI310" i="20"/>
  <c r="AI318" i="20"/>
  <c r="AI326" i="20"/>
  <c r="AI334" i="20"/>
  <c r="AI342" i="20"/>
  <c r="AI350" i="20"/>
  <c r="AI358" i="20"/>
  <c r="AI366" i="20"/>
  <c r="AI374" i="20"/>
  <c r="AI382" i="20"/>
  <c r="AI390" i="20"/>
  <c r="AI398" i="20"/>
  <c r="AI406" i="20"/>
  <c r="AI414" i="20"/>
  <c r="AI422" i="20"/>
  <c r="AI430" i="20"/>
  <c r="AI438" i="20"/>
  <c r="AI446" i="20"/>
  <c r="AI454" i="20"/>
  <c r="AI462" i="20"/>
  <c r="AI470" i="20"/>
  <c r="AI478" i="20"/>
  <c r="AI486" i="20"/>
  <c r="AI494" i="20"/>
  <c r="AI15" i="20"/>
  <c r="AR12" i="20"/>
  <c r="F12" i="21" s="1"/>
  <c r="AN13" i="20"/>
  <c r="AA80" i="20" l="1"/>
  <c r="AA183" i="20"/>
  <c r="AA185" i="20"/>
  <c r="AA57" i="20"/>
  <c r="AA166" i="20"/>
  <c r="AA59" i="20"/>
  <c r="AA157" i="20"/>
  <c r="AA180" i="20"/>
  <c r="AA72" i="20"/>
  <c r="AA115" i="20"/>
  <c r="AA149" i="20"/>
  <c r="AA53" i="20"/>
  <c r="AA102" i="20"/>
  <c r="AA76" i="20"/>
  <c r="AA123" i="20"/>
  <c r="AA94" i="20"/>
  <c r="AA90" i="20"/>
  <c r="AA151" i="20"/>
  <c r="AA86" i="20"/>
  <c r="AA60" i="20"/>
  <c r="AA98" i="20"/>
  <c r="AA82" i="20"/>
  <c r="AA179" i="20"/>
  <c r="AA83" i="20"/>
  <c r="AA51" i="20"/>
  <c r="AA181" i="20"/>
  <c r="AA117" i="20"/>
  <c r="AA85" i="20"/>
  <c r="AA142" i="20"/>
  <c r="AA78" i="20"/>
  <c r="AA156" i="20"/>
  <c r="AA52" i="20"/>
  <c r="AA194" i="20"/>
  <c r="AA74" i="20"/>
  <c r="AA164" i="20"/>
  <c r="AA66" i="20"/>
  <c r="AA192" i="20"/>
  <c r="AA128" i="20"/>
  <c r="AA175" i="20"/>
  <c r="AA143" i="20"/>
  <c r="AA111" i="20"/>
  <c r="AA79" i="20"/>
  <c r="AA177" i="20"/>
  <c r="AA145" i="20"/>
  <c r="AA113" i="20"/>
  <c r="AA81" i="20"/>
  <c r="AA106" i="20"/>
  <c r="AA152" i="20"/>
  <c r="AA155" i="20"/>
  <c r="AA125" i="20"/>
  <c r="AA158" i="20"/>
  <c r="AA68" i="20"/>
  <c r="AA119" i="20"/>
  <c r="AA153" i="20"/>
  <c r="AA150" i="20"/>
  <c r="AA172" i="20"/>
  <c r="AA136" i="20"/>
  <c r="AA134" i="20"/>
  <c r="AA70" i="20"/>
  <c r="AA140" i="20"/>
  <c r="AA58" i="20"/>
  <c r="AA148" i="20"/>
  <c r="AA186" i="20"/>
  <c r="AA184" i="20"/>
  <c r="AA120" i="20"/>
  <c r="AA56" i="20"/>
  <c r="AA171" i="20"/>
  <c r="AA107" i="20"/>
  <c r="AA75" i="20"/>
  <c r="AA173" i="20"/>
  <c r="AA141" i="20"/>
  <c r="AA109" i="20"/>
  <c r="AA77" i="20"/>
  <c r="AA188" i="20"/>
  <c r="AA114" i="20"/>
  <c r="AA16" i="20"/>
  <c r="AA55" i="20"/>
  <c r="AA89" i="20"/>
  <c r="AA190" i="20"/>
  <c r="AA126" i="20"/>
  <c r="AA62" i="20"/>
  <c r="AA124" i="20"/>
  <c r="AA170" i="20"/>
  <c r="AA132" i="20"/>
  <c r="AA146" i="20"/>
  <c r="AA176" i="20"/>
  <c r="AA112" i="20"/>
  <c r="AA167" i="20"/>
  <c r="AA135" i="20"/>
  <c r="AA103" i="20"/>
  <c r="AA71" i="20"/>
  <c r="AA169" i="20"/>
  <c r="AA137" i="20"/>
  <c r="AA105" i="20"/>
  <c r="AA73" i="20"/>
  <c r="AA87" i="20"/>
  <c r="AA182" i="20"/>
  <c r="AA118" i="20"/>
  <c r="AA116" i="20"/>
  <c r="AA162" i="20"/>
  <c r="AA130" i="20"/>
  <c r="AA168" i="20"/>
  <c r="AA104" i="20"/>
  <c r="AA163" i="20"/>
  <c r="AA131" i="20"/>
  <c r="AA99" i="20"/>
  <c r="AA67" i="20"/>
  <c r="AA165" i="20"/>
  <c r="AA133" i="20"/>
  <c r="AA69" i="20"/>
  <c r="AA84" i="20"/>
  <c r="AA138" i="20"/>
  <c r="AA91" i="20"/>
  <c r="AA189" i="20"/>
  <c r="AA61" i="20"/>
  <c r="AA144" i="20"/>
  <c r="AA121" i="20"/>
  <c r="AA174" i="20"/>
  <c r="AA110" i="20"/>
  <c r="AA100" i="20"/>
  <c r="AA154" i="20"/>
  <c r="AA92" i="20"/>
  <c r="AA122" i="20"/>
  <c r="AA160" i="20"/>
  <c r="AA96" i="20"/>
  <c r="AA191" i="20"/>
  <c r="AA159" i="20"/>
  <c r="AA127" i="20"/>
  <c r="AA95" i="20"/>
  <c r="AA63" i="20"/>
  <c r="AA193" i="20"/>
  <c r="AA161" i="20"/>
  <c r="AA129" i="20"/>
  <c r="AA97" i="20"/>
  <c r="AA65" i="20"/>
  <c r="AN18" i="20"/>
  <c r="AN22" i="20"/>
  <c r="AN26" i="20"/>
  <c r="AN30" i="20"/>
  <c r="AN34" i="20"/>
  <c r="AN38" i="20"/>
  <c r="AN42" i="20"/>
  <c r="AN46" i="20"/>
  <c r="AN50" i="20"/>
  <c r="AN54" i="20"/>
  <c r="AN58" i="20"/>
  <c r="AN62" i="20"/>
  <c r="AN66" i="20"/>
  <c r="AN70" i="20"/>
  <c r="AN74" i="20"/>
  <c r="AN78" i="20"/>
  <c r="AN82" i="20"/>
  <c r="AN86" i="20"/>
  <c r="AN90" i="20"/>
  <c r="AN94" i="20"/>
  <c r="AN98" i="20"/>
  <c r="AN102" i="20"/>
  <c r="AN106" i="20"/>
  <c r="AN110" i="20"/>
  <c r="AN114" i="20"/>
  <c r="AN118" i="20"/>
  <c r="AN122" i="20"/>
  <c r="AN126" i="20"/>
  <c r="AN130" i="20"/>
  <c r="AN134" i="20"/>
  <c r="AN138" i="20"/>
  <c r="AN142" i="20"/>
  <c r="AN146" i="20"/>
  <c r="AN150" i="20"/>
  <c r="AN154" i="20"/>
  <c r="AN158" i="20"/>
  <c r="AN162" i="20"/>
  <c r="AN166" i="20"/>
  <c r="AN170" i="20"/>
  <c r="AN174" i="20"/>
  <c r="AN178" i="20"/>
  <c r="AN182" i="20"/>
  <c r="AN186" i="20"/>
  <c r="AN190" i="20"/>
  <c r="AN194" i="20"/>
  <c r="AN198" i="20"/>
  <c r="AN202" i="20"/>
  <c r="AN206" i="20"/>
  <c r="AN210" i="20"/>
  <c r="AN214" i="20"/>
  <c r="AN218" i="20"/>
  <c r="AN222" i="20"/>
  <c r="AN226" i="20"/>
  <c r="AN230" i="20"/>
  <c r="AN234" i="20"/>
  <c r="AN238" i="20"/>
  <c r="AN242" i="20"/>
  <c r="AN246" i="20"/>
  <c r="AN250" i="20"/>
  <c r="AN254" i="20"/>
  <c r="AN258" i="20"/>
  <c r="AN262" i="20"/>
  <c r="AN266" i="20"/>
  <c r="AN270" i="20"/>
  <c r="AN274" i="20"/>
  <c r="AN278" i="20"/>
  <c r="AN282" i="20"/>
  <c r="AN286" i="20"/>
  <c r="AN290" i="20"/>
  <c r="AN294" i="20"/>
  <c r="AN298" i="20"/>
  <c r="AN302" i="20"/>
  <c r="AN306" i="20"/>
  <c r="AN310" i="20"/>
  <c r="AN314" i="20"/>
  <c r="AN318" i="20"/>
  <c r="AN322" i="20"/>
  <c r="AN326" i="20"/>
  <c r="AN330" i="20"/>
  <c r="AN334" i="20"/>
  <c r="AN338" i="20"/>
  <c r="AN342" i="20"/>
  <c r="AN346" i="20"/>
  <c r="AN350" i="20"/>
  <c r="AN354" i="20"/>
  <c r="AN358" i="20"/>
  <c r="AN362" i="20"/>
  <c r="AN366" i="20"/>
  <c r="AN370" i="20"/>
  <c r="AN374" i="20"/>
  <c r="AN378" i="20"/>
  <c r="AN382" i="20"/>
  <c r="AN386" i="20"/>
  <c r="AN390" i="20"/>
  <c r="AN394" i="20"/>
  <c r="AN398" i="20"/>
  <c r="AN402" i="20"/>
  <c r="AN406" i="20"/>
  <c r="AN410" i="20"/>
  <c r="AN414" i="20"/>
  <c r="AN418" i="20"/>
  <c r="AN422" i="20"/>
  <c r="AN426" i="20"/>
  <c r="AN430" i="20"/>
  <c r="AN434" i="20"/>
  <c r="AN438" i="20"/>
  <c r="AN442" i="20"/>
  <c r="AN446" i="20"/>
  <c r="AN450" i="20"/>
  <c r="AN454" i="20"/>
  <c r="AN458" i="20"/>
  <c r="AN462" i="20"/>
  <c r="AN466" i="20"/>
  <c r="AN470" i="20"/>
  <c r="AN474" i="20"/>
  <c r="AN478" i="20"/>
  <c r="AN482" i="20"/>
  <c r="AN486" i="20"/>
  <c r="AN490" i="20"/>
  <c r="AN494" i="20"/>
  <c r="AN498" i="20"/>
  <c r="AN401" i="20"/>
  <c r="AN405" i="20"/>
  <c r="AN409" i="20"/>
  <c r="AN413" i="20"/>
  <c r="AN421" i="20"/>
  <c r="AN425" i="20"/>
  <c r="AN433" i="20"/>
  <c r="AN441" i="20"/>
  <c r="AN445" i="20"/>
  <c r="AN453" i="20"/>
  <c r="AN461" i="20"/>
  <c r="AN465" i="20"/>
  <c r="AN473" i="20"/>
  <c r="AN477" i="20"/>
  <c r="AN481" i="20"/>
  <c r="AN485" i="20"/>
  <c r="AN489" i="20"/>
  <c r="AN493" i="20"/>
  <c r="AN17" i="20"/>
  <c r="AN21" i="20"/>
  <c r="AN25" i="20"/>
  <c r="AN29" i="20"/>
  <c r="AN33" i="20"/>
  <c r="AN37" i="20"/>
  <c r="AN41" i="20"/>
  <c r="AN45" i="20"/>
  <c r="AN49" i="20"/>
  <c r="AN53" i="20"/>
  <c r="AN57" i="20"/>
  <c r="AN61" i="20"/>
  <c r="AN65" i="20"/>
  <c r="AN69" i="20"/>
  <c r="AN73" i="20"/>
  <c r="AN77" i="20"/>
  <c r="AN81" i="20"/>
  <c r="AN85" i="20"/>
  <c r="AN89" i="20"/>
  <c r="AN93" i="20"/>
  <c r="AN97" i="20"/>
  <c r="AN101" i="20"/>
  <c r="AN105" i="20"/>
  <c r="AN109" i="20"/>
  <c r="AN113" i="20"/>
  <c r="AN117" i="20"/>
  <c r="AN121" i="20"/>
  <c r="AN125" i="20"/>
  <c r="AN129" i="20"/>
  <c r="AN133" i="20"/>
  <c r="AN137" i="20"/>
  <c r="AN141" i="20"/>
  <c r="AN145" i="20"/>
  <c r="AN149" i="20"/>
  <c r="AN153" i="20"/>
  <c r="AN157" i="20"/>
  <c r="AN161" i="20"/>
  <c r="AN165" i="20"/>
  <c r="AN169" i="20"/>
  <c r="AN173" i="20"/>
  <c r="AN177" i="20"/>
  <c r="AN181" i="20"/>
  <c r="AN185" i="20"/>
  <c r="AN189" i="20"/>
  <c r="AN193" i="20"/>
  <c r="AN197" i="20"/>
  <c r="AN201" i="20"/>
  <c r="AN205" i="20"/>
  <c r="AN209" i="20"/>
  <c r="AN213" i="20"/>
  <c r="AN217" i="20"/>
  <c r="AN221" i="20"/>
  <c r="AN225" i="20"/>
  <c r="AN229" i="20"/>
  <c r="AN233" i="20"/>
  <c r="AN237" i="20"/>
  <c r="AN241" i="20"/>
  <c r="AN245" i="20"/>
  <c r="AN249" i="20"/>
  <c r="AN253" i="20"/>
  <c r="AN257" i="20"/>
  <c r="AN261" i="20"/>
  <c r="AN265" i="20"/>
  <c r="AN269" i="20"/>
  <c r="AN273" i="20"/>
  <c r="AN277" i="20"/>
  <c r="AN281" i="20"/>
  <c r="AN285" i="20"/>
  <c r="AN289" i="20"/>
  <c r="AN293" i="20"/>
  <c r="AN297" i="20"/>
  <c r="AN301" i="20"/>
  <c r="AN305" i="20"/>
  <c r="AN309" i="20"/>
  <c r="AN313" i="20"/>
  <c r="AN317" i="20"/>
  <c r="AN321" i="20"/>
  <c r="AN325" i="20"/>
  <c r="AN329" i="20"/>
  <c r="AN333" i="20"/>
  <c r="AN337" i="20"/>
  <c r="AN341" i="20"/>
  <c r="AN345" i="20"/>
  <c r="AN349" i="20"/>
  <c r="AN353" i="20"/>
  <c r="AN357" i="20"/>
  <c r="AN361" i="20"/>
  <c r="AN365" i="20"/>
  <c r="AN369" i="20"/>
  <c r="AN373" i="20"/>
  <c r="AN377" i="20"/>
  <c r="AN381" i="20"/>
  <c r="AN385" i="20"/>
  <c r="AN389" i="20"/>
  <c r="AN393" i="20"/>
  <c r="AN397" i="20"/>
  <c r="AN417" i="20"/>
  <c r="AN429" i="20"/>
  <c r="AN437" i="20"/>
  <c r="AN449" i="20"/>
  <c r="AN457" i="20"/>
  <c r="AN469" i="20"/>
  <c r="AN497" i="20"/>
  <c r="AN16" i="20"/>
  <c r="AN24" i="20"/>
  <c r="AN472" i="20"/>
  <c r="AN488" i="20"/>
  <c r="AN19" i="20"/>
  <c r="AN27" i="20"/>
  <c r="AN35" i="20"/>
  <c r="AN43" i="20"/>
  <c r="AN51" i="20"/>
  <c r="AN59" i="20"/>
  <c r="AN67" i="20"/>
  <c r="AN75" i="20"/>
  <c r="AN83" i="20"/>
  <c r="AN91" i="20"/>
  <c r="AN99" i="20"/>
  <c r="AN107" i="20"/>
  <c r="AN115" i="20"/>
  <c r="AN123" i="20"/>
  <c r="AN131" i="20"/>
  <c r="AN139" i="20"/>
  <c r="AN147" i="20"/>
  <c r="AN155" i="20"/>
  <c r="AN163" i="20"/>
  <c r="AN171" i="20"/>
  <c r="AN179" i="20"/>
  <c r="AN187" i="20"/>
  <c r="AN195" i="20"/>
  <c r="AN203" i="20"/>
  <c r="AN211" i="20"/>
  <c r="AN219" i="20"/>
  <c r="AN227" i="20"/>
  <c r="AN235" i="20"/>
  <c r="AN243" i="20"/>
  <c r="AN251" i="20"/>
  <c r="AN259" i="20"/>
  <c r="AN267" i="20"/>
  <c r="AN275" i="20"/>
  <c r="AN283" i="20"/>
  <c r="AN291" i="20"/>
  <c r="AN299" i="20"/>
  <c r="AN307" i="20"/>
  <c r="AN315" i="20"/>
  <c r="AN323" i="20"/>
  <c r="AN331" i="20"/>
  <c r="AN339" i="20"/>
  <c r="AN347" i="20"/>
  <c r="AN355" i="20"/>
  <c r="AN363" i="20"/>
  <c r="AN371" i="20"/>
  <c r="AN379" i="20"/>
  <c r="AN387" i="20"/>
  <c r="AN395" i="20"/>
  <c r="AN403" i="20"/>
  <c r="AN411" i="20"/>
  <c r="AN419" i="20"/>
  <c r="AN427" i="20"/>
  <c r="AN435" i="20"/>
  <c r="AN443" i="20"/>
  <c r="AN451" i="20"/>
  <c r="AN459" i="20"/>
  <c r="AN467" i="20"/>
  <c r="AN475" i="20"/>
  <c r="AN483" i="20"/>
  <c r="AN491" i="20"/>
  <c r="AN499" i="20"/>
  <c r="AN32" i="20"/>
  <c r="AN40" i="20"/>
  <c r="AN48" i="20"/>
  <c r="AN56" i="20"/>
  <c r="AN64" i="20"/>
  <c r="AN72" i="20"/>
  <c r="AN80" i="20"/>
  <c r="AN88" i="20"/>
  <c r="AN96" i="20"/>
  <c r="AN104" i="20"/>
  <c r="AN112" i="20"/>
  <c r="AN120" i="20"/>
  <c r="AN128" i="20"/>
  <c r="AN136" i="20"/>
  <c r="AN144" i="20"/>
  <c r="AN152" i="20"/>
  <c r="AN160" i="20"/>
  <c r="AN168" i="20"/>
  <c r="AN176" i="20"/>
  <c r="AN184" i="20"/>
  <c r="AN192" i="20"/>
  <c r="AN200" i="20"/>
  <c r="AN208" i="20"/>
  <c r="AN216" i="20"/>
  <c r="AN224" i="20"/>
  <c r="AN232" i="20"/>
  <c r="AN240" i="20"/>
  <c r="AN248" i="20"/>
  <c r="AN256" i="20"/>
  <c r="AN264" i="20"/>
  <c r="AN272" i="20"/>
  <c r="AN280" i="20"/>
  <c r="AN288" i="20"/>
  <c r="AN296" i="20"/>
  <c r="AN304" i="20"/>
  <c r="AN312" i="20"/>
  <c r="AN320" i="20"/>
  <c r="AN328" i="20"/>
  <c r="AN336" i="20"/>
  <c r="AN344" i="20"/>
  <c r="AN352" i="20"/>
  <c r="AN360" i="20"/>
  <c r="AN368" i="20"/>
  <c r="AN376" i="20"/>
  <c r="AN384" i="20"/>
  <c r="AN392" i="20"/>
  <c r="AN400" i="20"/>
  <c r="AN408" i="20"/>
  <c r="AN416" i="20"/>
  <c r="AN424" i="20"/>
  <c r="AN432" i="20"/>
  <c r="AN440" i="20"/>
  <c r="AN448" i="20"/>
  <c r="AN456" i="20"/>
  <c r="AN464" i="20"/>
  <c r="AN480" i="20"/>
  <c r="AN496" i="20"/>
  <c r="AN23" i="20"/>
  <c r="AN31" i="20"/>
  <c r="AN39" i="20"/>
  <c r="AN47" i="20"/>
  <c r="AN55" i="20"/>
  <c r="AN63" i="20"/>
  <c r="AN71" i="20"/>
  <c r="AN79" i="20"/>
  <c r="AN87" i="20"/>
  <c r="AN95" i="20"/>
  <c r="AN103" i="20"/>
  <c r="AN111" i="20"/>
  <c r="AN119" i="20"/>
  <c r="AN127" i="20"/>
  <c r="AN135" i="20"/>
  <c r="AN143" i="20"/>
  <c r="AN151" i="20"/>
  <c r="AN159" i="20"/>
  <c r="AN167" i="20"/>
  <c r="AN175" i="20"/>
  <c r="AN183" i="20"/>
  <c r="AN191" i="20"/>
  <c r="AN199" i="20"/>
  <c r="AN207" i="20"/>
  <c r="AN215" i="20"/>
  <c r="AN223" i="20"/>
  <c r="AN231" i="20"/>
  <c r="AN239" i="20"/>
  <c r="AN247" i="20"/>
  <c r="AN255" i="20"/>
  <c r="AN263" i="20"/>
  <c r="AN271" i="20"/>
  <c r="AN279" i="20"/>
  <c r="AN287" i="20"/>
  <c r="AN295" i="20"/>
  <c r="AN303" i="20"/>
  <c r="AN311" i="20"/>
  <c r="AN319" i="20"/>
  <c r="AN327" i="20"/>
  <c r="AN335" i="20"/>
  <c r="AN343" i="20"/>
  <c r="AN351" i="20"/>
  <c r="AN359" i="20"/>
  <c r="AN367" i="20"/>
  <c r="AN375" i="20"/>
  <c r="AN383" i="20"/>
  <c r="AN391" i="20"/>
  <c r="AN399" i="20"/>
  <c r="AN407" i="20"/>
  <c r="AN415" i="20"/>
  <c r="AN423" i="20"/>
  <c r="AN431" i="20"/>
  <c r="AN439" i="20"/>
  <c r="AN447" i="20"/>
  <c r="AN455" i="20"/>
  <c r="AN463" i="20"/>
  <c r="AN471" i="20"/>
  <c r="AN479" i="20"/>
  <c r="AN487" i="20"/>
  <c r="AN495" i="20"/>
  <c r="AN20" i="20"/>
  <c r="AN28" i="20"/>
  <c r="AN36" i="20"/>
  <c r="AN44" i="20"/>
  <c r="AN52" i="20"/>
  <c r="AN60" i="20"/>
  <c r="AN68" i="20"/>
  <c r="AN76" i="20"/>
  <c r="AN84" i="20"/>
  <c r="AN92" i="20"/>
  <c r="AN100" i="20"/>
  <c r="AN108" i="20"/>
  <c r="AN116" i="20"/>
  <c r="AN124" i="20"/>
  <c r="AN132" i="20"/>
  <c r="AN140" i="20"/>
  <c r="AN148" i="20"/>
  <c r="AN156" i="20"/>
  <c r="AN164" i="20"/>
  <c r="AN172" i="20"/>
  <c r="AN180" i="20"/>
  <c r="AN188" i="20"/>
  <c r="AN196" i="20"/>
  <c r="AN204" i="20"/>
  <c r="AN212" i="20"/>
  <c r="AN220" i="20"/>
  <c r="AN228" i="20"/>
  <c r="AN236" i="20"/>
  <c r="AN244" i="20"/>
  <c r="AN252" i="20"/>
  <c r="AN260" i="20"/>
  <c r="AN268" i="20"/>
  <c r="AN276" i="20"/>
  <c r="AN284" i="20"/>
  <c r="AN292" i="20"/>
  <c r="AN300" i="20"/>
  <c r="AN308" i="20"/>
  <c r="AN316" i="20"/>
  <c r="AN324" i="20"/>
  <c r="AN332" i="20"/>
  <c r="AN340" i="20"/>
  <c r="AN348" i="20"/>
  <c r="AN356" i="20"/>
  <c r="AN364" i="20"/>
  <c r="AN372" i="20"/>
  <c r="AN380" i="20"/>
  <c r="AN388" i="20"/>
  <c r="AN396" i="20"/>
  <c r="AN404" i="20"/>
  <c r="AN412" i="20"/>
  <c r="AN420" i="20"/>
  <c r="AN428" i="20"/>
  <c r="AN436" i="20"/>
  <c r="AN444" i="20"/>
  <c r="AN452" i="20"/>
  <c r="AN460" i="20"/>
  <c r="AN468" i="20"/>
  <c r="AN476" i="20"/>
  <c r="AN484" i="20"/>
  <c r="AN492" i="20"/>
  <c r="AN500" i="20"/>
  <c r="AI12" i="20"/>
  <c r="AN12" i="20"/>
  <c r="AN15" i="20"/>
  <c r="AO13" i="20"/>
  <c r="AP13" i="20"/>
  <c r="AO18" i="20" l="1"/>
  <c r="AO22" i="20"/>
  <c r="AO26" i="20"/>
  <c r="AO30" i="20"/>
  <c r="AO34" i="20"/>
  <c r="AO38" i="20"/>
  <c r="AO42" i="20"/>
  <c r="AO46" i="20"/>
  <c r="AO50" i="20"/>
  <c r="AO54" i="20"/>
  <c r="AO58" i="20"/>
  <c r="AO62" i="20"/>
  <c r="AO66" i="20"/>
  <c r="AO70" i="20"/>
  <c r="AO74" i="20"/>
  <c r="AO78" i="20"/>
  <c r="AO82" i="20"/>
  <c r="AO86" i="20"/>
  <c r="AO90" i="20"/>
  <c r="AO94" i="20"/>
  <c r="AO98" i="20"/>
  <c r="AO102" i="20"/>
  <c r="AO106" i="20"/>
  <c r="AO110" i="20"/>
  <c r="AO114" i="20"/>
  <c r="AO118" i="20"/>
  <c r="AO122" i="20"/>
  <c r="AO126" i="20"/>
  <c r="AO130" i="20"/>
  <c r="AO134" i="20"/>
  <c r="AO138" i="20"/>
  <c r="AO142" i="20"/>
  <c r="AO146" i="20"/>
  <c r="AO150" i="20"/>
  <c r="AO154" i="20"/>
  <c r="AO158" i="20"/>
  <c r="AO162" i="20"/>
  <c r="AO166" i="20"/>
  <c r="AO170" i="20"/>
  <c r="AO174" i="20"/>
  <c r="AO178" i="20"/>
  <c r="AO182" i="20"/>
  <c r="AO186" i="20"/>
  <c r="AO190" i="20"/>
  <c r="AO194" i="20"/>
  <c r="AO198" i="20"/>
  <c r="AO202" i="20"/>
  <c r="AO206" i="20"/>
  <c r="AO210" i="20"/>
  <c r="AO214" i="20"/>
  <c r="AO218" i="20"/>
  <c r="AO222" i="20"/>
  <c r="AO226" i="20"/>
  <c r="AO230" i="20"/>
  <c r="AO234" i="20"/>
  <c r="AO238" i="20"/>
  <c r="AO242" i="20"/>
  <c r="AO246" i="20"/>
  <c r="AO250" i="20"/>
  <c r="AO254" i="20"/>
  <c r="AO258" i="20"/>
  <c r="AO262" i="20"/>
  <c r="AO266" i="20"/>
  <c r="AO270" i="20"/>
  <c r="AO274" i="20"/>
  <c r="AO278" i="20"/>
  <c r="AO282" i="20"/>
  <c r="AO286" i="20"/>
  <c r="AO290" i="20"/>
  <c r="AO294" i="20"/>
  <c r="AO298" i="20"/>
  <c r="AO302" i="20"/>
  <c r="AO306" i="20"/>
  <c r="AO310" i="20"/>
  <c r="AO314" i="20"/>
  <c r="AO318" i="20"/>
  <c r="AO322" i="20"/>
  <c r="AO326" i="20"/>
  <c r="AO330" i="20"/>
  <c r="AO334" i="20"/>
  <c r="AO338" i="20"/>
  <c r="AO342" i="20"/>
  <c r="AO346" i="20"/>
  <c r="AO350" i="20"/>
  <c r="AO354" i="20"/>
  <c r="AO358" i="20"/>
  <c r="AO362" i="20"/>
  <c r="AO366" i="20"/>
  <c r="AO370" i="20"/>
  <c r="AO374" i="20"/>
  <c r="AO378" i="20"/>
  <c r="AO382" i="20"/>
  <c r="AO386" i="20"/>
  <c r="AO390" i="20"/>
  <c r="AO394" i="20"/>
  <c r="AO398" i="20"/>
  <c r="AO402" i="20"/>
  <c r="AO406" i="20"/>
  <c r="AO410" i="20"/>
  <c r="AO414" i="20"/>
  <c r="AO418" i="20"/>
  <c r="AO422" i="20"/>
  <c r="AO426" i="20"/>
  <c r="AO430" i="20"/>
  <c r="AO434" i="20"/>
  <c r="AO438" i="20"/>
  <c r="AO442" i="20"/>
  <c r="AO446" i="20"/>
  <c r="AO450" i="20"/>
  <c r="AO454" i="20"/>
  <c r="AO458" i="20"/>
  <c r="AO462" i="20"/>
  <c r="AO466" i="20"/>
  <c r="AO470" i="20"/>
  <c r="AO474" i="20"/>
  <c r="AO478" i="20"/>
  <c r="AO482" i="20"/>
  <c r="AO486" i="20"/>
  <c r="AO490" i="20"/>
  <c r="AO494" i="20"/>
  <c r="AO498" i="20"/>
  <c r="AO16" i="20"/>
  <c r="AO20" i="20"/>
  <c r="AO24" i="20"/>
  <c r="AO28" i="20"/>
  <c r="AO32" i="20"/>
  <c r="AO36" i="20"/>
  <c r="AO40" i="20"/>
  <c r="AO44" i="20"/>
  <c r="AO48" i="20"/>
  <c r="AO52" i="20"/>
  <c r="AO56" i="20"/>
  <c r="AO60" i="20"/>
  <c r="AO64" i="20"/>
  <c r="AO68" i="20"/>
  <c r="AO72" i="20"/>
  <c r="AO76" i="20"/>
  <c r="AO80" i="20"/>
  <c r="AO84" i="20"/>
  <c r="AO88" i="20"/>
  <c r="AO92" i="20"/>
  <c r="AO96" i="20"/>
  <c r="AO100" i="20"/>
  <c r="AO104" i="20"/>
  <c r="AO108" i="20"/>
  <c r="AO112" i="20"/>
  <c r="AO116" i="20"/>
  <c r="AO120" i="20"/>
  <c r="AO124" i="20"/>
  <c r="AO128" i="20"/>
  <c r="AO132" i="20"/>
  <c r="AO136" i="20"/>
  <c r="AO140" i="20"/>
  <c r="AO144" i="20"/>
  <c r="AO148" i="20"/>
  <c r="AO152" i="20"/>
  <c r="AO156" i="20"/>
  <c r="AO160" i="20"/>
  <c r="AO164" i="20"/>
  <c r="AO168" i="20"/>
  <c r="AO172" i="20"/>
  <c r="AO176" i="20"/>
  <c r="AO180" i="20"/>
  <c r="AO184" i="20"/>
  <c r="AO188" i="20"/>
  <c r="AO192" i="20"/>
  <c r="AO196" i="20"/>
  <c r="AO200" i="20"/>
  <c r="AO204" i="20"/>
  <c r="AO208" i="20"/>
  <c r="AO212" i="20"/>
  <c r="AO216" i="20"/>
  <c r="AO220" i="20"/>
  <c r="AO224" i="20"/>
  <c r="AO228" i="20"/>
  <c r="AO232" i="20"/>
  <c r="AO236" i="20"/>
  <c r="AO240" i="20"/>
  <c r="AO244" i="20"/>
  <c r="AO248" i="20"/>
  <c r="AO252" i="20"/>
  <c r="AO256" i="20"/>
  <c r="AO260" i="20"/>
  <c r="AO264" i="20"/>
  <c r="AO268" i="20"/>
  <c r="AO272" i="20"/>
  <c r="AO276" i="20"/>
  <c r="AO280" i="20"/>
  <c r="AO284" i="20"/>
  <c r="AO288" i="20"/>
  <c r="AO292" i="20"/>
  <c r="AO296" i="20"/>
  <c r="AO300" i="20"/>
  <c r="AO304" i="20"/>
  <c r="AO308" i="20"/>
  <c r="AO312" i="20"/>
  <c r="AO316" i="20"/>
  <c r="AO320" i="20"/>
  <c r="AO324" i="20"/>
  <c r="AO328" i="20"/>
  <c r="AO332" i="20"/>
  <c r="AO336" i="20"/>
  <c r="AO340" i="20"/>
  <c r="AO344" i="20"/>
  <c r="AO348" i="20"/>
  <c r="AO352" i="20"/>
  <c r="AO356" i="20"/>
  <c r="AO360" i="20"/>
  <c r="AO364" i="20"/>
  <c r="AO368" i="20"/>
  <c r="AO372" i="20"/>
  <c r="AO376" i="20"/>
  <c r="AO380" i="20"/>
  <c r="AO384" i="20"/>
  <c r="AO388" i="20"/>
  <c r="AO392" i="20"/>
  <c r="AO396" i="20"/>
  <c r="AO400" i="20"/>
  <c r="AO404" i="20"/>
  <c r="AO408" i="20"/>
  <c r="AO412" i="20"/>
  <c r="AO416" i="20"/>
  <c r="AO420" i="20"/>
  <c r="AO424" i="20"/>
  <c r="AO428" i="20"/>
  <c r="AO432" i="20"/>
  <c r="AO436" i="20"/>
  <c r="AO440" i="20"/>
  <c r="AO444" i="20"/>
  <c r="AO448" i="20"/>
  <c r="AO452" i="20"/>
  <c r="AO456" i="20"/>
  <c r="AO460" i="20"/>
  <c r="AO464" i="20"/>
  <c r="AO468" i="20"/>
  <c r="AO472" i="20"/>
  <c r="AO476" i="20"/>
  <c r="AO480" i="20"/>
  <c r="AO484" i="20"/>
  <c r="AO488" i="20"/>
  <c r="AO492" i="20"/>
  <c r="AO496" i="20"/>
  <c r="AO500" i="20"/>
  <c r="AO17" i="20"/>
  <c r="AO25" i="20"/>
  <c r="AO33" i="20"/>
  <c r="AO41" i="20"/>
  <c r="AO49" i="20"/>
  <c r="AO57" i="20"/>
  <c r="AO65" i="20"/>
  <c r="AO73" i="20"/>
  <c r="AO81" i="20"/>
  <c r="AO89" i="20"/>
  <c r="AO97" i="20"/>
  <c r="AO105" i="20"/>
  <c r="AO113" i="20"/>
  <c r="AO121" i="20"/>
  <c r="AO129" i="20"/>
  <c r="AO137" i="20"/>
  <c r="AO145" i="20"/>
  <c r="AO153" i="20"/>
  <c r="AO161" i="20"/>
  <c r="AO169" i="20"/>
  <c r="AO177" i="20"/>
  <c r="AO185" i="20"/>
  <c r="AO193" i="20"/>
  <c r="AO201" i="20"/>
  <c r="AO209" i="20"/>
  <c r="AO217" i="20"/>
  <c r="AO225" i="20"/>
  <c r="AO233" i="20"/>
  <c r="AO241" i="20"/>
  <c r="AO249" i="20"/>
  <c r="AO257" i="20"/>
  <c r="AO265" i="20"/>
  <c r="AO273" i="20"/>
  <c r="AO281" i="20"/>
  <c r="AO289" i="20"/>
  <c r="AO297" i="20"/>
  <c r="AO305" i="20"/>
  <c r="AO313" i="20"/>
  <c r="AO321" i="20"/>
  <c r="AO329" i="20"/>
  <c r="AO337" i="20"/>
  <c r="AO345" i="20"/>
  <c r="AO353" i="20"/>
  <c r="AO361" i="20"/>
  <c r="AO369" i="20"/>
  <c r="AO377" i="20"/>
  <c r="AO385" i="20"/>
  <c r="AO393" i="20"/>
  <c r="AO401" i="20"/>
  <c r="AO409" i="20"/>
  <c r="AO417" i="20"/>
  <c r="AO425" i="20"/>
  <c r="AO433" i="20"/>
  <c r="AO441" i="20"/>
  <c r="AO449" i="20"/>
  <c r="AO457" i="20"/>
  <c r="AO465" i="20"/>
  <c r="AO473" i="20"/>
  <c r="AO481" i="20"/>
  <c r="AO489" i="20"/>
  <c r="AO497" i="20"/>
  <c r="AO27" i="20"/>
  <c r="AO35" i="20"/>
  <c r="AO51" i="20"/>
  <c r="AO59" i="20"/>
  <c r="AO75" i="20"/>
  <c r="AO99" i="20"/>
  <c r="AO115" i="20"/>
  <c r="AO139" i="20"/>
  <c r="AO163" i="20"/>
  <c r="AO171" i="20"/>
  <c r="AO195" i="20"/>
  <c r="AO211" i="20"/>
  <c r="AO219" i="20"/>
  <c r="AO235" i="20"/>
  <c r="AO259" i="20"/>
  <c r="AO291" i="20"/>
  <c r="AO339" i="20"/>
  <c r="AO347" i="20"/>
  <c r="AO387" i="20"/>
  <c r="AO443" i="20"/>
  <c r="AO491" i="20"/>
  <c r="AO21" i="20"/>
  <c r="AO37" i="20"/>
  <c r="AO53" i="20"/>
  <c r="AO61" i="20"/>
  <c r="AO69" i="20"/>
  <c r="AO85" i="20"/>
  <c r="AO101" i="20"/>
  <c r="AO117" i="20"/>
  <c r="AO125" i="20"/>
  <c r="AO141" i="20"/>
  <c r="AO157" i="20"/>
  <c r="AO173" i="20"/>
  <c r="AO189" i="20"/>
  <c r="AO197" i="20"/>
  <c r="AO213" i="20"/>
  <c r="AO221" i="20"/>
  <c r="AO237" i="20"/>
  <c r="AO253" i="20"/>
  <c r="AO269" i="20"/>
  <c r="AO285" i="20"/>
  <c r="AO301" i="20"/>
  <c r="AO317" i="20"/>
  <c r="AO341" i="20"/>
  <c r="AO365" i="20"/>
  <c r="AO389" i="20"/>
  <c r="AO413" i="20"/>
  <c r="AO429" i="20"/>
  <c r="AO453" i="20"/>
  <c r="AO469" i="20"/>
  <c r="AO485" i="20"/>
  <c r="AO493" i="20"/>
  <c r="AO19" i="20"/>
  <c r="AO43" i="20"/>
  <c r="AO67" i="20"/>
  <c r="AO83" i="20"/>
  <c r="AO91" i="20"/>
  <c r="AO107" i="20"/>
  <c r="AO123" i="20"/>
  <c r="AO131" i="20"/>
  <c r="AO147" i="20"/>
  <c r="AO155" i="20"/>
  <c r="AO179" i="20"/>
  <c r="AO187" i="20"/>
  <c r="AO203" i="20"/>
  <c r="AO227" i="20"/>
  <c r="AO243" i="20"/>
  <c r="AO251" i="20"/>
  <c r="AO267" i="20"/>
  <c r="AO275" i="20"/>
  <c r="AO283" i="20"/>
  <c r="AO299" i="20"/>
  <c r="AO307" i="20"/>
  <c r="AO315" i="20"/>
  <c r="AO323" i="20"/>
  <c r="AO331" i="20"/>
  <c r="AO355" i="20"/>
  <c r="AO363" i="20"/>
  <c r="AO371" i="20"/>
  <c r="AO379" i="20"/>
  <c r="AO395" i="20"/>
  <c r="AO403" i="20"/>
  <c r="AO411" i="20"/>
  <c r="AO419" i="20"/>
  <c r="AO427" i="20"/>
  <c r="AO435" i="20"/>
  <c r="AO451" i="20"/>
  <c r="AO459" i="20"/>
  <c r="AO467" i="20"/>
  <c r="AO475" i="20"/>
  <c r="AO483" i="20"/>
  <c r="AO499" i="20"/>
  <c r="AO29" i="20"/>
  <c r="AO45" i="20"/>
  <c r="AO77" i="20"/>
  <c r="AO93" i="20"/>
  <c r="AO109" i="20"/>
  <c r="AO133" i="20"/>
  <c r="AO149" i="20"/>
  <c r="AO165" i="20"/>
  <c r="AO181" i="20"/>
  <c r="AO205" i="20"/>
  <c r="AO229" i="20"/>
  <c r="AO245" i="20"/>
  <c r="AO261" i="20"/>
  <c r="AO277" i="20"/>
  <c r="AO293" i="20"/>
  <c r="AO309" i="20"/>
  <c r="AO325" i="20"/>
  <c r="AO333" i="20"/>
  <c r="AO349" i="20"/>
  <c r="AO357" i="20"/>
  <c r="AO373" i="20"/>
  <c r="AO381" i="20"/>
  <c r="AO397" i="20"/>
  <c r="AO405" i="20"/>
  <c r="AO421" i="20"/>
  <c r="AO437" i="20"/>
  <c r="AO445" i="20"/>
  <c r="AO461" i="20"/>
  <c r="AO477" i="20"/>
  <c r="AO23" i="20"/>
  <c r="AO31" i="20"/>
  <c r="AO39" i="20"/>
  <c r="AO47" i="20"/>
  <c r="AO55" i="20"/>
  <c r="AO63" i="20"/>
  <c r="AO71" i="20"/>
  <c r="AO79" i="20"/>
  <c r="AO87" i="20"/>
  <c r="AO95" i="20"/>
  <c r="AO103" i="20"/>
  <c r="AO111" i="20"/>
  <c r="AO119" i="20"/>
  <c r="AO127" i="20"/>
  <c r="AO135" i="20"/>
  <c r="AO143" i="20"/>
  <c r="AO151" i="20"/>
  <c r="AO159" i="20"/>
  <c r="AO167" i="20"/>
  <c r="AO175" i="20"/>
  <c r="AO183" i="20"/>
  <c r="AO191" i="20"/>
  <c r="AO199" i="20"/>
  <c r="AO207" i="20"/>
  <c r="AO215" i="20"/>
  <c r="AO223" i="20"/>
  <c r="AO231" i="20"/>
  <c r="AO239" i="20"/>
  <c r="AO247" i="20"/>
  <c r="AO255" i="20"/>
  <c r="AO263" i="20"/>
  <c r="AO271" i="20"/>
  <c r="AO279" i="20"/>
  <c r="AO287" i="20"/>
  <c r="AO295" i="20"/>
  <c r="AO303" i="20"/>
  <c r="AO311" i="20"/>
  <c r="AO319" i="20"/>
  <c r="AO327" i="20"/>
  <c r="AO335" i="20"/>
  <c r="AO343" i="20"/>
  <c r="AO351" i="20"/>
  <c r="AO359" i="20"/>
  <c r="AO367" i="20"/>
  <c r="AO375" i="20"/>
  <c r="AO383" i="20"/>
  <c r="AO391" i="20"/>
  <c r="AO399" i="20"/>
  <c r="AO407" i="20"/>
  <c r="AO415" i="20"/>
  <c r="AO423" i="20"/>
  <c r="AO431" i="20"/>
  <c r="AO439" i="20"/>
  <c r="AO447" i="20"/>
  <c r="AO455" i="20"/>
  <c r="AO463" i="20"/>
  <c r="AO471" i="20"/>
  <c r="AO479" i="20"/>
  <c r="AO487" i="20"/>
  <c r="AO495" i="20"/>
  <c r="AP17" i="20"/>
  <c r="AP21" i="20"/>
  <c r="AP25" i="20"/>
  <c r="AP29" i="20"/>
  <c r="AP33" i="20"/>
  <c r="AP37" i="20"/>
  <c r="AP41" i="20"/>
  <c r="AP45" i="20"/>
  <c r="AP49" i="20"/>
  <c r="AP53" i="20"/>
  <c r="AP57" i="20"/>
  <c r="AP61" i="20"/>
  <c r="AP65" i="20"/>
  <c r="AP69" i="20"/>
  <c r="AP73" i="20"/>
  <c r="AP77" i="20"/>
  <c r="AP81" i="20"/>
  <c r="AP85" i="20"/>
  <c r="AP89" i="20"/>
  <c r="AP93" i="20"/>
  <c r="AP97" i="20"/>
  <c r="AP101" i="20"/>
  <c r="AP105" i="20"/>
  <c r="AP109" i="20"/>
  <c r="AP113" i="20"/>
  <c r="AP117" i="20"/>
  <c r="AP121" i="20"/>
  <c r="AP125" i="20"/>
  <c r="AP129" i="20"/>
  <c r="AP133" i="20"/>
  <c r="AP137" i="20"/>
  <c r="AP141" i="20"/>
  <c r="AP145" i="20"/>
  <c r="AP149" i="20"/>
  <c r="AP153" i="20"/>
  <c r="AP157" i="20"/>
  <c r="AP161" i="20"/>
  <c r="AP165" i="20"/>
  <c r="AP169" i="20"/>
  <c r="AP173" i="20"/>
  <c r="AP177" i="20"/>
  <c r="AP181" i="20"/>
  <c r="AP185" i="20"/>
  <c r="AP189" i="20"/>
  <c r="AP193" i="20"/>
  <c r="AP197" i="20"/>
  <c r="AP201" i="20"/>
  <c r="AP205" i="20"/>
  <c r="AP209" i="20"/>
  <c r="AP213" i="20"/>
  <c r="AP217" i="20"/>
  <c r="AP221" i="20"/>
  <c r="AP225" i="20"/>
  <c r="AP229" i="20"/>
  <c r="AP233" i="20"/>
  <c r="AP237" i="20"/>
  <c r="AP241" i="20"/>
  <c r="AP245" i="20"/>
  <c r="AP249" i="20"/>
  <c r="AP253" i="20"/>
  <c r="AP257" i="20"/>
  <c r="AP261" i="20"/>
  <c r="AP265" i="20"/>
  <c r="AP269" i="20"/>
  <c r="AP273" i="20"/>
  <c r="AP277" i="20"/>
  <c r="AP281" i="20"/>
  <c r="AP285" i="20"/>
  <c r="AP289" i="20"/>
  <c r="AP293" i="20"/>
  <c r="AP297" i="20"/>
  <c r="AP301" i="20"/>
  <c r="AP305" i="20"/>
  <c r="AP309" i="20"/>
  <c r="AP313" i="20"/>
  <c r="AP317" i="20"/>
  <c r="AP321" i="20"/>
  <c r="AP325" i="20"/>
  <c r="AP329" i="20"/>
  <c r="AP333" i="20"/>
  <c r="AP337" i="20"/>
  <c r="AP341" i="20"/>
  <c r="AP345" i="20"/>
  <c r="AP349" i="20"/>
  <c r="AP353" i="20"/>
  <c r="AP357" i="20"/>
  <c r="AP361" i="20"/>
  <c r="AP365" i="20"/>
  <c r="AP369" i="20"/>
  <c r="AP373" i="20"/>
  <c r="AP377" i="20"/>
  <c r="AP381" i="20"/>
  <c r="AP385" i="20"/>
  <c r="AP389" i="20"/>
  <c r="AP393" i="20"/>
  <c r="AP397" i="20"/>
  <c r="AP401" i="20"/>
  <c r="AP405" i="20"/>
  <c r="AP409" i="20"/>
  <c r="AP413" i="20"/>
  <c r="AP417" i="20"/>
  <c r="AP421" i="20"/>
  <c r="AP425" i="20"/>
  <c r="AP429" i="20"/>
  <c r="AP433" i="20"/>
  <c r="AP437" i="20"/>
  <c r="AP441" i="20"/>
  <c r="AP445" i="20"/>
  <c r="AP449" i="20"/>
  <c r="AP453" i="20"/>
  <c r="AP457" i="20"/>
  <c r="AP461" i="20"/>
  <c r="AP465" i="20"/>
  <c r="AP469" i="20"/>
  <c r="AP473" i="20"/>
  <c r="AP477" i="20"/>
  <c r="AP481" i="20"/>
  <c r="AP485" i="20"/>
  <c r="AP489" i="20"/>
  <c r="AP493" i="20"/>
  <c r="AP497" i="20"/>
  <c r="AP404" i="20"/>
  <c r="AP416" i="20"/>
  <c r="AP424" i="20"/>
  <c r="AP428" i="20"/>
  <c r="AP436" i="20"/>
  <c r="AP440" i="20"/>
  <c r="AP448" i="20"/>
  <c r="AP452" i="20"/>
  <c r="AP456" i="20"/>
  <c r="AP460" i="20"/>
  <c r="AP464" i="20"/>
  <c r="AP468" i="20"/>
  <c r="AP472" i="20"/>
  <c r="AP480" i="20"/>
  <c r="AP488" i="20"/>
  <c r="AP496" i="20"/>
  <c r="AP16" i="20"/>
  <c r="AP20" i="20"/>
  <c r="AP24" i="20"/>
  <c r="AP28" i="20"/>
  <c r="AP32" i="20"/>
  <c r="AP36" i="20"/>
  <c r="AP40" i="20"/>
  <c r="AP44" i="20"/>
  <c r="AP48" i="20"/>
  <c r="AP52" i="20"/>
  <c r="AP56" i="20"/>
  <c r="AP60" i="20"/>
  <c r="AP64" i="20"/>
  <c r="AP68" i="20"/>
  <c r="AP72" i="20"/>
  <c r="AP76" i="20"/>
  <c r="AP80" i="20"/>
  <c r="AP84" i="20"/>
  <c r="AP88" i="20"/>
  <c r="AP92" i="20"/>
  <c r="AP96" i="20"/>
  <c r="AP100" i="20"/>
  <c r="AP104" i="20"/>
  <c r="AP108" i="20"/>
  <c r="AP112" i="20"/>
  <c r="AP116" i="20"/>
  <c r="AP120" i="20"/>
  <c r="AP124" i="20"/>
  <c r="AP128" i="20"/>
  <c r="AP132" i="20"/>
  <c r="AP136" i="20"/>
  <c r="AP140" i="20"/>
  <c r="AP144" i="20"/>
  <c r="AP148" i="20"/>
  <c r="AP152" i="20"/>
  <c r="AP156" i="20"/>
  <c r="AP160" i="20"/>
  <c r="AP164" i="20"/>
  <c r="AP168" i="20"/>
  <c r="AP172" i="20"/>
  <c r="AP176" i="20"/>
  <c r="AP180" i="20"/>
  <c r="AP184" i="20"/>
  <c r="AP188" i="20"/>
  <c r="AP192" i="20"/>
  <c r="AP196" i="20"/>
  <c r="AP200" i="20"/>
  <c r="AP204" i="20"/>
  <c r="AP208" i="20"/>
  <c r="AP212" i="20"/>
  <c r="AP216" i="20"/>
  <c r="AP220" i="20"/>
  <c r="AP224" i="20"/>
  <c r="AP228" i="20"/>
  <c r="AP232" i="20"/>
  <c r="AP236" i="20"/>
  <c r="AP240" i="20"/>
  <c r="AP244" i="20"/>
  <c r="AP248" i="20"/>
  <c r="AP252" i="20"/>
  <c r="AP256" i="20"/>
  <c r="AP260" i="20"/>
  <c r="AP264" i="20"/>
  <c r="AP268" i="20"/>
  <c r="AP272" i="20"/>
  <c r="AP276" i="20"/>
  <c r="AP280" i="20"/>
  <c r="AP284" i="20"/>
  <c r="AP288" i="20"/>
  <c r="AP292" i="20"/>
  <c r="AP296" i="20"/>
  <c r="AP300" i="20"/>
  <c r="AP304" i="20"/>
  <c r="AP308" i="20"/>
  <c r="AP312" i="20"/>
  <c r="AP316" i="20"/>
  <c r="AP320" i="20"/>
  <c r="AP324" i="20"/>
  <c r="AP328" i="20"/>
  <c r="AP332" i="20"/>
  <c r="AP336" i="20"/>
  <c r="AP340" i="20"/>
  <c r="AP344" i="20"/>
  <c r="AP348" i="20"/>
  <c r="AP352" i="20"/>
  <c r="AP356" i="20"/>
  <c r="AP360" i="20"/>
  <c r="AP364" i="20"/>
  <c r="AP368" i="20"/>
  <c r="AP372" i="20"/>
  <c r="AP376" i="20"/>
  <c r="AP380" i="20"/>
  <c r="AP384" i="20"/>
  <c r="AP388" i="20"/>
  <c r="AP392" i="20"/>
  <c r="AP396" i="20"/>
  <c r="AP400" i="20"/>
  <c r="AP408" i="20"/>
  <c r="AP412" i="20"/>
  <c r="AP420" i="20"/>
  <c r="AP432" i="20"/>
  <c r="AP444" i="20"/>
  <c r="AP476" i="20"/>
  <c r="AP484" i="20"/>
  <c r="AP492" i="20"/>
  <c r="AP500" i="20"/>
  <c r="AP19" i="20"/>
  <c r="AP459" i="20"/>
  <c r="AP467" i="20"/>
  <c r="AP475" i="20"/>
  <c r="AP491" i="20"/>
  <c r="AP22" i="20"/>
  <c r="AP30" i="20"/>
  <c r="AP38" i="20"/>
  <c r="AP46" i="20"/>
  <c r="AP54" i="20"/>
  <c r="AP62" i="20"/>
  <c r="AP70" i="20"/>
  <c r="AP78" i="20"/>
  <c r="AP86" i="20"/>
  <c r="AP94" i="20"/>
  <c r="AP102" i="20"/>
  <c r="AP110" i="20"/>
  <c r="AP118" i="20"/>
  <c r="AP126" i="20"/>
  <c r="AP134" i="20"/>
  <c r="AP142" i="20"/>
  <c r="AP150" i="20"/>
  <c r="AP158" i="20"/>
  <c r="AP166" i="20"/>
  <c r="AP174" i="20"/>
  <c r="AP182" i="20"/>
  <c r="AP190" i="20"/>
  <c r="AP198" i="20"/>
  <c r="AP206" i="20"/>
  <c r="AP214" i="20"/>
  <c r="AP222" i="20"/>
  <c r="AP230" i="20"/>
  <c r="AP238" i="20"/>
  <c r="AP246" i="20"/>
  <c r="AP254" i="20"/>
  <c r="AP262" i="20"/>
  <c r="AP270" i="20"/>
  <c r="AP278" i="20"/>
  <c r="AP286" i="20"/>
  <c r="AP294" i="20"/>
  <c r="AP302" i="20"/>
  <c r="AP310" i="20"/>
  <c r="AP318" i="20"/>
  <c r="AP326" i="20"/>
  <c r="AP334" i="20"/>
  <c r="AP342" i="20"/>
  <c r="AP350" i="20"/>
  <c r="AP358" i="20"/>
  <c r="AP366" i="20"/>
  <c r="AP374" i="20"/>
  <c r="AP382" i="20"/>
  <c r="AP390" i="20"/>
  <c r="AP398" i="20"/>
  <c r="AP406" i="20"/>
  <c r="AP414" i="20"/>
  <c r="AP422" i="20"/>
  <c r="AP430" i="20"/>
  <c r="AP438" i="20"/>
  <c r="AP446" i="20"/>
  <c r="AP454" i="20"/>
  <c r="AP462" i="20"/>
  <c r="AP470" i="20"/>
  <c r="AP478" i="20"/>
  <c r="AP486" i="20"/>
  <c r="AP494" i="20"/>
  <c r="AP27" i="20"/>
  <c r="AP35" i="20"/>
  <c r="AP43" i="20"/>
  <c r="AP51" i="20"/>
  <c r="AP59" i="20"/>
  <c r="AP67" i="20"/>
  <c r="AP75" i="20"/>
  <c r="AP83" i="20"/>
  <c r="AP91" i="20"/>
  <c r="AP99" i="20"/>
  <c r="AP107" i="20"/>
  <c r="AP115" i="20"/>
  <c r="AP123" i="20"/>
  <c r="AP131" i="20"/>
  <c r="AP139" i="20"/>
  <c r="AP147" i="20"/>
  <c r="AP155" i="20"/>
  <c r="AP163" i="20"/>
  <c r="AP171" i="20"/>
  <c r="AP179" i="20"/>
  <c r="AP187" i="20"/>
  <c r="AP195" i="20"/>
  <c r="AP203" i="20"/>
  <c r="AP211" i="20"/>
  <c r="AP219" i="20"/>
  <c r="AP227" i="20"/>
  <c r="AP235" i="20"/>
  <c r="AP243" i="20"/>
  <c r="AP251" i="20"/>
  <c r="AP259" i="20"/>
  <c r="AP267" i="20"/>
  <c r="AP275" i="20"/>
  <c r="AP283" i="20"/>
  <c r="AP291" i="20"/>
  <c r="AP299" i="20"/>
  <c r="AP307" i="20"/>
  <c r="AP315" i="20"/>
  <c r="AP323" i="20"/>
  <c r="AP331" i="20"/>
  <c r="AP339" i="20"/>
  <c r="AP347" i="20"/>
  <c r="AP355" i="20"/>
  <c r="AP363" i="20"/>
  <c r="AP371" i="20"/>
  <c r="AP379" i="20"/>
  <c r="AP387" i="20"/>
  <c r="AP395" i="20"/>
  <c r="AP403" i="20"/>
  <c r="AP411" i="20"/>
  <c r="AP419" i="20"/>
  <c r="AP427" i="20"/>
  <c r="AP435" i="20"/>
  <c r="AP443" i="20"/>
  <c r="AP451" i="20"/>
  <c r="AP483" i="20"/>
  <c r="AP499" i="20"/>
  <c r="AP18" i="20"/>
  <c r="AP26" i="20"/>
  <c r="AP34" i="20"/>
  <c r="AP42" i="20"/>
  <c r="AP50" i="20"/>
  <c r="AP58" i="20"/>
  <c r="AP66" i="20"/>
  <c r="AP74" i="20"/>
  <c r="AP82" i="20"/>
  <c r="AP90" i="20"/>
  <c r="AP98" i="20"/>
  <c r="AP106" i="20"/>
  <c r="AP114" i="20"/>
  <c r="AP122" i="20"/>
  <c r="AP130" i="20"/>
  <c r="AP138" i="20"/>
  <c r="AP146" i="20"/>
  <c r="AB146" i="20" s="1"/>
  <c r="AP154" i="20"/>
  <c r="AP162" i="20"/>
  <c r="AP170" i="20"/>
  <c r="AP178" i="20"/>
  <c r="AP186" i="20"/>
  <c r="AP194" i="20"/>
  <c r="AP202" i="20"/>
  <c r="AP210" i="20"/>
  <c r="AP218" i="20"/>
  <c r="AP226" i="20"/>
  <c r="AP234" i="20"/>
  <c r="AP242" i="20"/>
  <c r="AP250" i="20"/>
  <c r="AP258" i="20"/>
  <c r="AP266" i="20"/>
  <c r="AP274" i="20"/>
  <c r="AP282" i="20"/>
  <c r="AP290" i="20"/>
  <c r="AP298" i="20"/>
  <c r="AP306" i="20"/>
  <c r="AP314" i="20"/>
  <c r="AP322" i="20"/>
  <c r="AP330" i="20"/>
  <c r="AP338" i="20"/>
  <c r="AP346" i="20"/>
  <c r="AP354" i="20"/>
  <c r="AP362" i="20"/>
  <c r="AP370" i="20"/>
  <c r="AP378" i="20"/>
  <c r="AP386" i="20"/>
  <c r="AP394" i="20"/>
  <c r="AP402" i="20"/>
  <c r="AP410" i="20"/>
  <c r="AP418" i="20"/>
  <c r="AP426" i="20"/>
  <c r="AP434" i="20"/>
  <c r="AP442" i="20"/>
  <c r="AP450" i="20"/>
  <c r="AP458" i="20"/>
  <c r="AP466" i="20"/>
  <c r="AP474" i="20"/>
  <c r="AP482" i="20"/>
  <c r="AP490" i="20"/>
  <c r="AP498" i="20"/>
  <c r="AP23" i="20"/>
  <c r="AP31" i="20"/>
  <c r="AP39" i="20"/>
  <c r="AP47" i="20"/>
  <c r="AP55" i="20"/>
  <c r="AP63" i="20"/>
  <c r="AP71" i="20"/>
  <c r="AP79" i="20"/>
  <c r="AP87" i="20"/>
  <c r="AP95" i="20"/>
  <c r="AP103" i="20"/>
  <c r="AP111" i="20"/>
  <c r="AP119" i="20"/>
  <c r="AP127" i="20"/>
  <c r="AP135" i="20"/>
  <c r="AP143" i="20"/>
  <c r="AP151" i="20"/>
  <c r="AP159" i="20"/>
  <c r="AP167" i="20"/>
  <c r="AP175" i="20"/>
  <c r="AP183" i="20"/>
  <c r="AP191" i="20"/>
  <c r="AP199" i="20"/>
  <c r="AP207" i="20"/>
  <c r="AP215" i="20"/>
  <c r="AP223" i="20"/>
  <c r="AP231" i="20"/>
  <c r="AP239" i="20"/>
  <c r="AP247" i="20"/>
  <c r="AP255" i="20"/>
  <c r="AP263" i="20"/>
  <c r="AP271" i="20"/>
  <c r="AP279" i="20"/>
  <c r="AP287" i="20"/>
  <c r="AP295" i="20"/>
  <c r="AP303" i="20"/>
  <c r="AP311" i="20"/>
  <c r="AP319" i="20"/>
  <c r="AP327" i="20"/>
  <c r="AP335" i="20"/>
  <c r="AP343" i="20"/>
  <c r="AP351" i="20"/>
  <c r="AP359" i="20"/>
  <c r="AP367" i="20"/>
  <c r="AP375" i="20"/>
  <c r="AP383" i="20"/>
  <c r="AP391" i="20"/>
  <c r="AP399" i="20"/>
  <c r="AP407" i="20"/>
  <c r="AP415" i="20"/>
  <c r="AP423" i="20"/>
  <c r="AP431" i="20"/>
  <c r="AP439" i="20"/>
  <c r="AP447" i="20"/>
  <c r="AP455" i="20"/>
  <c r="AP463" i="20"/>
  <c r="AP471" i="20"/>
  <c r="AP479" i="20"/>
  <c r="AP487" i="20"/>
  <c r="AP495" i="20"/>
  <c r="AK15" i="20"/>
  <c r="AP15" i="20"/>
  <c r="AO15" i="20"/>
  <c r="AJ15" i="20"/>
  <c r="AB83" i="20" l="1"/>
  <c r="AB86" i="20"/>
  <c r="AB174" i="20"/>
  <c r="AB156" i="20"/>
  <c r="AB124" i="20"/>
  <c r="AB153" i="20"/>
  <c r="AB159" i="20"/>
  <c r="AB95" i="20"/>
  <c r="AB149" i="20"/>
  <c r="AB85" i="20"/>
  <c r="AB180" i="20"/>
  <c r="AB148" i="20"/>
  <c r="AB116" i="20"/>
  <c r="AB84" i="20"/>
  <c r="AB52" i="20"/>
  <c r="AB186" i="20"/>
  <c r="AB122" i="20"/>
  <c r="AB58" i="20"/>
  <c r="AB181" i="20"/>
  <c r="AB89" i="20"/>
  <c r="AB117" i="20"/>
  <c r="AB130" i="20"/>
  <c r="AB167" i="20"/>
  <c r="AB165" i="20"/>
  <c r="AB131" i="20"/>
  <c r="AB59" i="20"/>
  <c r="AB145" i="20"/>
  <c r="AB81" i="20"/>
  <c r="AB184" i="20"/>
  <c r="AB152" i="20"/>
  <c r="AB120" i="20"/>
  <c r="AB126" i="20"/>
  <c r="AB94" i="20"/>
  <c r="AB62" i="20"/>
  <c r="AB51" i="20"/>
  <c r="AB87" i="20"/>
  <c r="AB64" i="20"/>
  <c r="AB123" i="20"/>
  <c r="AB82" i="20"/>
  <c r="AB191" i="20"/>
  <c r="AB127" i="20"/>
  <c r="AB63" i="20"/>
  <c r="AB77" i="20"/>
  <c r="AB179" i="20"/>
  <c r="AB141" i="20"/>
  <c r="AB115" i="20"/>
  <c r="AB169" i="20"/>
  <c r="AB105" i="20"/>
  <c r="AB164" i="20"/>
  <c r="AB132" i="20"/>
  <c r="AB100" i="20"/>
  <c r="AB68" i="20"/>
  <c r="AB138" i="20"/>
  <c r="AB74" i="20"/>
  <c r="AB183" i="20"/>
  <c r="AB119" i="20"/>
  <c r="AB55" i="20"/>
  <c r="AB155" i="20"/>
  <c r="AB125" i="20"/>
  <c r="AB99" i="20"/>
  <c r="AB161" i="20"/>
  <c r="AB97" i="20"/>
  <c r="AB192" i="20"/>
  <c r="AB160" i="20"/>
  <c r="AB128" i="20"/>
  <c r="AB96" i="20"/>
  <c r="AB166" i="20"/>
  <c r="AB134" i="20"/>
  <c r="AB102" i="20"/>
  <c r="AB70" i="20"/>
  <c r="AB137" i="20"/>
  <c r="AB154" i="20"/>
  <c r="AB111" i="20"/>
  <c r="AB75" i="20"/>
  <c r="AB188" i="20"/>
  <c r="AB92" i="20"/>
  <c r="AB60" i="20"/>
  <c r="AB194" i="20"/>
  <c r="AB162" i="20"/>
  <c r="AB98" i="20"/>
  <c r="AB66" i="20"/>
  <c r="AB73" i="20"/>
  <c r="AB151" i="20"/>
  <c r="AB133" i="20"/>
  <c r="AB107" i="20"/>
  <c r="AB69" i="20"/>
  <c r="AB129" i="20"/>
  <c r="AB144" i="20"/>
  <c r="AB80" i="20"/>
  <c r="AB16" i="20"/>
  <c r="AB182" i="20"/>
  <c r="AB118" i="20"/>
  <c r="AB90" i="20"/>
  <c r="AB88" i="20"/>
  <c r="AB143" i="20"/>
  <c r="AB79" i="20"/>
  <c r="AB109" i="20"/>
  <c r="AB91" i="20"/>
  <c r="AB173" i="20"/>
  <c r="AB163" i="20"/>
  <c r="AB185" i="20"/>
  <c r="AB121" i="20"/>
  <c r="AB57" i="20"/>
  <c r="AB172" i="20"/>
  <c r="AB140" i="20"/>
  <c r="AB76" i="20"/>
  <c r="AB135" i="20"/>
  <c r="AB71" i="20"/>
  <c r="AB157" i="20"/>
  <c r="AB113" i="20"/>
  <c r="AB136" i="20"/>
  <c r="AB72" i="20"/>
  <c r="AB142" i="20"/>
  <c r="AB78" i="20"/>
  <c r="AB175" i="20"/>
  <c r="AB103" i="20"/>
  <c r="AB56" i="20"/>
  <c r="AB190" i="20"/>
  <c r="AB158" i="20"/>
  <c r="AB189" i="20"/>
  <c r="AB171" i="20"/>
  <c r="AB193" i="20"/>
  <c r="AB65" i="20"/>
  <c r="AB176" i="20"/>
  <c r="AB112" i="20"/>
  <c r="AB150" i="20"/>
  <c r="AB61" i="20"/>
  <c r="AB114" i="20"/>
  <c r="AB53" i="20"/>
  <c r="AB177" i="20"/>
  <c r="AB168" i="20"/>
  <c r="AB104" i="20"/>
  <c r="AB110" i="20"/>
  <c r="AB67" i="20"/>
  <c r="AB170" i="20"/>
  <c r="AB106" i="20"/>
  <c r="AA25" i="20"/>
  <c r="AK12" i="20"/>
  <c r="AJ12" i="20"/>
  <c r="AA38" i="20"/>
  <c r="AA27" i="20"/>
  <c r="AO12" i="20"/>
  <c r="AP12" i="20"/>
  <c r="AB43" i="20"/>
  <c r="AB46" i="20"/>
  <c r="AA34" i="20"/>
  <c r="AB26" i="20"/>
  <c r="AA47" i="20"/>
  <c r="AB36" i="20"/>
  <c r="AA24" i="20"/>
  <c r="AB30" i="20"/>
  <c r="AB37" i="20"/>
  <c r="AB29" i="20"/>
  <c r="AB20" i="20"/>
  <c r="AB21" i="20"/>
  <c r="AA44" i="20"/>
  <c r="AA31" i="20"/>
  <c r="AA22" i="20"/>
  <c r="AA40" i="20"/>
  <c r="AA36" i="20"/>
  <c r="AB50" i="20"/>
  <c r="AB25" i="20"/>
  <c r="AA29" i="20"/>
  <c r="AB31" i="20"/>
  <c r="AB17" i="20"/>
  <c r="AB24" i="20"/>
  <c r="AB18" i="20"/>
  <c r="AA41" i="20"/>
  <c r="AB44" i="20"/>
  <c r="AB35" i="20"/>
  <c r="AB22" i="20"/>
  <c r="AB47" i="20"/>
  <c r="AA21" i="20"/>
  <c r="AA49" i="20"/>
  <c r="AA33" i="20"/>
  <c r="AB33" i="20"/>
  <c r="AB41" i="20"/>
  <c r="AA26" i="20"/>
  <c r="AA30" i="20"/>
  <c r="AB27" i="20"/>
  <c r="AB40" i="20"/>
  <c r="AB38" i="20"/>
  <c r="AB49" i="20"/>
  <c r="AB34" i="20"/>
  <c r="AA46" i="20"/>
  <c r="AA17" i="20"/>
  <c r="AA50" i="20"/>
  <c r="AA35" i="20"/>
  <c r="F11" i="21"/>
  <c r="AA20" i="20"/>
  <c r="AA43" i="20"/>
  <c r="AA37" i="20"/>
  <c r="AA18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F9" i="21" l="1"/>
  <c r="AB42" i="20"/>
  <c r="F10" i="21"/>
  <c r="AB45" i="20"/>
  <c r="AB15" i="20"/>
  <c r="AA45" i="20"/>
  <c r="AB19" i="20"/>
  <c r="AA39" i="20"/>
  <c r="AB28" i="20"/>
  <c r="AA28" i="20"/>
  <c r="AA23" i="20"/>
  <c r="AA42" i="20"/>
  <c r="AB48" i="20"/>
  <c r="AB23" i="20"/>
  <c r="AA32" i="20"/>
  <c r="AA19" i="20"/>
  <c r="AA48" i="20"/>
  <c r="AB32" i="20"/>
  <c r="AB39" i="20"/>
  <c r="AA15" i="20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G6" i="20"/>
  <c r="AF6" i="20"/>
  <c r="AH61" i="20"/>
  <c r="AH63" i="20"/>
  <c r="AH15" i="20"/>
  <c r="AD6" i="20" l="1"/>
  <c r="AN6" i="20"/>
  <c r="J6" i="21" s="1"/>
  <c r="AJ6" i="20"/>
  <c r="J14" i="21" l="1"/>
  <c r="J12" i="21"/>
  <c r="AN7" i="20"/>
  <c r="AE120" i="20" l="1"/>
  <c r="AE88" i="20"/>
  <c r="AH120" i="20"/>
  <c r="AE64" i="20"/>
  <c r="AE20" i="20"/>
  <c r="AA64" i="20" l="1"/>
  <c r="AH64" i="20" s="1"/>
  <c r="AI6" i="20" s="1"/>
  <c r="AA88" i="20"/>
  <c r="AH88" i="20" s="1"/>
  <c r="AM6" i="20" s="1"/>
  <c r="D38" i="21"/>
  <c r="AH19" i="20"/>
  <c r="H8" i="21" l="1"/>
  <c r="H9" i="21"/>
  <c r="H10" i="21"/>
  <c r="H12" i="21"/>
  <c r="H11" i="21"/>
  <c r="AM7" i="20"/>
  <c r="AK6" i="20"/>
  <c r="AH20" i="20"/>
  <c r="H14" i="21" l="1"/>
  <c r="AL7" i="20"/>
  <c r="AA4" i="20"/>
  <c r="F8" i="21"/>
  <c r="AL6" i="20"/>
  <c r="Q7" i="20"/>
  <c r="Q6" i="20"/>
  <c r="G8" i="21" l="1"/>
  <c r="G9" i="21"/>
  <c r="G10" i="21"/>
  <c r="G12" i="21"/>
  <c r="K12" i="21" s="1"/>
  <c r="G11" i="21"/>
  <c r="AA5" i="20"/>
  <c r="L12" i="21"/>
  <c r="AA7" i="20"/>
  <c r="F14" i="21"/>
  <c r="AA6" i="20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</calcChain>
</file>

<file path=xl/sharedStrings.xml><?xml version="1.0" encoding="utf-8"?>
<sst xmlns="http://schemas.openxmlformats.org/spreadsheetml/2006/main" count="1317" uniqueCount="386">
  <si>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</si>
  <si>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</si>
  <si>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</si>
  <si>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</si>
  <si>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</si>
  <si>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</si>
  <si>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</si>
  <si>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</si>
  <si>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</si>
  <si>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</si>
  <si>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</si>
  <si>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</si>
  <si>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</si>
  <si>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</si>
  <si>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</si>
  <si>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</si>
  <si>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</si>
  <si>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</si>
  <si>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</si>
  <si>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</si>
  <si>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</si>
  <si>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</si>
  <si>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</si>
  <si>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</si>
  <si>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</si>
  <si>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</si>
  <si>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</si>
  <si>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</si>
  <si>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</si>
  <si>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</si>
  <si>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</si>
  <si>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</si>
  <si>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</si>
  <si>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</si>
  <si>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</si>
  <si>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</si>
  <si>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</si>
  <si>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</si>
  <si>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</si>
  <si>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</si>
  <si>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</si>
  <si>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</si>
  <si>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</si>
  <si>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</si>
  <si>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</si>
  <si>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</si>
  <si>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</si>
  <si>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</si>
  <si>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</si>
  <si>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</si>
  <si>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</si>
  <si>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</si>
  <si>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</si>
  <si>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</si>
  <si>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</si>
  <si>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</si>
  <si>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</si>
  <si>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</si>
  <si>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</si>
  <si>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</si>
  <si>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</si>
  <si>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</si>
  <si>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</si>
  <si>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</si>
  <si>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</si>
  <si>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</si>
  <si>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</si>
  <si>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</si>
  <si>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</si>
  <si>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</si>
  <si>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</si>
  <si>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</si>
  <si>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</si>
  <si>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</si>
  <si>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</si>
  <si>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</si>
  <si>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</si>
  <si>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</si>
  <si>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</si>
  <si>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</si>
  <si>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</si>
  <si>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</si>
  <si>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</si>
  <si>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</si>
  <si>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</si>
  <si>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</si>
  <si>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</si>
  <si>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</si>
  <si>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</si>
  <si>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</si>
  <si>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</si>
  <si>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</si>
  <si>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</si>
  <si>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</si>
  <si>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</si>
  <si>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</si>
  <si>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</si>
  <si>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</si>
  <si>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</si>
  <si>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</si>
  <si>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</si>
  <si>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</si>
  <si>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</si>
  <si>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</si>
  <si>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</si>
  <si>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</si>
  <si>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</si>
  <si>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Año</t>
  </si>
  <si>
    <t>Subtotal</t>
  </si>
  <si>
    <t>Partida</t>
  </si>
  <si>
    <t>01</t>
  </si>
  <si>
    <t>01.01</t>
  </si>
  <si>
    <t>01.02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</si>
  <si>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</si>
  <si>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</si>
  <si>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</si>
  <si>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</si>
  <si>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</si>
  <si>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</si>
  <si>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</si>
  <si>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</si>
  <si>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</si>
  <si>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</si>
  <si>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</si>
  <si>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</si>
  <si>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</si>
  <si>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</si>
  <si>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</si>
  <si>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</si>
  <si>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</si>
  <si>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</si>
  <si>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</si>
  <si>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</si>
  <si>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</si>
  <si>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</si>
  <si>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</si>
  <si>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</si>
  <si>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</si>
  <si>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</si>
  <si>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</si>
  <si>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</si>
  <si>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</si>
  <si>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01.32</t>
  </si>
  <si>
    <t>01.33</t>
  </si>
  <si>
    <t>01.34</t>
  </si>
  <si>
    <t>01.35</t>
  </si>
  <si>
    <t>01.36</t>
  </si>
  <si>
    <t>01.37</t>
  </si>
  <si>
    <t>01.38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</si>
  <si>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</si>
  <si>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</si>
  <si>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</si>
  <si>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</si>
  <si>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</si>
  <si>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</si>
  <si>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</si>
  <si>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</si>
  <si>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</si>
  <si>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</si>
  <si>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</si>
  <si>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02.11</t>
  </si>
  <si>
    <t>02.12</t>
  </si>
  <si>
    <t>02.13</t>
  </si>
  <si>
    <t>02.14</t>
  </si>
  <si>
    <t>02.15</t>
  </si>
  <si>
    <t>02.16</t>
  </si>
  <si>
    <t>02.17</t>
  </si>
  <si>
    <t>02.18</t>
  </si>
  <si>
    <t>02.19</t>
  </si>
  <si>
    <t>02.20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</si>
  <si>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</si>
  <si>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</si>
  <si>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</si>
  <si>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</si>
  <si>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</si>
  <si>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</si>
  <si>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</si>
  <si>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</si>
  <si>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02.29</t>
  </si>
  <si>
    <t>02.30</t>
  </si>
  <si>
    <t>02.31</t>
  </si>
  <si>
    <t>02.32</t>
  </si>
  <si>
    <t>02.33</t>
  </si>
  <si>
    <t>02.34</t>
  </si>
  <si>
    <t>02.35</t>
  </si>
  <si>
    <t>02.36</t>
  </si>
  <si>
    <t>02.37</t>
  </si>
  <si>
    <t>02.38</t>
  </si>
  <si>
    <t>03</t>
  </si>
  <si>
    <t>03.01</t>
  </si>
  <si>
    <t>03.02</t>
  </si>
  <si>
    <t>03.03</t>
  </si>
  <si>
    <t>03.04</t>
  </si>
  <si>
    <t>03.05</t>
  </si>
  <si>
    <t>03.06</t>
  </si>
  <si>
    <t>03.07</t>
  </si>
  <si>
    <t>04</t>
  </si>
  <si>
    <t>04.01</t>
  </si>
  <si>
    <t>04.02</t>
  </si>
  <si>
    <t>04.03</t>
  </si>
  <si>
    <t>04.04</t>
  </si>
  <si>
    <t>04.05</t>
  </si>
  <si>
    <t>04.06</t>
  </si>
  <si>
    <t>05</t>
  </si>
  <si>
    <t>05.01</t>
  </si>
  <si>
    <t>05.02</t>
  </si>
  <si>
    <t>05.03</t>
  </si>
  <si>
    <t>05.04</t>
  </si>
  <si>
    <t>05.05</t>
  </si>
  <si>
    <t>05.06</t>
  </si>
  <si>
    <t>05.07</t>
  </si>
  <si>
    <t>05.08</t>
  </si>
  <si>
    <t>05.09</t>
  </si>
  <si>
    <t>05.10</t>
  </si>
  <si>
    <t>05.11</t>
  </si>
  <si>
    <t>05.12</t>
  </si>
  <si>
    <t>05.13</t>
  </si>
  <si>
    <t>05.14</t>
  </si>
  <si>
    <t>05.15</t>
  </si>
  <si>
    <t>05.16</t>
  </si>
  <si>
    <t>05.17</t>
  </si>
  <si>
    <t>05.18</t>
  </si>
  <si>
    <t>05.19</t>
  </si>
  <si>
    <t>05.20</t>
  </si>
  <si>
    <t>05.21</t>
  </si>
  <si>
    <t>05.22</t>
  </si>
  <si>
    <t>05.23</t>
  </si>
  <si>
    <t>05.24</t>
  </si>
  <si>
    <t>05.25</t>
  </si>
  <si>
    <t>05.26</t>
  </si>
  <si>
    <t>05.27</t>
  </si>
  <si>
    <t>05.28</t>
  </si>
  <si>
    <t>05.29</t>
  </si>
  <si>
    <t>05.30</t>
  </si>
  <si>
    <t>06</t>
  </si>
  <si>
    <t>06.01</t>
  </si>
  <si>
    <t>06.02</t>
  </si>
  <si>
    <t>06.03</t>
  </si>
  <si>
    <t>06.04</t>
  </si>
  <si>
    <t>06.05</t>
  </si>
  <si>
    <t>06.06</t>
  </si>
  <si>
    <t>06.07</t>
  </si>
  <si>
    <t>07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</si>
  <si>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</si>
  <si>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</si>
  <si>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</si>
  <si>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</si>
  <si>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</si>
  <si>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</si>
  <si>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</si>
  <si>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</si>
  <si>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</si>
  <si>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</si>
  <si>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</si>
  <si>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</si>
  <si>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</si>
  <si>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07.14</t>
  </si>
  <si>
    <t>07.15</t>
  </si>
  <si>
    <t>07.16</t>
  </si>
  <si>
    <t>07.17</t>
  </si>
  <si>
    <t>07.18</t>
  </si>
  <si>
    <t>07.19</t>
  </si>
  <si>
    <t>07.20</t>
  </si>
  <si>
    <t>07.21</t>
  </si>
  <si>
    <t>07.22</t>
  </si>
  <si>
    <t>07.23</t>
  </si>
  <si>
    <t>07.24</t>
  </si>
  <si>
    <t>07.25</t>
  </si>
  <si>
    <t>07.26</t>
  </si>
  <si>
    <t>07.27</t>
  </si>
  <si>
    <t>07.28</t>
  </si>
  <si>
    <t>07.29</t>
  </si>
  <si>
    <t>07.30</t>
  </si>
  <si>
    <t>08</t>
  </si>
  <si>
    <t>08.01</t>
  </si>
  <si>
    <t>08.02</t>
  </si>
  <si>
    <t>08.03</t>
  </si>
  <si>
    <t>08.04</t>
  </si>
  <si>
    <t>08.05</t>
  </si>
  <si>
    <t>08.06</t>
  </si>
  <si>
    <t>08.07</t>
  </si>
  <si>
    <t>08.08</t>
  </si>
  <si>
    <t>09</t>
  </si>
  <si>
    <t>09.01</t>
  </si>
  <si>
    <t>09.02</t>
  </si>
  <si>
    <t>09.03</t>
  </si>
  <si>
    <t>09.04</t>
  </si>
  <si>
    <t>09.05</t>
  </si>
  <si>
    <t>09.06</t>
  </si>
  <si>
    <t>09.07</t>
  </si>
  <si>
    <t>Cádiz</t>
  </si>
  <si>
    <t>Córdoba</t>
  </si>
  <si>
    <t>Huelva</t>
  </si>
  <si>
    <t>Sevilla</t>
  </si>
  <si>
    <t>ITV</t>
  </si>
  <si>
    <t>Algeciras</t>
  </si>
  <si>
    <t>Chipiona</t>
  </si>
  <si>
    <t>Jerez</t>
  </si>
  <si>
    <t>San Fernando y Metro</t>
  </si>
  <si>
    <t>Tres Caminos</t>
  </si>
  <si>
    <t>Villamartín</t>
  </si>
  <si>
    <t>Baena</t>
  </si>
  <si>
    <t xml:space="preserve">Córdoba 1 y Metrología </t>
  </si>
  <si>
    <t>Córdoba 2</t>
  </si>
  <si>
    <t>Córdoba 2 (antigua)</t>
  </si>
  <si>
    <t>Lucena</t>
  </si>
  <si>
    <t>Montoro</t>
  </si>
  <si>
    <t>Palma del Río</t>
  </si>
  <si>
    <t>Peñarroya</t>
  </si>
  <si>
    <t>Pozoblanco</t>
  </si>
  <si>
    <t>Priego Córdoba</t>
  </si>
  <si>
    <t>Puente Genil</t>
  </si>
  <si>
    <t>Galaroza</t>
  </si>
  <si>
    <t>Huelva y Metro</t>
  </si>
  <si>
    <t>La Palma</t>
  </si>
  <si>
    <t>Lepe</t>
  </si>
  <si>
    <t>San Juan del Puerto</t>
  </si>
  <si>
    <t>Tharsis</t>
  </si>
  <si>
    <t>Zalamea</t>
  </si>
  <si>
    <t>Alcalá de Guadaira</t>
  </si>
  <si>
    <t>Carmona</t>
  </si>
  <si>
    <t>Cazalla</t>
  </si>
  <si>
    <t>Écija</t>
  </si>
  <si>
    <t>Gelves</t>
  </si>
  <si>
    <t>La Rinconada</t>
  </si>
  <si>
    <t>Lebrija</t>
  </si>
  <si>
    <t>Morón de la Frontera</t>
  </si>
  <si>
    <t>Osuna</t>
  </si>
  <si>
    <t>Sanlúcar la Mayor</t>
  </si>
  <si>
    <t>Sevilla y Metro</t>
  </si>
  <si>
    <t>Utrera</t>
  </si>
  <si>
    <t>Oficinas Centrales</t>
  </si>
  <si>
    <t>ITV San Fernando y Metrología</t>
  </si>
  <si>
    <t xml:space="preserve">ITV Córdoba 1 y Metrología </t>
  </si>
  <si>
    <t>ITV Córdoba 2</t>
  </si>
  <si>
    <t xml:space="preserve">ITV Huelva y Metrología </t>
  </si>
  <si>
    <t>ITV Sanlúcar la Mayor</t>
  </si>
  <si>
    <t>ITV Sevilla y Metrología</t>
  </si>
  <si>
    <t>ITV Córdoba 2 (antigua)</t>
  </si>
  <si>
    <t>ITV La Palma</t>
  </si>
  <si>
    <t>ITV Alcalá de Guadaira</t>
  </si>
  <si>
    <t>ITV Écija</t>
  </si>
  <si>
    <t>ITV Algeciras</t>
  </si>
  <si>
    <t>ITV Cádiz</t>
  </si>
  <si>
    <t>ITV Chipiona</t>
  </si>
  <si>
    <t>ITV Jerez</t>
  </si>
  <si>
    <t>ITV Tres Caminos</t>
  </si>
  <si>
    <t>ITV Villamartín</t>
  </si>
  <si>
    <t>ITV Baena</t>
  </si>
  <si>
    <t>ITV Lucena</t>
  </si>
  <si>
    <t>ITV Montoro</t>
  </si>
  <si>
    <t>ITV Palma del Río</t>
  </si>
  <si>
    <t>ITV Peñarroya</t>
  </si>
  <si>
    <t>ITV Pozoblanco</t>
  </si>
  <si>
    <t>ITV Priego Córdoba</t>
  </si>
  <si>
    <t>ITV Puente Genil</t>
  </si>
  <si>
    <t>ITV Galaroza</t>
  </si>
  <si>
    <t>ITV Lepe</t>
  </si>
  <si>
    <t>ITV San Juan del Puerto</t>
  </si>
  <si>
    <t>ITV Tharsis</t>
  </si>
  <si>
    <t>ITV Zalamea</t>
  </si>
  <si>
    <t>ITV Carmona</t>
  </si>
  <si>
    <t>ITV Cazalla</t>
  </si>
  <si>
    <t>ITV La Rinconada</t>
  </si>
  <si>
    <t>ITV Lebrija</t>
  </si>
  <si>
    <t>ITV Morón de la Frontera</t>
  </si>
  <si>
    <t>ITV Osuna</t>
  </si>
  <si>
    <t>ITV Utrera</t>
  </si>
  <si>
    <t>San Fernando y Metrología</t>
  </si>
  <si>
    <t xml:space="preserve">Huelva y Metrología </t>
  </si>
  <si>
    <t>Sevilla y Metrología</t>
  </si>
  <si>
    <t>Córdoba 1 y Metro</t>
  </si>
  <si>
    <t>ITV Gelves</t>
  </si>
  <si>
    <t>Inspección Periódica AIRE COMPRIMIDO. Revisión Nivel B</t>
  </si>
  <si>
    <t>Inspección Periódica AIRE COMPRIMIDO. Revisión Nivel C</t>
  </si>
  <si>
    <t>Inspección Periódica Aparatos Elevadores</t>
  </si>
  <si>
    <t>Inspección Periódica Alta Tensión</t>
  </si>
  <si>
    <t>Inspección Periódica Baja Tensión (Tipo 1)</t>
  </si>
  <si>
    <t>Inspección Periódica Baja Tensión (Tipo 2)</t>
  </si>
  <si>
    <t>Inspección Periódica Contraincendios (Tipo 1)</t>
  </si>
  <si>
    <t>Inspección Periódica Contraincendios (Tipo 2)</t>
  </si>
  <si>
    <t>Inspección periódica RITE E.E. P&gt;70Kw</t>
  </si>
  <si>
    <t>CT340-25-026</t>
  </si>
  <si>
    <t>Lote 1</t>
  </si>
  <si>
    <t>Inspecciones Reglamentarias Periódicas</t>
  </si>
  <si>
    <t>CT340-25-026 Lote 1 Inspecciones Reglamentarias Periódicas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</si>
</sst>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&quot;€&quot;* #,##0.00_);_(&quot;€&quot;* \(#,##0.00\);_(&quot;€&quot;* &quot;-&quot;??_);_(@_)"/>
    <numFmt numFmtId="165" formatCode="0\ &quot;Horas&quot;"/>
    <numFmt numFmtId="166" formatCode="0\ &quot;Act.&quot;"/>
    <numFmt numFmtId="167" formatCode="_-* #,##0.00\ [$€-C0A]_-;\-* #,##0.00\ [$€-C0A]_-;_-* &quot;-&quot;??\ [$€-C0A]_-;_-@_-"/>
    <numFmt numFmtId="168" formatCode="#,##0.00\ &quot;€&quot;"/>
    <numFmt numFmtId="169" formatCode="0&quot;%&quot;"/>
    <numFmt numFmtId="170" formatCode="0\ &quot;Recargas&quot;"/>
    <numFmt numFmtId="171" formatCode="0\ &quot;Extintores&quot;"/>
    <numFmt numFmtId="172" formatCode="&quot;Plantilla formada por  =  &quot;0&quot; persona/as&quot;"/>
    <numFmt numFmtId="173" formatCode="0\ &quot;Puntos&quot;"/>
    <numFmt numFmtId="174" formatCode="&quot;Lote &quot;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8"/>
      <name val="NewsGotT"/>
    </font>
    <font>
      <sz val="7"/>
      <color theme="3"/>
      <name val="NewsGotT"/>
    </font>
    <font>
      <sz val="9"/>
      <color rgb="FFFF0000"/>
      <name val="NewsGotT"/>
    </font>
    <font>
      <sz val="10"/>
      <color theme="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300">
    <xf numFmtId="0" fontId="0" fillId="0" borderId="0" xfId="0"/>
    <xf numFmtId="0" fontId="2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4" fillId="0" borderId="62" xfId="0" applyFont="1" applyBorder="1" applyAlignment="1">
      <alignment vertical="center"/>
    </xf>
    <xf numFmtId="0" fontId="24" fillId="0" borderId="63" xfId="0" applyFont="1" applyBorder="1" applyAlignment="1">
      <alignment vertical="center"/>
    </xf>
    <xf numFmtId="0" fontId="24" fillId="0" borderId="64" xfId="0" applyFont="1" applyBorder="1" applyAlignment="1">
      <alignment vertical="center"/>
    </xf>
    <xf numFmtId="0" fontId="24" fillId="0" borderId="6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66" xfId="0" applyFont="1" applyBorder="1" applyAlignment="1">
      <alignment vertical="center"/>
    </xf>
    <xf numFmtId="10" fontId="33" fillId="3" borderId="30" xfId="1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168" fontId="33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24" fillId="0" borderId="67" xfId="0" applyFont="1" applyBorder="1" applyAlignment="1">
      <alignment vertical="center"/>
    </xf>
    <xf numFmtId="0" fontId="24" fillId="0" borderId="68" xfId="0" applyFont="1" applyBorder="1" applyAlignment="1">
      <alignment vertical="center"/>
    </xf>
    <xf numFmtId="0" fontId="24" fillId="0" borderId="69" xfId="0" applyFont="1" applyBorder="1" applyAlignment="1">
      <alignment vertical="center"/>
    </xf>
    <xf numFmtId="173" fontId="36" fillId="6" borderId="30" xfId="1" applyNumberFormat="1" applyFont="1" applyFill="1" applyBorder="1" applyAlignment="1" applyProtection="1">
      <alignment horizontal="center" vertical="center"/>
      <protection locked="0"/>
    </xf>
    <xf numFmtId="0" fontId="35" fillId="6" borderId="70" xfId="0" applyFont="1" applyFill="1" applyBorder="1" applyAlignment="1">
      <alignment horizontal="center" vertical="center"/>
    </xf>
    <xf numFmtId="173" fontId="24" fillId="0" borderId="0" xfId="0" applyNumberFormat="1" applyFont="1" applyBorder="1" applyAlignment="1">
      <alignment vertical="center"/>
    </xf>
    <xf numFmtId="1" fontId="24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4" fillId="0" borderId="50" xfId="0" applyFont="1" applyBorder="1" applyAlignment="1">
      <alignment vertical="center"/>
    </xf>
    <xf numFmtId="0" fontId="24" fillId="0" borderId="51" xfId="0" applyFont="1" applyBorder="1" applyAlignment="1">
      <alignment vertical="center"/>
    </xf>
    <xf numFmtId="0" fontId="23" fillId="3" borderId="35" xfId="0" applyFont="1" applyFill="1" applyBorder="1" applyAlignment="1">
      <alignment horizontal="left" vertical="center" shrinkToFit="1"/>
    </xf>
    <xf numFmtId="0" fontId="39" fillId="0" borderId="35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shrinkToFit="1"/>
    </xf>
    <xf numFmtId="0" fontId="42" fillId="0" borderId="0" xfId="0" applyFont="1" applyBorder="1" applyAlignment="1">
      <alignment horizontal="center" vertical="center"/>
    </xf>
    <xf numFmtId="10" fontId="39" fillId="6" borderId="30" xfId="0" applyNumberFormat="1" applyFont="1" applyFill="1" applyBorder="1" applyAlignment="1">
      <alignment horizontal="center" vertical="center" shrinkToFit="1"/>
    </xf>
    <xf numFmtId="10" fontId="39" fillId="0" borderId="0" xfId="0" applyNumberFormat="1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2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Border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7" fillId="0" borderId="0" xfId="0" applyFont="1" applyBorder="1" applyAlignment="1">
      <alignment horizontal="center" vertical="center"/>
    </xf>
    <xf numFmtId="166" fontId="48" fillId="6" borderId="30" xfId="0" applyNumberFormat="1" applyFont="1" applyFill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/>
    </xf>
    <xf numFmtId="9" fontId="52" fillId="6" borderId="30" xfId="1" applyFont="1" applyFill="1" applyBorder="1" applyAlignment="1">
      <alignment horizontal="center" vertical="center" shrinkToFit="1"/>
    </xf>
    <xf numFmtId="0" fontId="51" fillId="0" borderId="0" xfId="0" applyFont="1" applyBorder="1" applyAlignment="1">
      <alignment horizontal="right" vertical="center"/>
    </xf>
    <xf numFmtId="168" fontId="54" fillId="6" borderId="30" xfId="1" applyNumberFormat="1" applyFont="1" applyFill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shrinkToFit="1"/>
    </xf>
    <xf numFmtId="0" fontId="25" fillId="0" borderId="35" xfId="0" applyFont="1" applyBorder="1" applyAlignment="1">
      <alignment horizontal="right" vertical="center"/>
    </xf>
    <xf numFmtId="0" fontId="56" fillId="3" borderId="35" xfId="0" applyFont="1" applyFill="1" applyBorder="1" applyAlignment="1">
      <alignment horizontal="right" vertical="center" wrapText="1"/>
    </xf>
    <xf numFmtId="171" fontId="56" fillId="0" borderId="36" xfId="0" applyNumberFormat="1" applyFont="1" applyBorder="1" applyAlignment="1">
      <alignment horizontal="left" vertical="center" shrinkToFit="1"/>
    </xf>
    <xf numFmtId="0" fontId="25" fillId="0" borderId="0" xfId="0" applyFont="1" applyBorder="1" applyAlignment="1">
      <alignment horizontal="right" vertical="center"/>
    </xf>
    <xf numFmtId="0" fontId="56" fillId="3" borderId="0" xfId="0" applyFont="1" applyFill="1" applyBorder="1" applyAlignment="1">
      <alignment horizontal="right" vertical="center" wrapText="1"/>
    </xf>
    <xf numFmtId="171" fontId="56" fillId="0" borderId="38" xfId="0" applyNumberFormat="1" applyFont="1" applyBorder="1" applyAlignment="1">
      <alignment horizontal="left" vertical="center" shrinkToFit="1"/>
    </xf>
    <xf numFmtId="0" fontId="25" fillId="0" borderId="40" xfId="0" applyFont="1" applyBorder="1" applyAlignment="1">
      <alignment horizontal="right" vertical="center"/>
    </xf>
    <xf numFmtId="0" fontId="56" fillId="3" borderId="40" xfId="0" applyFont="1" applyFill="1" applyBorder="1" applyAlignment="1">
      <alignment horizontal="right" vertical="center" wrapText="1"/>
    </xf>
    <xf numFmtId="171" fontId="56" fillId="0" borderId="41" xfId="1" applyNumberFormat="1" applyFont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170" fontId="56" fillId="0" borderId="35" xfId="0" applyNumberFormat="1" applyFont="1" applyBorder="1" applyAlignment="1">
      <alignment horizontal="left" vertical="center" shrinkToFit="1"/>
    </xf>
    <xf numFmtId="170" fontId="56" fillId="0" borderId="0" xfId="0" applyNumberFormat="1" applyFont="1" applyBorder="1" applyAlignment="1">
      <alignment horizontal="left" vertical="center" shrinkToFit="1"/>
    </xf>
    <xf numFmtId="170" fontId="56" fillId="0" borderId="40" xfId="1" applyNumberFormat="1" applyFont="1" applyBorder="1" applyAlignment="1">
      <alignment horizontal="left" vertical="center" shrinkToFit="1"/>
    </xf>
    <xf numFmtId="0" fontId="9" fillId="0" borderId="84" xfId="0" applyFont="1" applyFill="1" applyBorder="1" applyAlignment="1">
      <alignment horizontal="left" vertical="center" shrinkToFit="1"/>
    </xf>
    <xf numFmtId="0" fontId="38" fillId="0" borderId="0" xfId="0" applyFont="1" applyBorder="1" applyAlignment="1">
      <alignment horizontal="center" vertical="center"/>
    </xf>
    <xf numFmtId="0" fontId="31" fillId="0" borderId="37" xfId="0" applyFont="1" applyFill="1" applyBorder="1" applyAlignment="1">
      <alignment horizontal="left" vertical="center" shrinkToFit="1"/>
    </xf>
    <xf numFmtId="0" fontId="31" fillId="0" borderId="0" xfId="0" applyFont="1" applyFill="1" applyBorder="1" applyAlignment="1">
      <alignment horizontal="left" vertical="center" shrinkToFit="1"/>
    </xf>
    <xf numFmtId="0" fontId="53" fillId="0" borderId="0" xfId="0" applyFont="1" applyFill="1" applyBorder="1" applyAlignment="1">
      <alignment horizontal="right" vertical="center"/>
    </xf>
    <xf numFmtId="168" fontId="54" fillId="0" borderId="0" xfId="1" applyNumberFormat="1" applyFont="1" applyFill="1" applyBorder="1" applyAlignment="1">
      <alignment horizontal="center" vertical="center" shrinkToFit="1"/>
    </xf>
    <xf numFmtId="0" fontId="24" fillId="0" borderId="38" xfId="0" applyFont="1" applyFill="1" applyBorder="1" applyAlignment="1">
      <alignment vertical="center"/>
    </xf>
    <xf numFmtId="173" fontId="25" fillId="0" borderId="30" xfId="1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 shrinkToFit="1"/>
    </xf>
    <xf numFmtId="168" fontId="34" fillId="0" borderId="0" xfId="0" applyNumberFormat="1" applyFont="1" applyFill="1" applyBorder="1" applyAlignment="1">
      <alignment horizontal="center" vertical="center" shrinkToFit="1"/>
    </xf>
    <xf numFmtId="168" fontId="6" fillId="0" borderId="0" xfId="0" applyNumberFormat="1" applyFont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/>
    </xf>
    <xf numFmtId="0" fontId="34" fillId="6" borderId="30" xfId="0" applyFont="1" applyFill="1" applyBorder="1" applyAlignment="1">
      <alignment horizontal="center" vertical="center" shrinkToFit="1"/>
    </xf>
    <xf numFmtId="0" fontId="60" fillId="0" borderId="30" xfId="0" applyFont="1" applyFill="1" applyBorder="1" applyAlignment="1">
      <alignment horizontal="center" vertical="center" shrinkToFit="1"/>
    </xf>
    <xf numFmtId="0" fontId="61" fillId="0" borderId="30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vertical="center" shrinkToFit="1"/>
    </xf>
    <xf numFmtId="0" fontId="60" fillId="0" borderId="0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horizontal="center" vertical="center"/>
    </xf>
    <xf numFmtId="168" fontId="61" fillId="0" borderId="0" xfId="0" applyNumberFormat="1" applyFont="1" applyFill="1" applyBorder="1" applyAlignment="1">
      <alignment horizontal="center" vertical="center" shrinkToFit="1"/>
    </xf>
    <xf numFmtId="168" fontId="61" fillId="0" borderId="0" xfId="0" applyNumberFormat="1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168" fontId="24" fillId="0" borderId="0" xfId="0" applyNumberFormat="1" applyFont="1" applyBorder="1" applyAlignment="1">
      <alignment horizontal="right" vertical="center" shrinkToFit="1"/>
    </xf>
    <xf numFmtId="0" fontId="24" fillId="0" borderId="0" xfId="0" applyFont="1" applyBorder="1" applyAlignment="1">
      <alignment horizontal="right" vertical="center"/>
    </xf>
    <xf numFmtId="168" fontId="5" fillId="4" borderId="30" xfId="0" applyNumberFormat="1" applyFont="1" applyFill="1" applyBorder="1" applyAlignment="1">
      <alignment horizontal="right" vertical="center" shrinkToFit="1"/>
    </xf>
    <xf numFmtId="0" fontId="36" fillId="0" borderId="0" xfId="0" applyFont="1" applyAlignment="1">
      <alignment vertical="center"/>
    </xf>
    <xf numFmtId="0" fontId="37" fillId="12" borderId="42" xfId="0" applyFont="1" applyFill="1" applyBorder="1" applyAlignment="1">
      <alignment horizontal="center" vertical="center"/>
    </xf>
    <xf numFmtId="168" fontId="61" fillId="0" borderId="0" xfId="0" applyNumberFormat="1" applyFont="1" applyFill="1" applyBorder="1" applyAlignment="1">
      <alignment horizontal="center" vertical="center" shrinkToFit="1"/>
    </xf>
    <xf numFmtId="0" fontId="37" fillId="0" borderId="62" xfId="0" applyFont="1" applyFill="1" applyBorder="1" applyAlignment="1">
      <alignment vertical="center"/>
    </xf>
    <xf numFmtId="0" fontId="37" fillId="12" borderId="85" xfId="0" applyFont="1" applyFill="1" applyBorder="1" applyAlignment="1">
      <alignment horizontal="center" vertical="center"/>
    </xf>
    <xf numFmtId="168" fontId="34" fillId="6" borderId="0" xfId="0" applyNumberFormat="1" applyFont="1" applyFill="1" applyBorder="1" applyAlignment="1">
      <alignment horizontal="center" vertical="center" shrinkToFit="1"/>
    </xf>
    <xf numFmtId="10" fontId="39" fillId="0" borderId="36" xfId="0" applyNumberFormat="1" applyFont="1" applyFill="1" applyBorder="1" applyAlignment="1">
      <alignment horizontal="center" vertical="center" shrinkToFit="1"/>
    </xf>
    <xf numFmtId="0" fontId="51" fillId="0" borderId="38" xfId="0" applyFont="1" applyBorder="1" applyAlignment="1">
      <alignment horizontal="right" vertical="center"/>
    </xf>
    <xf numFmtId="0" fontId="23" fillId="3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24" fillId="0" borderId="40" xfId="0" applyFont="1" applyBorder="1" applyAlignment="1">
      <alignment vertical="center"/>
    </xf>
    <xf numFmtId="0" fontId="42" fillId="0" borderId="41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 shrinkToFit="1"/>
    </xf>
    <xf numFmtId="49" fontId="7" fillId="0" borderId="0" xfId="0" applyNumberFormat="1" applyFont="1" applyAlignment="1" applyProtection="1">
      <alignment horizontal="center" vertical="center" shrinkToFit="1"/>
    </xf>
    <xf numFmtId="0" fontId="8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 shrinkToFit="1"/>
    </xf>
    <xf numFmtId="0" fontId="9" fillId="9" borderId="2" xfId="0" applyFont="1" applyFill="1" applyBorder="1" applyAlignment="1" applyProtection="1">
      <alignment horizontal="center" vertical="center" shrinkToFit="1"/>
    </xf>
    <xf numFmtId="169" fontId="9" fillId="9" borderId="3" xfId="0" applyNumberFormat="1" applyFont="1" applyFill="1" applyBorder="1" applyAlignment="1" applyProtection="1">
      <alignment horizontal="center" vertical="center" shrinkToFit="1"/>
    </xf>
    <xf numFmtId="1" fontId="9" fillId="9" borderId="3" xfId="0" applyNumberFormat="1" applyFont="1" applyFill="1" applyBorder="1" applyAlignment="1" applyProtection="1">
      <alignment horizontal="center" vertical="center" shrinkToFit="1"/>
    </xf>
    <xf numFmtId="1" fontId="9" fillId="9" borderId="19" xfId="0" applyNumberFormat="1" applyFont="1" applyFill="1" applyBorder="1" applyAlignment="1" applyProtection="1">
      <alignment horizontal="center" vertical="center" shrinkToFit="1"/>
    </xf>
    <xf numFmtId="0" fontId="9" fillId="9" borderId="1" xfId="0" applyFont="1" applyFill="1" applyBorder="1" applyAlignment="1" applyProtection="1">
      <alignment horizontal="center" vertical="center" shrinkToFit="1"/>
    </xf>
    <xf numFmtId="1" fontId="9" fillId="9" borderId="2" xfId="0" applyNumberFormat="1" applyFont="1" applyFill="1" applyBorder="1" applyAlignment="1" applyProtection="1">
      <alignment horizontal="center" vertical="center" shrinkToFit="1"/>
    </xf>
    <xf numFmtId="2" fontId="7" fillId="0" borderId="0" xfId="0" applyNumberFormat="1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6" fillId="7" borderId="1" xfId="0" applyFont="1" applyFill="1" applyBorder="1" applyAlignment="1" applyProtection="1">
      <alignment horizontal="center" vertical="center" shrinkToFit="1"/>
    </xf>
    <xf numFmtId="0" fontId="9" fillId="5" borderId="3" xfId="0" applyFont="1" applyFill="1" applyBorder="1" applyAlignment="1" applyProtection="1">
      <alignment horizontal="center" vertical="center" shrinkToFit="1"/>
    </xf>
    <xf numFmtId="0" fontId="9" fillId="5" borderId="28" xfId="0" applyFont="1" applyFill="1" applyBorder="1" applyAlignment="1" applyProtection="1">
      <alignment horizontal="center" vertical="center" shrinkToFit="1"/>
    </xf>
    <xf numFmtId="0" fontId="9" fillId="5" borderId="25" xfId="0" applyFont="1" applyFill="1" applyBorder="1" applyAlignment="1" applyProtection="1">
      <alignment horizontal="center" vertical="center" shrinkToFit="1"/>
    </xf>
    <xf numFmtId="0" fontId="9" fillId="5" borderId="1" xfId="0" applyFont="1" applyFill="1" applyBorder="1" applyAlignment="1" applyProtection="1">
      <alignment horizontal="center" vertical="center" shrinkToFit="1"/>
    </xf>
    <xf numFmtId="0" fontId="9" fillId="5" borderId="26" xfId="0" applyFont="1" applyFill="1" applyBorder="1" applyAlignment="1" applyProtection="1">
      <alignment horizontal="center" vertical="center" shrinkToFit="1"/>
    </xf>
    <xf numFmtId="0" fontId="9" fillId="5" borderId="2" xfId="0" applyFont="1" applyFill="1" applyBorder="1" applyAlignment="1" applyProtection="1">
      <alignment horizontal="center" vertical="center" shrinkToFit="1"/>
    </xf>
    <xf numFmtId="0" fontId="17" fillId="10" borderId="43" xfId="0" applyFont="1" applyFill="1" applyBorder="1" applyAlignment="1" applyProtection="1">
      <alignment horizontal="center" vertical="center" shrinkToFit="1"/>
    </xf>
    <xf numFmtId="0" fontId="17" fillId="10" borderId="1" xfId="0" applyFont="1" applyFill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 wrapText="1" shrinkToFit="1"/>
    </xf>
    <xf numFmtId="1" fontId="16" fillId="7" borderId="1" xfId="0" applyNumberFormat="1" applyFont="1" applyFill="1" applyBorder="1" applyAlignment="1" applyProtection="1">
      <alignment horizontal="center" vertical="center" shrinkToFit="1"/>
    </xf>
    <xf numFmtId="1" fontId="9" fillId="5" borderId="3" xfId="0" applyNumberFormat="1" applyFont="1" applyFill="1" applyBorder="1" applyAlignment="1" applyProtection="1">
      <alignment horizontal="center" vertical="center" shrinkToFit="1"/>
    </xf>
    <xf numFmtId="1" fontId="9" fillId="5" borderId="1" xfId="0" applyNumberFormat="1" applyFont="1" applyFill="1" applyBorder="1" applyAlignment="1" applyProtection="1">
      <alignment horizontal="center" vertical="center" shrinkToFit="1"/>
    </xf>
    <xf numFmtId="1" fontId="9" fillId="5" borderId="2" xfId="0" applyNumberFormat="1" applyFont="1" applyFill="1" applyBorder="1" applyAlignment="1" applyProtection="1">
      <alignment horizontal="center" vertical="center" shrinkToFit="1"/>
    </xf>
    <xf numFmtId="1" fontId="18" fillId="5" borderId="3" xfId="0" applyNumberFormat="1" applyFont="1" applyFill="1" applyBorder="1" applyAlignment="1" applyProtection="1">
      <alignment horizontal="center" vertical="center" shrinkToFit="1"/>
    </xf>
    <xf numFmtId="1" fontId="18" fillId="5" borderId="19" xfId="0" applyNumberFormat="1" applyFont="1" applyFill="1" applyBorder="1" applyAlignment="1" applyProtection="1">
      <alignment horizontal="center" vertical="center" shrinkToFit="1"/>
    </xf>
    <xf numFmtId="9" fontId="9" fillId="5" borderId="1" xfId="0" applyNumberFormat="1" applyFont="1" applyFill="1" applyBorder="1" applyAlignment="1" applyProtection="1">
      <alignment horizontal="center" vertical="center" shrinkToFit="1"/>
    </xf>
    <xf numFmtId="1" fontId="18" fillId="5" borderId="1" xfId="0" applyNumberFormat="1" applyFont="1" applyFill="1" applyBorder="1" applyAlignment="1" applyProtection="1">
      <alignment horizontal="center" vertical="center" shrinkToFit="1"/>
    </xf>
    <xf numFmtId="49" fontId="9" fillId="0" borderId="0" xfId="0" applyNumberFormat="1" applyFont="1" applyAlignment="1" applyProtection="1">
      <alignment horizontal="center" vertical="center" shrinkToFit="1"/>
    </xf>
    <xf numFmtId="0" fontId="56" fillId="0" borderId="83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shrinkToFit="1"/>
    </xf>
    <xf numFmtId="0" fontId="9" fillId="8" borderId="90" xfId="0" applyFont="1" applyFill="1" applyBorder="1" applyAlignment="1" applyProtection="1">
      <alignment horizontal="center" vertical="center" shrinkToFit="1"/>
    </xf>
    <xf numFmtId="0" fontId="9" fillId="8" borderId="1" xfId="0" applyFont="1" applyFill="1" applyBorder="1" applyAlignment="1" applyProtection="1">
      <alignment horizontal="center" vertical="center" shrinkToFit="1"/>
    </xf>
    <xf numFmtId="0" fontId="11" fillId="0" borderId="83" xfId="0" applyFont="1" applyFill="1" applyBorder="1" applyAlignment="1" applyProtection="1">
      <alignment horizontal="center" vertical="center" shrinkToFit="1"/>
    </xf>
    <xf numFmtId="0" fontId="25" fillId="0" borderId="83" xfId="0" applyFont="1" applyFill="1" applyBorder="1" applyAlignment="1" applyProtection="1">
      <alignment horizontal="center" vertical="center" shrinkToFit="1"/>
    </xf>
    <xf numFmtId="0" fontId="9" fillId="8" borderId="2" xfId="0" applyFont="1" applyFill="1" applyBorder="1" applyAlignment="1" applyProtection="1">
      <alignment horizontal="center" vertical="center" shrinkToFit="1"/>
    </xf>
    <xf numFmtId="0" fontId="9" fillId="8" borderId="43" xfId="0" applyFont="1" applyFill="1" applyBorder="1" applyAlignment="1" applyProtection="1">
      <alignment horizontal="center" vertical="center" shrinkToFit="1"/>
    </xf>
    <xf numFmtId="0" fontId="7" fillId="0" borderId="33" xfId="0" applyFont="1" applyBorder="1" applyAlignment="1" applyProtection="1">
      <alignment vertical="center" shrinkToFit="1"/>
    </xf>
    <xf numFmtId="49" fontId="7" fillId="0" borderId="33" xfId="0" applyNumberFormat="1" applyFont="1" applyBorder="1" applyAlignment="1" applyProtection="1">
      <alignment horizontal="center" vertical="center" shrinkToFit="1"/>
    </xf>
    <xf numFmtId="0" fontId="8" fillId="0" borderId="33" xfId="0" applyFont="1" applyBorder="1" applyAlignment="1" applyProtection="1">
      <alignment vertical="center" shrinkToFit="1"/>
    </xf>
    <xf numFmtId="0" fontId="7" fillId="0" borderId="33" xfId="0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0" borderId="0" xfId="0" applyFont="1" applyAlignment="1" applyProtection="1">
      <alignment horizontal="center" vertical="center" shrinkToFit="1"/>
    </xf>
    <xf numFmtId="168" fontId="21" fillId="0" borderId="0" xfId="0" applyNumberFormat="1" applyFont="1" applyAlignment="1" applyProtection="1">
      <alignment horizontal="center" vertical="center" shrinkToFit="1"/>
    </xf>
    <xf numFmtId="167" fontId="7" fillId="0" borderId="0" xfId="0" applyNumberFormat="1" applyFont="1" applyFill="1" applyBorder="1" applyAlignment="1" applyProtection="1">
      <alignment vertical="center" shrinkToFit="1"/>
    </xf>
    <xf numFmtId="167" fontId="7" fillId="0" borderId="0" xfId="0" applyNumberFormat="1" applyFont="1" applyAlignment="1" applyProtection="1">
      <alignment vertical="center" shrinkToFit="1"/>
    </xf>
    <xf numFmtId="0" fontId="9" fillId="0" borderId="29" xfId="0" applyFont="1" applyBorder="1" applyAlignment="1" applyProtection="1">
      <alignment horizontal="center" vertical="center" shrinkToFit="1"/>
    </xf>
    <xf numFmtId="0" fontId="9" fillId="0" borderId="23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</xf>
    <xf numFmtId="168" fontId="9" fillId="0" borderId="0" xfId="0" applyNumberFormat="1" applyFont="1" applyAlignment="1" applyProtection="1">
      <alignment horizontal="center" vertical="center" shrinkToFit="1"/>
    </xf>
    <xf numFmtId="168" fontId="7" fillId="0" borderId="0" xfId="0" applyNumberFormat="1" applyFont="1" applyAlignment="1" applyProtection="1">
      <alignment horizontal="center" vertical="center" shrinkToFit="1"/>
    </xf>
    <xf numFmtId="167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left" vertical="center" shrinkToFit="1"/>
    </xf>
    <xf numFmtId="0" fontId="7" fillId="0" borderId="0" xfId="0" applyFont="1" applyAlignment="1" applyProtection="1">
      <alignment horizontal="center" vertical="center" shrinkToFit="1"/>
    </xf>
    <xf numFmtId="0" fontId="12" fillId="0" borderId="14" xfId="0" applyFont="1" applyFill="1" applyBorder="1" applyAlignment="1" applyProtection="1">
      <alignment horizontal="left" vertical="center" shrinkToFit="1"/>
      <protection locked="0"/>
    </xf>
    <xf numFmtId="0" fontId="12" fillId="0" borderId="10" xfId="0" applyFont="1" applyFill="1" applyBorder="1" applyAlignment="1" applyProtection="1">
      <alignment horizontal="left" vertical="center" shrinkToFit="1"/>
      <protection locked="0"/>
    </xf>
    <xf numFmtId="0" fontId="12" fillId="0" borderId="15" xfId="0" applyFont="1" applyFill="1" applyBorder="1" applyAlignment="1" applyProtection="1">
      <alignment horizontal="left" vertical="center" shrinkToFit="1"/>
      <protection locked="0"/>
    </xf>
    <xf numFmtId="0" fontId="15" fillId="0" borderId="31" xfId="0" applyFont="1" applyFill="1" applyBorder="1" applyAlignment="1" applyProtection="1">
      <alignment horizontal="left" vertical="center" shrinkToFit="1"/>
      <protection locked="0"/>
    </xf>
    <xf numFmtId="0" fontId="15" fillId="0" borderId="0" xfId="0" applyFont="1" applyFill="1" applyBorder="1" applyAlignment="1" applyProtection="1">
      <alignment horizontal="left" vertical="center" shrinkToFit="1"/>
      <protection locked="0"/>
    </xf>
    <xf numFmtId="0" fontId="15" fillId="0" borderId="32" xfId="0" applyFont="1" applyFill="1" applyBorder="1" applyAlignment="1" applyProtection="1">
      <alignment horizontal="left" vertical="center" shrinkToFit="1"/>
      <protection locked="0"/>
    </xf>
    <xf numFmtId="0" fontId="15" fillId="0" borderId="16" xfId="0" applyFont="1" applyFill="1" applyBorder="1" applyAlignment="1" applyProtection="1">
      <alignment horizontal="left" vertical="center" shrinkToFit="1"/>
      <protection locked="0"/>
    </xf>
    <xf numFmtId="0" fontId="15" fillId="0" borderId="33" xfId="0" applyFont="1" applyFill="1" applyBorder="1" applyAlignment="1" applyProtection="1">
      <alignment horizontal="left" vertical="center" shrinkToFit="1"/>
      <protection locked="0"/>
    </xf>
    <xf numFmtId="0" fontId="15" fillId="0" borderId="17" xfId="0" applyFont="1" applyFill="1" applyBorder="1" applyAlignment="1" applyProtection="1">
      <alignment horizontal="left" vertical="center" shrinkToFit="1"/>
      <protection locked="0"/>
    </xf>
    <xf numFmtId="0" fontId="13" fillId="0" borderId="7" xfId="0" applyFont="1" applyFill="1" applyBorder="1" applyAlignment="1" applyProtection="1">
      <alignment horizontal="left" vertical="center" shrinkToFit="1"/>
    </xf>
    <xf numFmtId="0" fontId="13" fillId="0" borderId="8" xfId="0" applyFont="1" applyFill="1" applyBorder="1" applyAlignment="1" applyProtection="1">
      <alignment horizontal="left" vertical="center" shrinkToFit="1"/>
    </xf>
    <xf numFmtId="0" fontId="13" fillId="0" borderId="9" xfId="0" applyFont="1" applyFill="1" applyBorder="1" applyAlignment="1" applyProtection="1">
      <alignment horizontal="left" vertical="center" shrinkToFit="1"/>
    </xf>
    <xf numFmtId="0" fontId="13" fillId="0" borderId="0" xfId="0" applyFont="1" applyFill="1" applyBorder="1" applyAlignment="1" applyProtection="1">
      <alignment horizontal="center" vertical="center" shrinkToFit="1"/>
    </xf>
    <xf numFmtId="0" fontId="9" fillId="8" borderId="3" xfId="0" applyFont="1" applyFill="1" applyBorder="1" applyAlignment="1" applyProtection="1">
      <alignment horizontal="center" vertical="center" shrinkToFit="1"/>
    </xf>
    <xf numFmtId="0" fontId="9" fillId="8" borderId="1" xfId="0" applyFont="1" applyFill="1" applyBorder="1" applyAlignment="1" applyProtection="1">
      <alignment horizontal="center" vertical="center" shrinkToFit="1"/>
    </xf>
    <xf numFmtId="0" fontId="9" fillId="8" borderId="2" xfId="0" applyFont="1" applyFill="1" applyBorder="1" applyAlignment="1" applyProtection="1">
      <alignment horizontal="center" vertical="center" shrinkToFit="1"/>
    </xf>
    <xf numFmtId="0" fontId="9" fillId="8" borderId="43" xfId="0" applyFont="1" applyFill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left" vertical="center" shrinkToFit="1"/>
    </xf>
    <xf numFmtId="0" fontId="58" fillId="14" borderId="45" xfId="0" applyFont="1" applyFill="1" applyBorder="1" applyAlignment="1" applyProtection="1">
      <alignment horizontal="center" vertical="center" shrinkToFit="1"/>
    </xf>
    <xf numFmtId="0" fontId="58" fillId="14" borderId="46" xfId="0" applyFont="1" applyFill="1" applyBorder="1" applyAlignment="1" applyProtection="1">
      <alignment horizontal="center" vertical="center" shrinkToFit="1"/>
    </xf>
    <xf numFmtId="0" fontId="58" fillId="14" borderId="47" xfId="0" applyFont="1" applyFill="1" applyBorder="1" applyAlignment="1" applyProtection="1">
      <alignment horizontal="center" vertical="center" shrinkToFit="1"/>
    </xf>
    <xf numFmtId="0" fontId="58" fillId="14" borderId="48" xfId="0" applyFont="1" applyFill="1" applyBorder="1" applyAlignment="1" applyProtection="1">
      <alignment horizontal="center" vertical="center" shrinkToFit="1"/>
    </xf>
    <xf numFmtId="0" fontId="11" fillId="0" borderId="83" xfId="0" applyFont="1" applyFill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left" vertical="center" shrinkToFit="1"/>
    </xf>
    <xf numFmtId="0" fontId="9" fillId="9" borderId="1" xfId="0" applyFont="1" applyFill="1" applyBorder="1" applyAlignment="1" applyProtection="1">
      <alignment horizontal="center" vertical="center" shrinkToFit="1"/>
    </xf>
    <xf numFmtId="0" fontId="9" fillId="10" borderId="43" xfId="0" applyFont="1" applyFill="1" applyBorder="1" applyAlignment="1" applyProtection="1">
      <alignment horizontal="center" vertical="center" shrinkToFit="1"/>
    </xf>
    <xf numFmtId="0" fontId="9" fillId="10" borderId="1" xfId="0" applyFont="1" applyFill="1" applyBorder="1" applyAlignment="1" applyProtection="1">
      <alignment horizontal="center" vertical="center" shrinkToFit="1"/>
    </xf>
    <xf numFmtId="0" fontId="9" fillId="6" borderId="27" xfId="0" applyFont="1" applyFill="1" applyBorder="1" applyAlignment="1" applyProtection="1">
      <alignment horizontal="center" vertical="center" textRotation="90" shrinkToFit="1"/>
    </xf>
    <xf numFmtId="0" fontId="9" fillId="6" borderId="29" xfId="0" applyFont="1" applyFill="1" applyBorder="1" applyAlignment="1" applyProtection="1">
      <alignment horizontal="center" vertical="center" textRotation="90" shrinkToFit="1"/>
    </xf>
    <xf numFmtId="0" fontId="9" fillId="6" borderId="28" xfId="0" applyFont="1" applyFill="1" applyBorder="1" applyAlignment="1" applyProtection="1">
      <alignment horizontal="center" vertical="center" textRotation="90" shrinkToFit="1"/>
    </xf>
    <xf numFmtId="0" fontId="9" fillId="9" borderId="2" xfId="0" applyFont="1" applyFill="1" applyBorder="1" applyAlignment="1" applyProtection="1">
      <alignment horizontal="center" vertical="center" shrinkToFit="1"/>
    </xf>
    <xf numFmtId="0" fontId="9" fillId="9" borderId="3" xfId="0" applyFont="1" applyFill="1" applyBorder="1" applyAlignment="1" applyProtection="1">
      <alignment horizontal="center" vertical="center" shrinkToFit="1"/>
    </xf>
    <xf numFmtId="0" fontId="56" fillId="0" borderId="83" xfId="0" applyFont="1" applyFill="1" applyBorder="1" applyAlignment="1" applyProtection="1">
      <alignment horizontal="center" vertical="center" shrinkToFit="1"/>
    </xf>
    <xf numFmtId="0" fontId="10" fillId="11" borderId="52" xfId="0" applyFont="1" applyFill="1" applyBorder="1" applyAlignment="1" applyProtection="1">
      <alignment horizontal="center" vertical="center" shrinkToFit="1"/>
    </xf>
    <xf numFmtId="0" fontId="10" fillId="11" borderId="53" xfId="0" applyFont="1" applyFill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left" vertical="center" shrinkToFit="1"/>
    </xf>
    <xf numFmtId="0" fontId="7" fillId="0" borderId="6" xfId="0" applyFont="1" applyFill="1" applyBorder="1" applyAlignment="1" applyProtection="1">
      <alignment horizontal="left" vertical="center" shrinkToFit="1"/>
    </xf>
    <xf numFmtId="0" fontId="20" fillId="13" borderId="83" xfId="0" applyFont="1" applyFill="1" applyBorder="1" applyAlignment="1" applyProtection="1">
      <alignment horizontal="center" vertical="center" wrapText="1"/>
    </xf>
    <xf numFmtId="0" fontId="57" fillId="0" borderId="83" xfId="0" applyFont="1" applyFill="1" applyBorder="1" applyAlignment="1" applyProtection="1">
      <alignment horizontal="center" vertical="center" wrapText="1" shrinkToFit="1"/>
    </xf>
    <xf numFmtId="0" fontId="57" fillId="0" borderId="83" xfId="0" applyFont="1" applyFill="1" applyBorder="1" applyAlignment="1" applyProtection="1">
      <alignment horizontal="center" vertical="center" shrinkToFit="1"/>
    </xf>
    <xf numFmtId="0" fontId="25" fillId="0" borderId="83" xfId="0" applyFont="1" applyFill="1" applyBorder="1" applyAlignment="1" applyProtection="1">
      <alignment horizontal="center" vertical="center" shrinkToFit="1"/>
    </xf>
    <xf numFmtId="0" fontId="9" fillId="5" borderId="2" xfId="0" applyFont="1" applyFill="1" applyBorder="1" applyAlignment="1" applyProtection="1">
      <alignment horizontal="center" vertical="center" shrinkToFit="1"/>
    </xf>
    <xf numFmtId="0" fontId="9" fillId="5" borderId="19" xfId="0" applyFont="1" applyFill="1" applyBorder="1" applyAlignment="1" applyProtection="1">
      <alignment horizontal="center" vertical="center" shrinkToFit="1"/>
    </xf>
    <xf numFmtId="0" fontId="29" fillId="0" borderId="0" xfId="0" applyFont="1" applyFill="1" applyBorder="1" applyAlignment="1" applyProtection="1">
      <alignment horizontal="left" vertical="center" shrinkToFit="1"/>
    </xf>
    <xf numFmtId="167" fontId="14" fillId="0" borderId="0" xfId="0" applyNumberFormat="1" applyFont="1" applyFill="1" applyBorder="1" applyAlignment="1" applyProtection="1">
      <alignment horizontal="center" vertical="center" shrinkToFit="1"/>
    </xf>
    <xf numFmtId="164" fontId="14" fillId="0" borderId="0" xfId="0" applyNumberFormat="1" applyFont="1" applyFill="1" applyBorder="1" applyAlignment="1" applyProtection="1">
      <alignment horizontal="center" vertical="center" shrinkToFit="1"/>
    </xf>
    <xf numFmtId="0" fontId="9" fillId="5" borderId="20" xfId="0" applyFont="1" applyFill="1" applyBorder="1" applyAlignment="1" applyProtection="1">
      <alignment horizontal="center" vertical="center" textRotation="90" shrinkToFit="1"/>
    </xf>
    <xf numFmtId="0" fontId="9" fillId="5" borderId="21" xfId="0" applyFont="1" applyFill="1" applyBorder="1" applyAlignment="1" applyProtection="1">
      <alignment horizontal="center" vertical="center" textRotation="90" shrinkToFit="1"/>
    </xf>
    <xf numFmtId="0" fontId="9" fillId="5" borderId="22" xfId="0" applyFont="1" applyFill="1" applyBorder="1" applyAlignment="1" applyProtection="1">
      <alignment horizontal="center" vertical="center" textRotation="90" shrinkToFit="1"/>
    </xf>
    <xf numFmtId="0" fontId="9" fillId="5" borderId="23" xfId="0" applyFont="1" applyFill="1" applyBorder="1" applyAlignment="1" applyProtection="1">
      <alignment horizontal="center" vertical="center" textRotation="90" shrinkToFit="1"/>
    </xf>
    <xf numFmtId="0" fontId="9" fillId="5" borderId="0" xfId="0" applyFont="1" applyFill="1" applyBorder="1" applyAlignment="1" applyProtection="1">
      <alignment horizontal="center" vertical="center" textRotation="90" shrinkToFit="1"/>
    </xf>
    <xf numFmtId="0" fontId="9" fillId="5" borderId="24" xfId="0" applyFont="1" applyFill="1" applyBorder="1" applyAlignment="1" applyProtection="1">
      <alignment horizontal="center" vertical="center" textRotation="90" shrinkToFit="1"/>
    </xf>
    <xf numFmtId="174" fontId="10" fillId="11" borderId="53" xfId="0" applyNumberFormat="1" applyFont="1" applyFill="1" applyBorder="1" applyAlignment="1" applyProtection="1">
      <alignment horizontal="center" vertical="center" shrinkToFit="1"/>
    </xf>
    <xf numFmtId="0" fontId="10" fillId="11" borderId="53" xfId="0" applyFont="1" applyFill="1" applyBorder="1" applyAlignment="1" applyProtection="1">
      <alignment horizontal="justify" vertical="center" shrinkToFit="1"/>
    </xf>
    <xf numFmtId="0" fontId="10" fillId="11" borderId="54" xfId="0" applyFont="1" applyFill="1" applyBorder="1" applyAlignment="1" applyProtection="1">
      <alignment horizontal="justify" vertical="center" shrinkToFit="1"/>
    </xf>
    <xf numFmtId="0" fontId="3" fillId="0" borderId="18" xfId="0" applyFont="1" applyFill="1" applyBorder="1" applyAlignment="1" applyProtection="1">
      <alignment horizontal="left" vertical="center" shrinkToFit="1"/>
    </xf>
    <xf numFmtId="0" fontId="3" fillId="0" borderId="44" xfId="0" applyFont="1" applyFill="1" applyBorder="1" applyAlignment="1" applyProtection="1">
      <alignment horizontal="left" vertical="center" shrinkToFit="1"/>
    </xf>
    <xf numFmtId="0" fontId="32" fillId="0" borderId="0" xfId="0" applyFont="1" applyFill="1" applyBorder="1" applyAlignment="1">
      <alignment horizontal="justify" vertical="center" wrapText="1"/>
    </xf>
    <xf numFmtId="0" fontId="3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6" borderId="42" xfId="0" applyFont="1" applyFill="1" applyBorder="1" applyAlignment="1">
      <alignment horizontal="center" vertical="center" shrinkToFit="1"/>
    </xf>
    <xf numFmtId="0" fontId="24" fillId="6" borderId="57" xfId="0" applyFont="1" applyFill="1" applyBorder="1" applyAlignment="1">
      <alignment horizontal="center" vertical="center" shrinkToFit="1"/>
    </xf>
    <xf numFmtId="0" fontId="24" fillId="6" borderId="58" xfId="0" applyFont="1" applyFill="1" applyBorder="1" applyAlignment="1">
      <alignment horizontal="center" vertical="center" shrinkToFit="1"/>
    </xf>
    <xf numFmtId="0" fontId="60" fillId="0" borderId="42" xfId="0" applyFont="1" applyFill="1" applyBorder="1" applyAlignment="1">
      <alignment horizontal="center" vertical="center" shrinkToFit="1"/>
    </xf>
    <xf numFmtId="0" fontId="60" fillId="0" borderId="58" xfId="0" applyFont="1" applyFill="1" applyBorder="1" applyAlignment="1">
      <alignment horizontal="center" vertical="center" shrinkToFit="1"/>
    </xf>
    <xf numFmtId="168" fontId="61" fillId="0" borderId="0" xfId="0" applyNumberFormat="1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7" fillId="12" borderId="57" xfId="0" applyFont="1" applyFill="1" applyBorder="1" applyAlignment="1">
      <alignment horizontal="center" vertical="center"/>
    </xf>
    <xf numFmtId="0" fontId="37" fillId="12" borderId="58" xfId="0" applyFont="1" applyFill="1" applyBorder="1" applyAlignment="1">
      <alignment horizontal="center" vertical="center"/>
    </xf>
    <xf numFmtId="0" fontId="62" fillId="2" borderId="39" xfId="0" applyFont="1" applyFill="1" applyBorder="1" applyAlignment="1">
      <alignment horizontal="left" vertical="center" shrinkToFit="1"/>
    </xf>
    <xf numFmtId="0" fontId="62" fillId="2" borderId="40" xfId="0" applyFont="1" applyFill="1" applyBorder="1" applyAlignment="1">
      <alignment horizontal="left" vertical="center" shrinkToFit="1"/>
    </xf>
    <xf numFmtId="0" fontId="62" fillId="2" borderId="37" xfId="0" applyFont="1" applyFill="1" applyBorder="1" applyAlignment="1">
      <alignment horizontal="left" vertical="center" shrinkToFit="1"/>
    </xf>
    <xf numFmtId="0" fontId="62" fillId="2" borderId="0" xfId="0" applyFont="1" applyFill="1" applyBorder="1" applyAlignment="1">
      <alignment horizontal="left" vertical="center" shrinkToFit="1"/>
    </xf>
    <xf numFmtId="0" fontId="49" fillId="2" borderId="37" xfId="0" applyFont="1" applyFill="1" applyBorder="1" applyAlignment="1">
      <alignment horizontal="left" vertical="center" shrinkToFit="1"/>
    </xf>
    <xf numFmtId="0" fontId="49" fillId="2" borderId="0" xfId="0" applyFont="1" applyFill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0" fontId="28" fillId="2" borderId="79" xfId="0" applyFont="1" applyFill="1" applyBorder="1" applyAlignment="1">
      <alignment horizontal="left" vertical="center" shrinkToFit="1"/>
    </xf>
    <xf numFmtId="0" fontId="28" fillId="2" borderId="89" xfId="0" applyFont="1" applyFill="1" applyBorder="1" applyAlignment="1">
      <alignment horizontal="left" vertical="center" shrinkToFit="1"/>
    </xf>
    <xf numFmtId="0" fontId="28" fillId="2" borderId="80" xfId="0" applyFont="1" applyFill="1" applyBorder="1" applyAlignment="1">
      <alignment horizontal="left" vertical="center" shrinkToFit="1"/>
    </xf>
    <xf numFmtId="0" fontId="28" fillId="2" borderId="82" xfId="0" applyFont="1" applyFill="1" applyBorder="1" applyAlignment="1">
      <alignment horizontal="left" vertical="center" shrinkToFit="1"/>
    </xf>
    <xf numFmtId="0" fontId="23" fillId="3" borderId="37" xfId="0" applyFont="1" applyFill="1" applyBorder="1" applyAlignment="1">
      <alignment horizontal="left" vertical="center" shrinkToFit="1"/>
    </xf>
    <xf numFmtId="0" fontId="23" fillId="3" borderId="0" xfId="0" applyFont="1" applyFill="1" applyBorder="1" applyAlignment="1">
      <alignment horizontal="left" vertical="center" shrinkToFit="1"/>
    </xf>
    <xf numFmtId="0" fontId="43" fillId="2" borderId="37" xfId="0" applyFont="1" applyFill="1" applyBorder="1" applyAlignment="1">
      <alignment horizontal="left" vertical="center" shrinkToFit="1"/>
    </xf>
    <xf numFmtId="0" fontId="43" fillId="2" borderId="0" xfId="0" applyFont="1" applyFill="1" applyBorder="1" applyAlignment="1">
      <alignment horizontal="left" vertical="center" shrinkToFit="1"/>
    </xf>
    <xf numFmtId="0" fontId="35" fillId="6" borderId="72" xfId="0" applyFont="1" applyFill="1" applyBorder="1" applyAlignment="1">
      <alignment horizontal="center" vertical="center"/>
    </xf>
    <xf numFmtId="0" fontId="35" fillId="6" borderId="73" xfId="0" applyFont="1" applyFill="1" applyBorder="1" applyAlignment="1">
      <alignment horizontal="center" vertical="center"/>
    </xf>
    <xf numFmtId="0" fontId="35" fillId="6" borderId="74" xfId="0" applyFont="1" applyFill="1" applyBorder="1" applyAlignment="1">
      <alignment horizontal="center" vertical="center"/>
    </xf>
    <xf numFmtId="0" fontId="35" fillId="4" borderId="75" xfId="0" applyFont="1" applyFill="1" applyBorder="1" applyAlignment="1">
      <alignment horizontal="center" vertical="center" shrinkToFit="1"/>
    </xf>
    <xf numFmtId="0" fontId="24" fillId="6" borderId="30" xfId="0" applyFont="1" applyFill="1" applyBorder="1" applyAlignment="1">
      <alignment horizontal="center" vertical="center"/>
    </xf>
    <xf numFmtId="0" fontId="26" fillId="3" borderId="76" xfId="0" applyFont="1" applyFill="1" applyBorder="1" applyAlignment="1">
      <alignment horizontal="left" vertical="center" shrinkToFit="1"/>
    </xf>
    <xf numFmtId="0" fontId="26" fillId="3" borderId="88" xfId="0" applyFont="1" applyFill="1" applyBorder="1" applyAlignment="1">
      <alignment horizontal="left" vertical="center" shrinkToFit="1"/>
    </xf>
    <xf numFmtId="0" fontId="26" fillId="3" borderId="77" xfId="0" applyFont="1" applyFill="1" applyBorder="1" applyAlignment="1">
      <alignment horizontal="left" vertical="center" shrinkToFit="1"/>
    </xf>
    <xf numFmtId="0" fontId="26" fillId="3" borderId="81" xfId="0" applyFont="1" applyFill="1" applyBorder="1" applyAlignment="1">
      <alignment horizontal="left" vertical="center" shrinkToFit="1"/>
    </xf>
    <xf numFmtId="0" fontId="28" fillId="2" borderId="78" xfId="0" applyFont="1" applyFill="1" applyBorder="1" applyAlignment="1">
      <alignment horizontal="left" vertical="center" shrinkToFit="1"/>
    </xf>
    <xf numFmtId="0" fontId="28" fillId="2" borderId="13" xfId="0" applyFont="1" applyFill="1" applyBorder="1" applyAlignment="1">
      <alignment horizontal="left" vertical="center" shrinkToFit="1"/>
    </xf>
    <xf numFmtId="0" fontId="28" fillId="2" borderId="11" xfId="0" applyFont="1" applyFill="1" applyBorder="1" applyAlignment="1">
      <alignment horizontal="left" vertical="center" shrinkToFit="1"/>
    </xf>
    <xf numFmtId="0" fontId="28" fillId="2" borderId="12" xfId="0" applyFont="1" applyFill="1" applyBorder="1" applyAlignment="1">
      <alignment horizontal="left" vertical="center" shrinkToFit="1"/>
    </xf>
    <xf numFmtId="0" fontId="24" fillId="6" borderId="42" xfId="0" applyFont="1" applyFill="1" applyBorder="1" applyAlignment="1">
      <alignment horizontal="center" vertical="center"/>
    </xf>
    <xf numFmtId="0" fontId="24" fillId="6" borderId="57" xfId="0" applyFont="1" applyFill="1" applyBorder="1" applyAlignment="1">
      <alignment horizontal="center" vertical="center"/>
    </xf>
    <xf numFmtId="0" fontId="24" fillId="6" borderId="58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24" fillId="4" borderId="86" xfId="0" applyFont="1" applyFill="1" applyBorder="1" applyAlignment="1">
      <alignment horizontal="center" vertical="center"/>
    </xf>
    <xf numFmtId="0" fontId="23" fillId="3" borderId="50" xfId="0" applyFont="1" applyFill="1" applyBorder="1" applyAlignment="1">
      <alignment horizontal="left" vertical="center" shrinkToFit="1"/>
    </xf>
    <xf numFmtId="172" fontId="4" fillId="3" borderId="49" xfId="0" applyNumberFormat="1" applyFont="1" applyFill="1" applyBorder="1" applyAlignment="1">
      <alignment horizontal="left" vertical="center" shrinkToFit="1"/>
    </xf>
    <xf numFmtId="172" fontId="4" fillId="3" borderId="50" xfId="0" applyNumberFormat="1" applyFont="1" applyFill="1" applyBorder="1" applyAlignment="1">
      <alignment horizontal="left" vertical="center" shrinkToFit="1"/>
    </xf>
    <xf numFmtId="0" fontId="24" fillId="6" borderId="0" xfId="0" applyFont="1" applyFill="1" applyBorder="1" applyAlignment="1">
      <alignment horizontal="center" vertical="center" shrinkToFit="1"/>
    </xf>
    <xf numFmtId="0" fontId="24" fillId="4" borderId="55" xfId="0" applyFont="1" applyFill="1" applyBorder="1" applyAlignment="1">
      <alignment horizontal="center" vertical="center"/>
    </xf>
    <xf numFmtId="0" fontId="24" fillId="4" borderId="56" xfId="0" applyFont="1" applyFill="1" applyBorder="1" applyAlignment="1">
      <alignment horizontal="center" vertical="center"/>
    </xf>
    <xf numFmtId="0" fontId="62" fillId="2" borderId="34" xfId="0" applyFont="1" applyFill="1" applyBorder="1" applyAlignment="1">
      <alignment horizontal="left" vertical="center" shrinkToFit="1"/>
    </xf>
    <xf numFmtId="0" fontId="62" fillId="2" borderId="35" xfId="0" applyFont="1" applyFill="1" applyBorder="1" applyAlignment="1">
      <alignment horizontal="left" vertical="center" shrinkToFit="1"/>
    </xf>
    <xf numFmtId="0" fontId="35" fillId="6" borderId="42" xfId="0" applyFont="1" applyFill="1" applyBorder="1" applyAlignment="1">
      <alignment horizontal="center" vertical="center"/>
    </xf>
    <xf numFmtId="0" fontId="35" fillId="6" borderId="57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left" vertical="center" shrinkToFit="1"/>
    </xf>
    <xf numFmtId="0" fontId="31" fillId="2" borderId="0" xfId="0" applyFont="1" applyFill="1" applyBorder="1" applyAlignment="1">
      <alignment horizontal="left" vertical="center" shrinkToFit="1"/>
    </xf>
    <xf numFmtId="0" fontId="30" fillId="2" borderId="37" xfId="0" applyFont="1" applyFill="1" applyBorder="1" applyAlignment="1">
      <alignment horizontal="left" vertical="center" shrinkToFit="1"/>
    </xf>
    <xf numFmtId="0" fontId="30" fillId="2" borderId="0" xfId="0" applyFont="1" applyFill="1" applyBorder="1" applyAlignment="1">
      <alignment horizontal="left" vertical="center" shrinkToFit="1"/>
    </xf>
    <xf numFmtId="0" fontId="24" fillId="0" borderId="42" xfId="0" applyFont="1" applyFill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38" fillId="6" borderId="42" xfId="0" applyFont="1" applyFill="1" applyBorder="1" applyAlignment="1">
      <alignment horizontal="left" vertical="center" shrinkToFit="1"/>
    </xf>
    <xf numFmtId="0" fontId="38" fillId="6" borderId="57" xfId="0" applyFont="1" applyFill="1" applyBorder="1" applyAlignment="1">
      <alignment horizontal="left" vertical="center" shrinkToFit="1"/>
    </xf>
    <xf numFmtId="0" fontId="38" fillId="6" borderId="58" xfId="0" applyFont="1" applyFill="1" applyBorder="1" applyAlignment="1">
      <alignment horizontal="left" vertical="center" shrinkToFit="1"/>
    </xf>
    <xf numFmtId="0" fontId="27" fillId="3" borderId="42" xfId="0" applyFont="1" applyFill="1" applyBorder="1" applyAlignment="1">
      <alignment horizontal="left" vertical="center" wrapText="1"/>
    </xf>
    <xf numFmtId="0" fontId="27" fillId="3" borderId="57" xfId="0" applyFont="1" applyFill="1" applyBorder="1" applyAlignment="1">
      <alignment horizontal="left" vertical="center" wrapText="1"/>
    </xf>
    <xf numFmtId="0" fontId="27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24" fillId="0" borderId="0" xfId="0" applyFont="1" applyBorder="1" applyAlignment="1">
      <alignment horizontal="left" vertical="center"/>
    </xf>
    <xf numFmtId="0" fontId="24" fillId="0" borderId="71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shrinkToFit="1"/>
    </xf>
    <xf numFmtId="0" fontId="24" fillId="0" borderId="71" xfId="0" applyFont="1" applyBorder="1" applyAlignment="1">
      <alignment horizontal="left" vertical="center" shrinkToFit="1"/>
    </xf>
    <xf numFmtId="0" fontId="35" fillId="6" borderId="59" xfId="0" applyFont="1" applyFill="1" applyBorder="1" applyAlignment="1">
      <alignment horizontal="center" vertical="center"/>
    </xf>
    <xf numFmtId="0" fontId="35" fillId="6" borderId="60" xfId="0" applyFont="1" applyFill="1" applyBorder="1" applyAlignment="1">
      <alignment horizontal="center" vertical="center"/>
    </xf>
    <xf numFmtId="0" fontId="35" fillId="6" borderId="61" xfId="0" applyFont="1" applyFill="1" applyBorder="1" applyAlignment="1">
      <alignment horizontal="center" vertical="center"/>
    </xf>
    <xf numFmtId="0" fontId="34" fillId="6" borderId="42" xfId="0" applyFont="1" applyFill="1" applyBorder="1" applyAlignment="1">
      <alignment horizontal="center" vertical="center"/>
    </xf>
    <xf numFmtId="0" fontId="34" fillId="6" borderId="57" xfId="0" applyFont="1" applyFill="1" applyBorder="1" applyAlignment="1">
      <alignment horizontal="center" vertical="center"/>
    </xf>
    <xf numFmtId="0" fontId="34" fillId="6" borderId="58" xfId="0" applyFont="1" applyFill="1" applyBorder="1" applyAlignment="1">
      <alignment horizontal="center" vertical="center"/>
    </xf>
  </cellXfs>
  <cellStyles count="4">
    <cellStyle name="Normal" xfId="0" builtinId="0"/>
    <cellStyle name="Normal 2 2" xfId="2"/>
    <cellStyle name="Normal 3" xfId="3"/>
    <cellStyle name="Porcentaje" xfId="1" builtinId="5"/>
  </cellStyles>
  <dxfs count="28"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W$21" max="100" page="10" val="0"/>
</file>

<file path=xl/ctrlProps/ctrlProp10.xml><?xml version="1.0" encoding="utf-8"?>
<formControlPr xmlns="http://schemas.microsoft.com/office/spreadsheetml/2009/9/main" objectType="Spin" dx="15" fmlaLink="$M$22" max="3" page="10" val="2"/>
</file>

<file path=xl/ctrlProps/ctrlProp11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R$40" max="100" page="10" val="80"/>
</file>

<file path=xl/ctrlProps/ctrlProp3.xml><?xml version="1.0" encoding="utf-8"?>
<formControlPr xmlns="http://schemas.microsoft.com/office/spreadsheetml/2009/9/main" objectType="Spin" dx="22" fmlaLink="$R$41" max="100" page="10" val="16"/>
</file>

<file path=xl/ctrlProps/ctrlProp4.xml><?xml version="1.0" encoding="utf-8"?>
<formControlPr xmlns="http://schemas.microsoft.com/office/spreadsheetml/2009/9/main" objectType="Spin" dx="22" fmlaLink="$R$42" max="100" page="10" val="2"/>
</file>

<file path=xl/ctrlProps/ctrlProp5.xml><?xml version="1.0" encoding="utf-8"?>
<formControlPr xmlns="http://schemas.microsoft.com/office/spreadsheetml/2009/9/main" objectType="Spin" dx="22" fmlaLink="$R$43" max="100" page="10" val="2"/>
</file>

<file path=xl/ctrlProps/ctrlProp6.xml><?xml version="1.0" encoding="utf-8"?>
<formControlPr xmlns="http://schemas.microsoft.com/office/spreadsheetml/2009/9/main" objectType="Spin" dx="22" fmlaLink="$R$45" max="50" page="10" val="8"/>
</file>

<file path=xl/ctrlProps/ctrlProp7.xml><?xml version="1.0" encoding="utf-8"?>
<formControlPr xmlns="http://schemas.microsoft.com/office/spreadsheetml/2009/9/main" objectType="Spin" dx="22" fmlaLink="$R$46" max="500" page="10" val="100"/>
</file>

<file path=xl/ctrlProps/ctrlProp8.xml><?xml version="1.0" encoding="utf-8"?>
<formControlPr xmlns="http://schemas.microsoft.com/office/spreadsheetml/2009/9/main" objectType="Spin" dx="22" fmlaLink="$R$47" max="100" page="10" val="0"/>
</file>

<file path=xl/ctrlProps/ctrlProp9.xml><?xml version="1.0" encoding="utf-8"?>
<formControlPr xmlns="http://schemas.microsoft.com/office/spreadsheetml/2009/9/main" objectType="Spin" dx="22" fmlaLink="$R$44" max="1" page="10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</xdr:colOff>
          <xdr:row>21</xdr:row>
          <xdr:rowOff>0</xdr:rowOff>
        </xdr:from>
        <xdr:to>
          <xdr:col>13</xdr:col>
          <xdr:colOff>95250</xdr:colOff>
          <xdr:row>22</xdr:row>
          <xdr:rowOff>19050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19</xdr:row>
          <xdr:rowOff>38100</xdr:rowOff>
        </xdr:from>
        <xdr:to>
          <xdr:col>13</xdr:col>
          <xdr:colOff>95250</xdr:colOff>
          <xdr:row>21</xdr:row>
          <xdr:rowOff>0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RowHeight="14.25"/>
  <cols>
    <col min="1" max="1" width="1.7109375" style="100" customWidth="1"/>
    <col min="2" max="3" width="3.7109375" style="100" customWidth="1"/>
    <col min="4" max="4" width="7.28515625" style="101" bestFit="1" customWidth="1"/>
    <col min="5" max="5" width="10.28515625" style="102" bestFit="1" customWidth="1"/>
    <col min="6" max="6" width="7.7109375" style="100" customWidth="1"/>
    <col min="7" max="7" width="4" style="103" bestFit="1" customWidth="1"/>
    <col min="8" max="8" width="18.7109375" style="100" customWidth="1"/>
    <col min="9" max="12" width="4.7109375" style="100" customWidth="1"/>
    <col min="13" max="13" width="2.7109375" style="100" customWidth="1"/>
    <col min="14" max="18" width="4.7109375" style="100" customWidth="1"/>
    <col min="19" max="19" width="4.28515625" style="103" bestFit="1" customWidth="1"/>
    <col min="20" max="23" width="4.28515625" style="103" customWidth="1"/>
    <col min="24" max="24" width="11.28515625" style="103" bestFit="1" customWidth="1"/>
    <col min="25" max="25" width="8.140625" style="103" bestFit="1" customWidth="1"/>
    <col min="26" max="26" width="11.42578125" style="100" customWidth="1"/>
    <col min="27" max="27" width="12" style="100" bestFit="1" customWidth="1"/>
    <col min="28" max="28" width="15.140625" style="100" bestFit="1" customWidth="1"/>
    <col min="29" max="29" width="1.7109375" style="100" customWidth="1"/>
    <col min="30" max="31" width="4.28515625" style="104" hidden="1" customWidth="1"/>
    <col min="32" max="44" width="4.28515625" style="105" hidden="1" customWidth="1"/>
    <col min="45" max="45" width="4.28515625" style="103" hidden="1" customWidth="1"/>
    <col min="46" max="52" width="4.28515625" style="100" hidden="1" customWidth="1"/>
    <col min="53" max="53" width="0.85546875" style="100" hidden="1" customWidth="1"/>
    <col min="54" max="54" width="3.5703125" style="100" hidden="1" customWidth="1"/>
    <col min="55" max="55" width="3.42578125" style="100" hidden="1" customWidth="1"/>
    <col min="56" max="56" width="3.5703125" style="100" bestFit="1" customWidth="1"/>
    <col min="57" max="57" width="3.42578125" style="100" bestFit="1" customWidth="1"/>
    <col min="58" max="16384" width="11.42578125" style="100"/>
  </cols>
  <sheetData>
    <row r="1" spans="2:56" ht="5.0999999999999996" customHeight="1" thickBot="1"/>
    <row r="2" spans="2:56" ht="19.5" thickTop="1" thickBot="1">
      <c r="B2" s="194" t="s">
        <v>382</v>
      </c>
      <c r="C2" s="195"/>
      <c r="D2" s="195"/>
      <c r="E2" s="213" t="s">
        <v>383</v>
      </c>
      <c r="F2" s="213"/>
      <c r="G2" s="214" t="s">
        <v>384</v>
      </c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5"/>
      <c r="AD2" s="106" t="s">
        <v>23</v>
      </c>
      <c r="AE2" s="107">
        <f>CP_1</f>
        <v>70</v>
      </c>
      <c r="AF2" s="106" t="s">
        <v>22</v>
      </c>
      <c r="AG2" s="107">
        <f>CP_2</f>
        <v>0</v>
      </c>
      <c r="AH2" s="106" t="s">
        <v>24</v>
      </c>
      <c r="AI2" s="108">
        <f>Dur.C</f>
        <v>2</v>
      </c>
      <c r="AJ2" s="106" t="s">
        <v>16</v>
      </c>
      <c r="AK2" s="109">
        <f>Dur.P</f>
        <v>2</v>
      </c>
      <c r="AL2" s="110" t="s">
        <v>11</v>
      </c>
      <c r="AM2" s="110">
        <f>ACT.</f>
        <v>100</v>
      </c>
      <c r="AN2" s="111">
        <f>AM2*(1+(AK2/AI2))</f>
        <v>200</v>
      </c>
      <c r="AO2" s="185" t="s">
        <v>12</v>
      </c>
      <c r="AP2" s="185"/>
      <c r="AQ2" s="110">
        <f>COUNTIF($B$15:$C$1000,"partida")+COUNTIF($B$15:$C$1000,"SUBTOTAL")</f>
        <v>180</v>
      </c>
      <c r="AR2" s="110">
        <f>COUNTA($Z$15:$Z$1000)</f>
        <v>171</v>
      </c>
      <c r="AS2" s="191" t="s">
        <v>65</v>
      </c>
      <c r="AT2" s="192"/>
      <c r="AU2" s="110">
        <f>Plantilla</f>
        <v>1</v>
      </c>
      <c r="AW2" s="112"/>
    </row>
    <row r="3" spans="2:56" ht="5.0999999999999996" customHeight="1" thickTop="1">
      <c r="AS3" s="105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</row>
    <row r="4" spans="2:56" ht="15.75">
      <c r="B4" s="178" t="s">
        <v>0</v>
      </c>
      <c r="C4" s="178"/>
      <c r="D4" s="178"/>
      <c r="E4" s="161"/>
      <c r="F4" s="162"/>
      <c r="G4" s="162"/>
      <c r="H4" s="162"/>
      <c r="I4" s="162"/>
      <c r="J4" s="162"/>
      <c r="K4" s="162"/>
      <c r="L4" s="163"/>
      <c r="M4" s="103"/>
      <c r="N4" s="173" t="str">
        <f>$E$12</f>
        <v>Preventivo</v>
      </c>
      <c r="O4" s="173"/>
      <c r="P4" s="173"/>
      <c r="Q4" s="204" t="str">
        <f>IF($AE$2=0,"","Importe TOTAL VALORACIÓN CONTRATO ("&amp;AI2&amp;" "&amp;'Criterios de Puntuación'!M19&amp;'Criterios de Puntuación'!R19&amp;")")</f>
        <v>Importe TOTAL VALORACIÓN CONTRATO (2 Años)</v>
      </c>
      <c r="R4" s="204"/>
      <c r="S4" s="204"/>
      <c r="T4" s="204"/>
      <c r="U4" s="204"/>
      <c r="V4" s="204"/>
      <c r="W4" s="204"/>
      <c r="X4" s="204"/>
      <c r="Y4" s="204"/>
      <c r="Z4" s="204"/>
      <c r="AA4" s="205" t="str">
        <f>IF($AE$2=0,"",IF(OR(E4="",E5="",E6="")=TRUE,"Faltan Datos Empresa",IF(AQ2=AR2,SUM(AI12:AM12),"Faltan importes")))</f>
        <v>Faltan Datos Empresa</v>
      </c>
      <c r="AB4" s="205"/>
      <c r="AD4" s="202" t="str">
        <f>$E$13</f>
        <v/>
      </c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186" t="str">
        <f>'Criterios de Puntuación'!$D$51</f>
        <v>Suministros / Recargas (Sr)</v>
      </c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C4" s="105"/>
    </row>
    <row r="5" spans="2:56" ht="15.75" customHeight="1">
      <c r="B5" s="196" t="s">
        <v>1</v>
      </c>
      <c r="C5" s="196"/>
      <c r="D5" s="196"/>
      <c r="E5" s="164"/>
      <c r="F5" s="165"/>
      <c r="G5" s="165"/>
      <c r="H5" s="165"/>
      <c r="I5" s="165"/>
      <c r="J5" s="165"/>
      <c r="K5" s="165"/>
      <c r="L5" s="166"/>
      <c r="M5" s="103"/>
      <c r="N5" s="173"/>
      <c r="O5" s="173"/>
      <c r="P5" s="173"/>
      <c r="Q5" s="204" t="str">
        <f>IF($AE$2=0,"",IF(AK2&lt;&gt;0,"Importe TOTAL VALORACIÓN CONTRATO + PRORROGAS",""))</f>
        <v>Importe TOTAL VALORACIÓN CONTRATO + PRORROGAS</v>
      </c>
      <c r="R5" s="204"/>
      <c r="S5" s="204"/>
      <c r="T5" s="204"/>
      <c r="U5" s="204"/>
      <c r="V5" s="204"/>
      <c r="W5" s="204"/>
      <c r="X5" s="204"/>
      <c r="Y5" s="204"/>
      <c r="Z5" s="204"/>
      <c r="AA5" s="205" t="str">
        <f>IF($AE$2=0,"",IF(AK2=0,"",IF(ISTEXT(AA4)=TRUE,AA4,IF(AND(AK2&lt;&gt;"",AK2&lt;&gt;0)=TRUE,SUM(AI12:AR12),""))))</f>
        <v>Faltan Datos Empresa</v>
      </c>
      <c r="AB5" s="205"/>
      <c r="AD5" s="114" t="s">
        <v>6</v>
      </c>
      <c r="AE5" s="115" t="s">
        <v>2</v>
      </c>
      <c r="AF5" s="116" t="s">
        <v>3</v>
      </c>
      <c r="AG5" s="116" t="s">
        <v>4</v>
      </c>
      <c r="AH5" s="117" t="s">
        <v>5</v>
      </c>
      <c r="AI5" s="117" t="s">
        <v>8</v>
      </c>
      <c r="AJ5" s="118" t="s">
        <v>9</v>
      </c>
      <c r="AK5" s="114" t="s">
        <v>7</v>
      </c>
      <c r="AL5" s="119" t="s">
        <v>25</v>
      </c>
      <c r="AM5" s="119" t="s">
        <v>20</v>
      </c>
      <c r="AN5" s="120" t="s">
        <v>38</v>
      </c>
      <c r="AO5" s="121" t="s">
        <v>28</v>
      </c>
      <c r="AP5" s="122" t="s">
        <v>29</v>
      </c>
      <c r="AQ5" s="122" t="s">
        <v>30</v>
      </c>
      <c r="AR5" s="122" t="s">
        <v>31</v>
      </c>
      <c r="AS5" s="122" t="s">
        <v>32</v>
      </c>
      <c r="AT5" s="122" t="s">
        <v>33</v>
      </c>
      <c r="AU5" s="122" t="s">
        <v>63</v>
      </c>
      <c r="AV5" s="122" t="s">
        <v>62</v>
      </c>
      <c r="AW5" s="122" t="s">
        <v>34</v>
      </c>
      <c r="AX5" s="122" t="s">
        <v>35</v>
      </c>
      <c r="AY5" s="122" t="s">
        <v>69</v>
      </c>
      <c r="AZ5" s="122" t="s">
        <v>68</v>
      </c>
      <c r="BC5" s="123"/>
    </row>
    <row r="6" spans="2:56" ht="15.75">
      <c r="B6" s="197" t="s">
        <v>70</v>
      </c>
      <c r="C6" s="197"/>
      <c r="D6" s="197"/>
      <c r="E6" s="167"/>
      <c r="F6" s="168"/>
      <c r="G6" s="168"/>
      <c r="H6" s="168"/>
      <c r="I6" s="168"/>
      <c r="J6" s="168"/>
      <c r="K6" s="168"/>
      <c r="L6" s="169"/>
      <c r="M6" s="103"/>
      <c r="N6" s="173" t="str">
        <f>$E$13</f>
        <v/>
      </c>
      <c r="O6" s="173"/>
      <c r="P6" s="173"/>
      <c r="Q6" s="204" t="str">
        <f>IF($AG$2=0,"",IF(AM6=0,"Importe TOTAL CONTRATO para VALORACIÓN","Importe TOTAL CONTRATO para VALORACIÓN + PIEZAS"))</f>
        <v/>
      </c>
      <c r="R6" s="204"/>
      <c r="S6" s="204"/>
      <c r="T6" s="204"/>
      <c r="U6" s="204"/>
      <c r="V6" s="204"/>
      <c r="W6" s="204"/>
      <c r="X6" s="204"/>
      <c r="Y6" s="204"/>
      <c r="Z6" s="204"/>
      <c r="AA6" s="205" t="str">
        <f>IF($AG$2=0,"",IF(OR(E4="",E5="",E6="")=TRUE,"Faltan Datos Empresa",IF(AQ2=AR2,AL6+AM6+AN6,"Faltan importes")))</f>
        <v/>
      </c>
      <c r="AB6" s="205"/>
      <c r="AD6" s="124">
        <f>SUMPRODUCT(AE6:AH6,AE7:AH7)</f>
        <v>0</v>
      </c>
      <c r="AE6" s="125">
        <f>SUMIF($AG$15:$AG$499,AE$5,$AH$15:$AH$499)/$AU$2</f>
        <v>0</v>
      </c>
      <c r="AF6" s="126">
        <f>SUMIF($AG$15:$AG$499,AF$5,$AH$15:$AH$499)/$AU$2</f>
        <v>0</v>
      </c>
      <c r="AG6" s="126">
        <f>SUMIF($AG$15:$AG$499,AG$5,$AH$15:$AH$499)/$AU$2</f>
        <v>0</v>
      </c>
      <c r="AH6" s="127">
        <f>SUMIF($AG$15:$AG$499,AH$5,$AH$15:$AH$499)/$AU$2</f>
        <v>0</v>
      </c>
      <c r="AI6" s="127">
        <f>SUMIF($AG$15:$AG$500,AI$5,$AH$15:$AH$500)</f>
        <v>0</v>
      </c>
      <c r="AJ6" s="126">
        <f>SUMIF($AG$15:$AG$499,AJ$5,$AH$15:$AH$499)</f>
        <v>0</v>
      </c>
      <c r="AK6" s="124">
        <f>IFERROR($AI$6/$AI$7,0)</f>
        <v>0</v>
      </c>
      <c r="AL6" s="128">
        <f>(AK6+(AD6*AD7)+(AJ6*AJ7))*AM2</f>
        <v>0</v>
      </c>
      <c r="AM6" s="128">
        <f>SUMIF($AG$15:$AG$500,AM$5,$AH$15:$AH$500)</f>
        <v>0</v>
      </c>
      <c r="AN6" s="129">
        <f>SUMPRODUCT(AO6:AZ6,AO7:AZ7)</f>
        <v>0</v>
      </c>
      <c r="AO6" s="121">
        <f t="shared" ref="AO6:AZ6" si="0">SUMIF($AG$15:$AG$502,AO$5,$AH$15:$AH$502)</f>
        <v>0</v>
      </c>
      <c r="AP6" s="122">
        <f t="shared" si="0"/>
        <v>0</v>
      </c>
      <c r="AQ6" s="122">
        <f t="shared" si="0"/>
        <v>0</v>
      </c>
      <c r="AR6" s="122">
        <f t="shared" si="0"/>
        <v>0</v>
      </c>
      <c r="AS6" s="122">
        <f t="shared" si="0"/>
        <v>0</v>
      </c>
      <c r="AT6" s="122">
        <f t="shared" si="0"/>
        <v>0</v>
      </c>
      <c r="AU6" s="122">
        <f t="shared" si="0"/>
        <v>0</v>
      </c>
      <c r="AV6" s="122">
        <f t="shared" si="0"/>
        <v>0</v>
      </c>
      <c r="AW6" s="122">
        <f t="shared" si="0"/>
        <v>0</v>
      </c>
      <c r="AX6" s="122">
        <f t="shared" si="0"/>
        <v>0</v>
      </c>
      <c r="AY6" s="122">
        <f t="shared" si="0"/>
        <v>0</v>
      </c>
      <c r="AZ6" s="122">
        <f t="shared" si="0"/>
        <v>0</v>
      </c>
    </row>
    <row r="7" spans="2:56" ht="15.75">
      <c r="B7" s="170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171"/>
      <c r="D7" s="171"/>
      <c r="E7" s="171"/>
      <c r="F7" s="171"/>
      <c r="G7" s="171"/>
      <c r="H7" s="171"/>
      <c r="I7" s="171"/>
      <c r="J7" s="171"/>
      <c r="K7" s="171"/>
      <c r="L7" s="172"/>
      <c r="N7" s="173"/>
      <c r="O7" s="173"/>
      <c r="P7" s="173"/>
      <c r="Q7" s="204" t="str">
        <f>IF($AK$2=0,"",IF($AG$2=0,"",IF(AM6=0,"Importe TOTAL CONTRATO + PRORROGAS para VALORACIÓN","Importe TOTAL CONTRATO + PRORROGAS para VALORACIÓN + PIEZAS")))</f>
        <v/>
      </c>
      <c r="R7" s="204"/>
      <c r="S7" s="204"/>
      <c r="T7" s="204"/>
      <c r="U7" s="204"/>
      <c r="V7" s="204"/>
      <c r="W7" s="204"/>
      <c r="X7" s="204"/>
      <c r="Y7" s="204"/>
      <c r="Z7" s="204"/>
      <c r="AA7" s="206" t="str">
        <f>IF(AK2=0,"",IF($AG$2=0,"",IF(OR(E4="",E5="",E6="")=TRUE,"Faltan Datos Empresa",IF(AQ2=AR2,AL7+AM7+AN7,"Faltan importes"))))</f>
        <v/>
      </c>
      <c r="AB7" s="206"/>
      <c r="AD7" s="116">
        <f>Nh</f>
        <v>8</v>
      </c>
      <c r="AE7" s="130">
        <f>HJL</f>
        <v>0.8</v>
      </c>
      <c r="AF7" s="130">
        <f>HFJ</f>
        <v>0.16</v>
      </c>
      <c r="AG7" s="130">
        <f>HN</f>
        <v>0.02</v>
      </c>
      <c r="AH7" s="130">
        <f>HF</f>
        <v>0.02</v>
      </c>
      <c r="AI7" s="118">
        <f>COUNTIF($AG$15:AG503,$AI$5)</f>
        <v>0</v>
      </c>
      <c r="AJ7" s="130">
        <f>Me</f>
        <v>0</v>
      </c>
      <c r="AL7" s="131">
        <f>(AK6+(AD6*AD7)+(AJ6*AJ7))*AN2</f>
        <v>0</v>
      </c>
      <c r="AM7" s="128">
        <f>(AM6/$AI$2)*($AI$2+$AK$2)</f>
        <v>0</v>
      </c>
      <c r="AN7" s="129">
        <f>(AN6/$AI$2)*($AI$2+$AK$2)</f>
        <v>0</v>
      </c>
      <c r="AO7" s="121">
        <f>_R1</f>
        <v>1</v>
      </c>
      <c r="AP7" s="122">
        <f>_S1</f>
        <v>10</v>
      </c>
      <c r="AQ7" s="122">
        <f>_R2</f>
        <v>2</v>
      </c>
      <c r="AR7" s="122">
        <f>_S2</f>
        <v>11</v>
      </c>
      <c r="AS7" s="122">
        <f>_R3</f>
        <v>3</v>
      </c>
      <c r="AT7" s="122">
        <f>_S3</f>
        <v>12</v>
      </c>
      <c r="AU7" s="122">
        <f>_R4</f>
        <v>4</v>
      </c>
      <c r="AV7" s="122">
        <f>_S4</f>
        <v>13</v>
      </c>
      <c r="AW7" s="122">
        <f>_R5</f>
        <v>5</v>
      </c>
      <c r="AX7" s="122">
        <f>_S5</f>
        <v>14</v>
      </c>
      <c r="AY7" s="122">
        <f>_R6</f>
        <v>6</v>
      </c>
      <c r="AZ7" s="122">
        <f>_S6</f>
        <v>15</v>
      </c>
    </row>
    <row r="8" spans="2:56" ht="5.0999999999999996" customHeight="1"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</row>
    <row r="9" spans="2:56" ht="15.75" customHeight="1">
      <c r="B9" s="179" t="s">
        <v>15</v>
      </c>
      <c r="C9" s="180"/>
      <c r="D9" s="216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No se podrá superar los importes máximos indicados en cada una de las partidas.</v>
      </c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D9" s="188" t="s">
        <v>27</v>
      </c>
      <c r="AE9" s="207" t="str">
        <f>"←  "&amp;$E$13</f>
        <v xml:space="preserve">←  </v>
      </c>
      <c r="AF9" s="208"/>
      <c r="AG9" s="208"/>
      <c r="AH9" s="209"/>
      <c r="AI9" s="174" t="str">
        <f>'Criterios de Puntuación'!$D$21</f>
        <v>Preventivo</v>
      </c>
      <c r="AJ9" s="175"/>
      <c r="AK9" s="175"/>
      <c r="AL9" s="175"/>
      <c r="AM9" s="175"/>
      <c r="AN9" s="175"/>
      <c r="AO9" s="175"/>
      <c r="AP9" s="175"/>
      <c r="AQ9" s="175"/>
      <c r="AR9" s="175"/>
      <c r="AS9" s="105"/>
      <c r="AT9" s="103"/>
    </row>
    <row r="10" spans="2:56" ht="15" customHeight="1">
      <c r="B10" s="181"/>
      <c r="C10" s="182"/>
      <c r="D10" s="217" t="s">
        <v>71</v>
      </c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D10" s="189"/>
      <c r="AE10" s="210"/>
      <c r="AF10" s="211"/>
      <c r="AG10" s="211"/>
      <c r="AH10" s="212"/>
      <c r="AI10" s="174" t="s">
        <v>19</v>
      </c>
      <c r="AJ10" s="175"/>
      <c r="AK10" s="175"/>
      <c r="AL10" s="176"/>
      <c r="AM10" s="176"/>
      <c r="AN10" s="177" t="s">
        <v>26</v>
      </c>
      <c r="AO10" s="175"/>
      <c r="AP10" s="175"/>
      <c r="AQ10" s="175"/>
      <c r="AR10" s="175"/>
      <c r="AS10" s="105"/>
      <c r="AT10" s="103"/>
    </row>
    <row r="11" spans="2:56" ht="5.0999999999999996" customHeight="1">
      <c r="AD11" s="189"/>
      <c r="AE11" s="210"/>
      <c r="AF11" s="211"/>
      <c r="AG11" s="211"/>
      <c r="AH11" s="212"/>
      <c r="AS11" s="105"/>
      <c r="AT11" s="103"/>
    </row>
    <row r="12" spans="2:56" ht="15" customHeight="1">
      <c r="B12" s="201" t="s">
        <v>98</v>
      </c>
      <c r="C12" s="201"/>
      <c r="D12" s="201" t="s">
        <v>97</v>
      </c>
      <c r="E12" s="133" t="str">
        <f>IF('Criterios de Puntuación'!$G$21=0,"",'Criterios de Puntuación'!$D$21)</f>
        <v>Preventivo</v>
      </c>
      <c r="F12" s="201" t="s">
        <v>99</v>
      </c>
      <c r="G12" s="183" t="s">
        <v>100</v>
      </c>
      <c r="H12" s="183"/>
      <c r="I12" s="183" t="s">
        <v>92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 t="s">
        <v>10</v>
      </c>
      <c r="T12" s="183"/>
      <c r="U12" s="183"/>
      <c r="V12" s="183"/>
      <c r="W12" s="183"/>
      <c r="X12" s="193" t="s">
        <v>64</v>
      </c>
      <c r="Y12" s="199" t="s">
        <v>101</v>
      </c>
      <c r="Z12" s="198" t="s">
        <v>72</v>
      </c>
      <c r="AA12" s="201" t="s">
        <v>96</v>
      </c>
      <c r="AB12" s="201"/>
      <c r="AD12" s="189"/>
      <c r="AE12" s="210"/>
      <c r="AF12" s="211"/>
      <c r="AG12" s="211"/>
      <c r="AH12" s="212"/>
      <c r="AI12" s="134">
        <f>IF(AI$13="","",SUM(AI$14:AI$1000))</f>
        <v>0</v>
      </c>
      <c r="AJ12" s="134">
        <f t="shared" ref="AJ12:AM12" si="1">IF(AJ$13="","",SUM(AJ$14:AJ$1000))</f>
        <v>0</v>
      </c>
      <c r="AK12" s="134" t="str">
        <f t="shared" si="1"/>
        <v/>
      </c>
      <c r="AL12" s="134" t="str">
        <f t="shared" si="1"/>
        <v/>
      </c>
      <c r="AM12" s="135" t="str">
        <f t="shared" si="1"/>
        <v/>
      </c>
      <c r="AN12" s="134" t="str">
        <f>IF(AN$13="","",SUM(AN$14:AN$1000))</f>
        <v/>
      </c>
      <c r="AO12" s="134" t="str">
        <f t="shared" ref="AO12:AR12" si="2">IF(AO$13="","",SUM(AO$14:AO$1000))</f>
        <v/>
      </c>
      <c r="AP12" s="134">
        <f t="shared" si="2"/>
        <v>0</v>
      </c>
      <c r="AQ12" s="134">
        <f t="shared" si="2"/>
        <v>0</v>
      </c>
      <c r="AR12" s="136" t="str">
        <f t="shared" si="2"/>
        <v/>
      </c>
      <c r="AS12" s="105"/>
      <c r="AT12" s="103"/>
    </row>
    <row r="13" spans="2:56">
      <c r="B13" s="201"/>
      <c r="C13" s="201"/>
      <c r="D13" s="201"/>
      <c r="E13" s="133" t="str">
        <f>IF('Criterios de Puntuación'!$G$22=0,"",'Criterios de Puntuación'!$D$22)</f>
        <v/>
      </c>
      <c r="F13" s="201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37" t="str">
        <f>'Criterios de Puntuación'!U21</f>
        <v>Año1</v>
      </c>
      <c r="T13" s="137" t="str">
        <f>'Criterios de Puntuación'!U22</f>
        <v>Año2</v>
      </c>
      <c r="U13" s="137" t="str">
        <f>'Criterios de Puntuación'!U23</f>
        <v>pro1</v>
      </c>
      <c r="V13" s="137" t="str">
        <f>'Criterios de Puntuación'!U24</f>
        <v>pro2</v>
      </c>
      <c r="W13" s="137" t="str">
        <f>'Criterios de Puntuación'!U25</f>
        <v/>
      </c>
      <c r="X13" s="193"/>
      <c r="Y13" s="200"/>
      <c r="Z13" s="198"/>
      <c r="AA13" s="138" t="s">
        <v>94</v>
      </c>
      <c r="AB13" s="138" t="s">
        <v>95</v>
      </c>
      <c r="AD13" s="189"/>
      <c r="AE13" s="210"/>
      <c r="AF13" s="211"/>
      <c r="AG13" s="211"/>
      <c r="AH13" s="212"/>
      <c r="AI13" s="134">
        <f>IF(MID(S13,1,3)=MID('Criterios de Puntuación'!$M$19,1,3),1,"")</f>
        <v>1</v>
      </c>
      <c r="AJ13" s="136">
        <f>IF(MID(T13,1,3)=MID('Criterios de Puntuación'!$M$19,1,3),2,"")</f>
        <v>2</v>
      </c>
      <c r="AK13" s="136" t="str">
        <f>IF(MID(U13,1,3)=MID('Criterios de Puntuación'!$M$19,1,3),3,"")</f>
        <v/>
      </c>
      <c r="AL13" s="136" t="str">
        <f>IF(MID(V13,1,3)=MID('Criterios de Puntuación'!$M$19,1,3),4,"")</f>
        <v/>
      </c>
      <c r="AM13" s="139" t="str">
        <f>IF(MID(W13,1,3)=MID('Criterios de Puntuación'!$M$19,1,3),5,"")</f>
        <v/>
      </c>
      <c r="AN13" s="140" t="str">
        <f>IF(MID(S13,1,3)="pro",1,"")</f>
        <v/>
      </c>
      <c r="AO13" s="136" t="str">
        <f>IF(MID(T13,1,3)="pro",2,"")</f>
        <v/>
      </c>
      <c r="AP13" s="136">
        <f>IF(MID(U13,1,3)="pro",3,"")</f>
        <v>3</v>
      </c>
      <c r="AQ13" s="136">
        <f>IF(MID(V13,1,3)="pro",4,"")</f>
        <v>4</v>
      </c>
      <c r="AR13" s="136" t="str">
        <f>IF(MID(W13,1,3)="pro",5,"")</f>
        <v/>
      </c>
      <c r="AS13" s="105"/>
      <c r="AT13" s="103"/>
    </row>
    <row r="14" spans="2:56" ht="5.0999999999999996" customHeight="1">
      <c r="B14" s="141"/>
      <c r="C14" s="141"/>
      <c r="D14" s="142"/>
      <c r="E14" s="143"/>
      <c r="F14" s="141"/>
      <c r="G14" s="144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X14" s="144"/>
      <c r="Y14" s="144"/>
      <c r="Z14" s="141"/>
      <c r="AA14" s="141"/>
      <c r="AB14" s="141"/>
      <c r="AD14" s="190"/>
      <c r="AE14" s="210"/>
      <c r="AF14" s="211"/>
      <c r="AG14" s="211"/>
      <c r="AH14" s="212"/>
      <c r="AS14" s="105"/>
      <c r="AT14" s="103"/>
    </row>
    <row r="15" spans="2:56">
      <c r="B15" s="160" t="s">
        <v>108</v>
      </c>
      <c r="C15" s="160"/>
      <c r="D15" s="101" t="s">
        <v>110</v>
      </c>
      <c r="E15" s="145" t="s">
        <v>73</v>
      </c>
      <c r="F15" s="146"/>
      <c r="G15" s="146"/>
      <c r="H15" s="145"/>
      <c r="I15" s="184" t="s">
        <v>373</v>
      </c>
      <c r="J15" s="184"/>
      <c r="K15" s="184"/>
      <c r="L15" s="184"/>
      <c r="M15" s="184"/>
      <c r="N15" s="184"/>
      <c r="O15" s="184"/>
      <c r="P15" s="184"/>
      <c r="Q15" s="184"/>
      <c r="R15" s="184"/>
      <c r="Y15" s="147">
        <v>144</v>
      </c>
      <c r="Z15" s="158"/>
      <c r="AA15" s="149" t="str">
        <f t="shared" ref="AA15:AA78" si="3">IFERROR(IF(OR(B15="",B15="SUBTOTAL"),"",IF(AND(B15="Capítulo",E15=E$12),SUMIF(AD$15:AD$500,D15,AA$15:AA$500),IF(E15=E$13,AE15*Z15,SUM(AI15:AM15)))),"")</f>
        <v/>
      </c>
      <c r="AB15" s="149" t="str">
        <f>IFERROR(IF(OR(AK$2=0,B15="",B15="SUBTOTAL"),"",IF(AND(B15="Capítulo",E15=E$12),SUMIF(AD$15:AD$500,D15,AB$15:AB$500),IF(E15=E$13,AF15*Z15,SUM(AI15:AR15)))),"")</f>
        <v/>
      </c>
      <c r="AD15" s="150" t="str">
        <f t="shared" ref="AD15:AD78" si="4">IF(B15="PARTIDA",MID(D15,1,2),"")</f>
        <v/>
      </c>
      <c r="AE15" s="151" t="str">
        <f t="shared" ref="AE15:AE78" si="5">IF(AND($E15=$E$13,$B15="PARTIDA"),IF($G15="PZ",$AM$2,1),"")</f>
        <v/>
      </c>
      <c r="AF15" s="152" t="str">
        <f>IF(AND($E15=$E$13,$B15="PARTIDA"),IF($G15="PZ",$AN$2,1),"")</f>
        <v/>
      </c>
      <c r="AG15" s="153" t="str">
        <f t="shared" ref="AG15:AG78" si="6">IF(E15=$E$13,MID($G15,1,3),"")</f>
        <v/>
      </c>
      <c r="AH15" s="154" t="str">
        <f t="shared" ref="AH15:AH78" si="7">IF(E15=$E$13,AA15,"")</f>
        <v/>
      </c>
      <c r="AI15" s="105" t="str">
        <f t="shared" ref="AI15:AJ15" si="8">IF(OR(AI$13="",S15="",$E15=$E$13,$B15&lt;&gt;"partida"),"",S15*$Z15)</f>
        <v/>
      </c>
      <c r="AJ15" s="105" t="str">
        <f t="shared" si="8"/>
        <v/>
      </c>
      <c r="AK15" s="105" t="str">
        <f t="shared" ref="AK15" si="9">IF(OR(AK$13="",U15="",$E15=$E$13,$B15&lt;&gt;"partida"),"",U15*$Z15)</f>
        <v/>
      </c>
      <c r="AL15" s="105" t="str">
        <f t="shared" ref="AL15" si="10">IF(OR(AL$13="",V15="",$E15=$E$13,$B15&lt;&gt;"partida"),"",V15*$Z15)</f>
        <v/>
      </c>
      <c r="AM15" s="105" t="str">
        <f t="shared" ref="AM15" si="11">IF(OR(AM$13="",W15="",$E15=$E$13,$B15&lt;&gt;"partida"),"",W15*$Z15)</f>
        <v/>
      </c>
      <c r="AN15" s="105" t="str">
        <f t="shared" ref="AN15" si="12">IF(OR(AN$13="",S15="",$E15=$E$13,$B15&lt;&gt;"partida"),"",S15*$Z15)</f>
        <v/>
      </c>
      <c r="AO15" s="105" t="str">
        <f t="shared" ref="AO15" si="13">IF(OR(AO$13="",T15="",$E15=$E$13,$B15&lt;&gt;"partida"),"",T15*$Z15)</f>
        <v/>
      </c>
      <c r="AP15" s="105" t="str">
        <f t="shared" ref="AP15" si="14">IF(OR(AP$13="",U15="",$E15=$E$13,$B15&lt;&gt;"partida"),"",U15*$Z15)</f>
        <v/>
      </c>
      <c r="AQ15" s="105" t="str">
        <f t="shared" ref="AQ15" si="15">IF(OR(AQ$13="",V15="",$E15=$E$13,$B15&lt;&gt;"partida"),"",V15*$Z15)</f>
        <v/>
      </c>
      <c r="AR15" s="105" t="str">
        <f t="shared" ref="AR15" si="16">IF(OR(AR$13="",W15="",$E15=$E$13,$B15&lt;&gt;"partida"),"",W15*$Z15)</f>
        <v/>
      </c>
      <c r="AS15" s="105"/>
      <c r="AT15" s="155"/>
    </row>
    <row r="16" spans="2:56">
      <c r="B16" s="160" t="s">
        <v>109</v>
      </c>
      <c r="C16" s="160"/>
      <c r="D16" s="101" t="s">
        <v>111</v>
      </c>
      <c r="E16" s="145" t="s">
        <v>73</v>
      </c>
      <c r="F16" s="146" t="s">
        <v>290</v>
      </c>
      <c r="G16" s="146" t="s">
        <v>294</v>
      </c>
      <c r="H16" s="145" t="s">
        <v>295</v>
      </c>
      <c r="I16" s="159" t="s">
        <v>373</v>
      </c>
      <c r="J16" s="159"/>
      <c r="K16" s="159"/>
      <c r="L16" s="159"/>
      <c r="M16" s="159"/>
      <c r="N16" s="159"/>
      <c r="O16" s="159"/>
      <c r="P16" s="159"/>
      <c r="Q16" s="159"/>
      <c r="R16" s="159"/>
      <c r="S16" s="103">
        <v>0</v>
      </c>
      <c r="T16" s="103">
        <v>0</v>
      </c>
      <c r="U16" s="103">
        <v>0</v>
      </c>
      <c r="V16" s="103">
        <v>0</v>
      </c>
      <c r="Y16" s="147"/>
      <c r="Z16" s="148">
        <f>$Z$15</f>
        <v>0</v>
      </c>
      <c r="AA16" s="149">
        <f t="shared" si="3"/>
        <v>0</v>
      </c>
      <c r="AB16" s="149">
        <f t="shared" ref="AB16:AB79" si="17">IFERROR(IF(OR(AK$2=0,B16="",B16="SUBTOTAL"),"",IF(AND(B16="Capítulo",E16=E$12),SUMIF(AD$15:AD$500,D16,AB$15:AB$500),IF(E16=E$13,AF16*Z16,SUM(AI16:AR16)))),"")</f>
        <v>0</v>
      </c>
      <c r="AD16" s="104" t="str">
        <f t="shared" si="4"/>
        <v>01</v>
      </c>
      <c r="AE16" s="152" t="str">
        <f t="shared" si="5"/>
        <v/>
      </c>
      <c r="AF16" s="152" t="str">
        <f t="shared" ref="AF16:AF79" si="18">IF(AND($E16=$E$13,$B16="PARTIDA"),IF($G16="PZ",$AN$2,1),"")</f>
        <v/>
      </c>
      <c r="AG16" s="105" t="str">
        <f t="shared" si="6"/>
        <v/>
      </c>
      <c r="AH16" s="104" t="str">
        <f t="shared" si="7"/>
        <v/>
      </c>
      <c r="AI16" s="105">
        <f t="shared" ref="AI16:AI79" si="19">IF(OR(AI$13="",S16="",$E16=$E$13,$B16&lt;&gt;"partida"),"",S16*$Z16)</f>
        <v>0</v>
      </c>
      <c r="AJ16" s="105">
        <f t="shared" ref="AJ16:AJ79" si="20">IF(OR(AJ$13="",T16="",$E16=$E$13,$B16&lt;&gt;"partida"),"",T16*$Z16)</f>
        <v>0</v>
      </c>
      <c r="AK16" s="105" t="str">
        <f t="shared" ref="AK16:AK79" si="21">IF(OR(AK$13="",U16="",$E16=$E$13,$B16&lt;&gt;"partida"),"",U16*$Z16)</f>
        <v/>
      </c>
      <c r="AL16" s="105" t="str">
        <f t="shared" ref="AL16:AL79" si="22">IF(OR(AL$13="",V16="",$E16=$E$13,$B16&lt;&gt;"partida"),"",V16*$Z16)</f>
        <v/>
      </c>
      <c r="AM16" s="105" t="str">
        <f t="shared" ref="AM16:AM79" si="23">IF(OR(AM$13="",W16="",$E16=$E$13,$B16&lt;&gt;"partida"),"",W16*$Z16)</f>
        <v/>
      </c>
      <c r="AN16" s="105" t="str">
        <f t="shared" ref="AN16:AN79" si="24">IF(OR(AN$13="",S16="",$E16=$E$13,$B16&lt;&gt;"partida"),"",S16*$Z16)</f>
        <v/>
      </c>
      <c r="AO16" s="105" t="str">
        <f t="shared" ref="AO16:AO79" si="25">IF(OR(AO$13="",T16="",$E16=$E$13,$B16&lt;&gt;"partida"),"",T16*$Z16)</f>
        <v/>
      </c>
      <c r="AP16" s="105">
        <f t="shared" ref="AP16:AP79" si="26">IF(OR(AP$13="",U16="",$E16=$E$13,$B16&lt;&gt;"partida"),"",U16*$Z16)</f>
        <v>0</v>
      </c>
      <c r="AQ16" s="105">
        <f t="shared" ref="AQ16:AQ79" si="27">IF(OR(AQ$13="",V16="",$E16=$E$13,$B16&lt;&gt;"partida"),"",V16*$Z16)</f>
        <v>0</v>
      </c>
      <c r="AR16" s="105" t="str">
        <f t="shared" ref="AR16:AR79" si="28">IF(OR(AR$13="",W16="",$E16=$E$13,$B16&lt;&gt;"partida"),"",W16*$Z16)</f>
        <v/>
      </c>
      <c r="AS16" s="105"/>
      <c r="AT16" s="155"/>
    </row>
    <row r="17" spans="2:46">
      <c r="B17" s="160" t="s">
        <v>109</v>
      </c>
      <c r="C17" s="160"/>
      <c r="D17" s="101" t="s">
        <v>112</v>
      </c>
      <c r="E17" s="145" t="s">
        <v>73</v>
      </c>
      <c r="F17" s="146" t="s">
        <v>290</v>
      </c>
      <c r="G17" s="146" t="s">
        <v>294</v>
      </c>
      <c r="H17" s="145" t="s">
        <v>290</v>
      </c>
      <c r="I17" s="159" t="s">
        <v>373</v>
      </c>
      <c r="J17" s="159"/>
      <c r="K17" s="159"/>
      <c r="L17" s="159"/>
      <c r="M17" s="159"/>
      <c r="N17" s="159"/>
      <c r="O17" s="159"/>
      <c r="P17" s="159"/>
      <c r="Q17" s="159"/>
      <c r="R17" s="159"/>
      <c r="S17" s="103">
        <v>1</v>
      </c>
      <c r="T17" s="103">
        <v>0</v>
      </c>
      <c r="U17" s="103">
        <v>0</v>
      </c>
      <c r="V17" s="103">
        <v>0</v>
      </c>
      <c r="Y17" s="147"/>
      <c r="Z17" s="148">
        <f t="shared" ref="Z17:Z53" si="29">$Z$15</f>
        <v>0</v>
      </c>
      <c r="AA17" s="149">
        <f t="shared" si="3"/>
        <v>0</v>
      </c>
      <c r="AB17" s="149">
        <f t="shared" si="17"/>
        <v>0</v>
      </c>
      <c r="AD17" s="104" t="str">
        <f t="shared" si="4"/>
        <v>01</v>
      </c>
      <c r="AE17" s="152" t="str">
        <f t="shared" si="5"/>
        <v/>
      </c>
      <c r="AF17" s="152" t="str">
        <f t="shared" si="18"/>
        <v/>
      </c>
      <c r="AG17" s="105" t="str">
        <f t="shared" si="6"/>
        <v/>
      </c>
      <c r="AH17" s="104" t="str">
        <f t="shared" si="7"/>
        <v/>
      </c>
      <c r="AI17" s="105">
        <f t="shared" si="19"/>
        <v>0</v>
      </c>
      <c r="AJ17" s="105">
        <f t="shared" si="20"/>
        <v>0</v>
      </c>
      <c r="AK17" s="105" t="str">
        <f t="shared" si="21"/>
        <v/>
      </c>
      <c r="AL17" s="105" t="str">
        <f t="shared" si="22"/>
        <v/>
      </c>
      <c r="AM17" s="105" t="str">
        <f t="shared" si="23"/>
        <v/>
      </c>
      <c r="AN17" s="105" t="str">
        <f t="shared" si="24"/>
        <v/>
      </c>
      <c r="AO17" s="105" t="str">
        <f t="shared" si="25"/>
        <v/>
      </c>
      <c r="AP17" s="105">
        <f t="shared" si="26"/>
        <v>0</v>
      </c>
      <c r="AQ17" s="105">
        <f t="shared" si="27"/>
        <v>0</v>
      </c>
      <c r="AR17" s="105" t="str">
        <f t="shared" si="28"/>
        <v/>
      </c>
      <c r="AS17" s="105"/>
      <c r="AT17" s="155"/>
    </row>
    <row r="18" spans="2:46">
      <c r="B18" s="160" t="s">
        <v>109</v>
      </c>
      <c r="C18" s="160"/>
      <c r="D18" s="101" t="s">
        <v>113</v>
      </c>
      <c r="E18" s="145" t="s">
        <v>73</v>
      </c>
      <c r="F18" s="146" t="s">
        <v>290</v>
      </c>
      <c r="G18" s="146" t="s">
        <v>294</v>
      </c>
      <c r="H18" s="145" t="s">
        <v>296</v>
      </c>
      <c r="I18" s="159" t="s">
        <v>373</v>
      </c>
      <c r="J18" s="159"/>
      <c r="K18" s="159"/>
      <c r="L18" s="159"/>
      <c r="M18" s="159"/>
      <c r="N18" s="159"/>
      <c r="O18" s="159"/>
      <c r="P18" s="159"/>
      <c r="Q18" s="159"/>
      <c r="R18" s="159"/>
      <c r="S18" s="103">
        <v>0</v>
      </c>
      <c r="T18" s="103">
        <v>1</v>
      </c>
      <c r="U18" s="103">
        <v>0</v>
      </c>
      <c r="V18" s="103">
        <v>0</v>
      </c>
      <c r="Y18" s="147"/>
      <c r="Z18" s="148">
        <f t="shared" si="29"/>
        <v>0</v>
      </c>
      <c r="AA18" s="149">
        <f t="shared" si="3"/>
        <v>0</v>
      </c>
      <c r="AB18" s="149">
        <f t="shared" si="17"/>
        <v>0</v>
      </c>
      <c r="AD18" s="104" t="str">
        <f t="shared" si="4"/>
        <v>01</v>
      </c>
      <c r="AE18" s="152" t="str">
        <f t="shared" si="5"/>
        <v/>
      </c>
      <c r="AF18" s="152" t="str">
        <f t="shared" si="18"/>
        <v/>
      </c>
      <c r="AG18" s="105" t="str">
        <f t="shared" si="6"/>
        <v/>
      </c>
      <c r="AH18" s="104" t="str">
        <f t="shared" si="7"/>
        <v/>
      </c>
      <c r="AI18" s="105">
        <f t="shared" si="19"/>
        <v>0</v>
      </c>
      <c r="AJ18" s="105">
        <f t="shared" si="20"/>
        <v>0</v>
      </c>
      <c r="AK18" s="105" t="str">
        <f t="shared" si="21"/>
        <v/>
      </c>
      <c r="AL18" s="105" t="str">
        <f t="shared" si="22"/>
        <v/>
      </c>
      <c r="AM18" s="105" t="str">
        <f t="shared" si="23"/>
        <v/>
      </c>
      <c r="AN18" s="105" t="str">
        <f t="shared" si="24"/>
        <v/>
      </c>
      <c r="AO18" s="105" t="str">
        <f t="shared" si="25"/>
        <v/>
      </c>
      <c r="AP18" s="105">
        <f t="shared" si="26"/>
        <v>0</v>
      </c>
      <c r="AQ18" s="105">
        <f t="shared" si="27"/>
        <v>0</v>
      </c>
      <c r="AR18" s="105" t="str">
        <f t="shared" si="28"/>
        <v/>
      </c>
      <c r="AS18" s="105"/>
      <c r="AT18" s="155"/>
    </row>
    <row r="19" spans="2:46">
      <c r="B19" s="160" t="s">
        <v>109</v>
      </c>
      <c r="C19" s="160"/>
      <c r="D19" s="101" t="s">
        <v>114</v>
      </c>
      <c r="E19" s="145" t="s">
        <v>73</v>
      </c>
      <c r="F19" s="146" t="s">
        <v>290</v>
      </c>
      <c r="G19" s="146" t="s">
        <v>294</v>
      </c>
      <c r="H19" s="145" t="s">
        <v>297</v>
      </c>
      <c r="I19" s="159" t="s">
        <v>373</v>
      </c>
      <c r="J19" s="159"/>
      <c r="K19" s="159"/>
      <c r="L19" s="159"/>
      <c r="M19" s="159"/>
      <c r="N19" s="159"/>
      <c r="O19" s="159"/>
      <c r="P19" s="159"/>
      <c r="Q19" s="159"/>
      <c r="R19" s="159"/>
      <c r="S19" s="103">
        <v>0</v>
      </c>
      <c r="T19" s="103">
        <v>0</v>
      </c>
      <c r="U19" s="103">
        <v>1</v>
      </c>
      <c r="V19" s="103">
        <v>0</v>
      </c>
      <c r="Y19" s="147"/>
      <c r="Z19" s="148">
        <f t="shared" si="29"/>
        <v>0</v>
      </c>
      <c r="AA19" s="149">
        <f t="shared" si="3"/>
        <v>0</v>
      </c>
      <c r="AB19" s="149">
        <f t="shared" si="17"/>
        <v>0</v>
      </c>
      <c r="AD19" s="104" t="str">
        <f t="shared" si="4"/>
        <v>01</v>
      </c>
      <c r="AE19" s="152" t="str">
        <f t="shared" si="5"/>
        <v/>
      </c>
      <c r="AF19" s="152" t="str">
        <f t="shared" si="18"/>
        <v/>
      </c>
      <c r="AG19" s="105" t="str">
        <f t="shared" si="6"/>
        <v/>
      </c>
      <c r="AH19" s="104" t="str">
        <f t="shared" si="7"/>
        <v/>
      </c>
      <c r="AI19" s="105">
        <f t="shared" si="19"/>
        <v>0</v>
      </c>
      <c r="AJ19" s="105">
        <f t="shared" si="20"/>
        <v>0</v>
      </c>
      <c r="AK19" s="105" t="str">
        <f t="shared" si="21"/>
        <v/>
      </c>
      <c r="AL19" s="105" t="str">
        <f t="shared" si="22"/>
        <v/>
      </c>
      <c r="AM19" s="105" t="str">
        <f t="shared" si="23"/>
        <v/>
      </c>
      <c r="AN19" s="105" t="str">
        <f t="shared" si="24"/>
        <v/>
      </c>
      <c r="AO19" s="105" t="str">
        <f t="shared" si="25"/>
        <v/>
      </c>
      <c r="AP19" s="105">
        <f t="shared" si="26"/>
        <v>0</v>
      </c>
      <c r="AQ19" s="105">
        <f t="shared" si="27"/>
        <v>0</v>
      </c>
      <c r="AR19" s="105" t="str">
        <f t="shared" si="28"/>
        <v/>
      </c>
      <c r="AS19" s="105"/>
      <c r="AT19" s="155"/>
    </row>
    <row r="20" spans="2:46">
      <c r="B20" s="160" t="s">
        <v>109</v>
      </c>
      <c r="C20" s="160"/>
      <c r="D20" s="101" t="s">
        <v>115</v>
      </c>
      <c r="E20" s="145" t="s">
        <v>73</v>
      </c>
      <c r="F20" s="146" t="s">
        <v>290</v>
      </c>
      <c r="G20" s="146" t="s">
        <v>294</v>
      </c>
      <c r="H20" s="145" t="s">
        <v>298</v>
      </c>
      <c r="I20" s="159" t="s">
        <v>373</v>
      </c>
      <c r="J20" s="159"/>
      <c r="K20" s="159"/>
      <c r="L20" s="159"/>
      <c r="M20" s="159"/>
      <c r="N20" s="159"/>
      <c r="O20" s="159"/>
      <c r="P20" s="159"/>
      <c r="Q20" s="159"/>
      <c r="R20" s="159"/>
      <c r="S20" s="103">
        <v>0</v>
      </c>
      <c r="T20" s="103">
        <v>0</v>
      </c>
      <c r="U20" s="103">
        <v>0</v>
      </c>
      <c r="V20" s="103">
        <v>0</v>
      </c>
      <c r="Y20" s="147"/>
      <c r="Z20" s="148">
        <f t="shared" si="29"/>
        <v>0</v>
      </c>
      <c r="AA20" s="149">
        <f t="shared" si="3"/>
        <v>0</v>
      </c>
      <c r="AB20" s="149">
        <f t="shared" si="17"/>
        <v>0</v>
      </c>
      <c r="AD20" s="104" t="str">
        <f>IF(B20="PARTIDA",MID(D20,1,2),"")</f>
        <v>01</v>
      </c>
      <c r="AE20" s="152" t="str">
        <f t="shared" si="5"/>
        <v/>
      </c>
      <c r="AF20" s="152" t="str">
        <f t="shared" si="18"/>
        <v/>
      </c>
      <c r="AG20" s="105" t="str">
        <f t="shared" si="6"/>
        <v/>
      </c>
      <c r="AH20" s="104" t="str">
        <f t="shared" si="7"/>
        <v/>
      </c>
      <c r="AI20" s="105">
        <f t="shared" si="19"/>
        <v>0</v>
      </c>
      <c r="AJ20" s="105">
        <f t="shared" si="20"/>
        <v>0</v>
      </c>
      <c r="AK20" s="105" t="str">
        <f t="shared" si="21"/>
        <v/>
      </c>
      <c r="AL20" s="105" t="str">
        <f t="shared" si="22"/>
        <v/>
      </c>
      <c r="AM20" s="105" t="str">
        <f t="shared" si="23"/>
        <v/>
      </c>
      <c r="AN20" s="105" t="str">
        <f t="shared" si="24"/>
        <v/>
      </c>
      <c r="AO20" s="105" t="str">
        <f t="shared" si="25"/>
        <v/>
      </c>
      <c r="AP20" s="105">
        <f t="shared" si="26"/>
        <v>0</v>
      </c>
      <c r="AQ20" s="105">
        <f t="shared" si="27"/>
        <v>0</v>
      </c>
      <c r="AR20" s="105" t="str">
        <f t="shared" si="28"/>
        <v/>
      </c>
      <c r="AS20" s="105"/>
      <c r="AT20" s="155"/>
    </row>
    <row r="21" spans="2:46">
      <c r="B21" s="160" t="s">
        <v>109</v>
      </c>
      <c r="C21" s="160"/>
      <c r="D21" s="101" t="s">
        <v>116</v>
      </c>
      <c r="E21" s="145" t="s">
        <v>73</v>
      </c>
      <c r="F21" s="146" t="s">
        <v>290</v>
      </c>
      <c r="G21" s="146" t="s">
        <v>294</v>
      </c>
      <c r="H21" s="145" t="s">
        <v>299</v>
      </c>
      <c r="I21" s="159" t="s">
        <v>373</v>
      </c>
      <c r="J21" s="159"/>
      <c r="K21" s="159"/>
      <c r="L21" s="159"/>
      <c r="M21" s="159"/>
      <c r="N21" s="159"/>
      <c r="O21" s="159"/>
      <c r="P21" s="159"/>
      <c r="Q21" s="159"/>
      <c r="R21" s="159"/>
      <c r="S21" s="103">
        <v>1</v>
      </c>
      <c r="T21" s="103">
        <v>0</v>
      </c>
      <c r="U21" s="103">
        <v>0</v>
      </c>
      <c r="V21" s="103">
        <v>0</v>
      </c>
      <c r="Y21" s="147"/>
      <c r="Z21" s="148">
        <f t="shared" si="29"/>
        <v>0</v>
      </c>
      <c r="AA21" s="149">
        <f t="shared" si="3"/>
        <v>0</v>
      </c>
      <c r="AB21" s="149">
        <f t="shared" si="17"/>
        <v>0</v>
      </c>
      <c r="AD21" s="104" t="str">
        <f t="shared" si="4"/>
        <v>01</v>
      </c>
      <c r="AE21" s="152" t="str">
        <f t="shared" si="5"/>
        <v/>
      </c>
      <c r="AF21" s="152" t="str">
        <f t="shared" si="18"/>
        <v/>
      </c>
      <c r="AG21" s="105" t="str">
        <f t="shared" si="6"/>
        <v/>
      </c>
      <c r="AH21" s="104" t="str">
        <f t="shared" si="7"/>
        <v/>
      </c>
      <c r="AI21" s="105">
        <f t="shared" si="19"/>
        <v>0</v>
      </c>
      <c r="AJ21" s="105">
        <f t="shared" si="20"/>
        <v>0</v>
      </c>
      <c r="AK21" s="105" t="str">
        <f t="shared" si="21"/>
        <v/>
      </c>
      <c r="AL21" s="105" t="str">
        <f t="shared" si="22"/>
        <v/>
      </c>
      <c r="AM21" s="105" t="str">
        <f t="shared" si="23"/>
        <v/>
      </c>
      <c r="AN21" s="105" t="str">
        <f t="shared" si="24"/>
        <v/>
      </c>
      <c r="AO21" s="105" t="str">
        <f t="shared" si="25"/>
        <v/>
      </c>
      <c r="AP21" s="105">
        <f t="shared" si="26"/>
        <v>0</v>
      </c>
      <c r="AQ21" s="105">
        <f t="shared" si="27"/>
        <v>0</v>
      </c>
      <c r="AR21" s="105" t="str">
        <f t="shared" si="28"/>
        <v/>
      </c>
      <c r="AS21" s="105"/>
      <c r="AT21" s="155"/>
    </row>
    <row r="22" spans="2:46">
      <c r="B22" s="160" t="s">
        <v>109</v>
      </c>
      <c r="C22" s="160"/>
      <c r="D22" s="101" t="s">
        <v>117</v>
      </c>
      <c r="E22" s="145" t="s">
        <v>73</v>
      </c>
      <c r="F22" s="146" t="s">
        <v>290</v>
      </c>
      <c r="G22" s="146" t="s">
        <v>294</v>
      </c>
      <c r="H22" s="145" t="s">
        <v>300</v>
      </c>
      <c r="I22" s="159" t="s">
        <v>373</v>
      </c>
      <c r="J22" s="159"/>
      <c r="K22" s="159"/>
      <c r="L22" s="159"/>
      <c r="M22" s="159"/>
      <c r="N22" s="159"/>
      <c r="O22" s="159"/>
      <c r="P22" s="159"/>
      <c r="Q22" s="159"/>
      <c r="R22" s="159"/>
      <c r="S22" s="103">
        <v>0</v>
      </c>
      <c r="T22" s="103">
        <v>0</v>
      </c>
      <c r="U22" s="103">
        <v>1</v>
      </c>
      <c r="V22" s="103">
        <v>0</v>
      </c>
      <c r="Y22" s="147"/>
      <c r="Z22" s="148">
        <f t="shared" si="29"/>
        <v>0</v>
      </c>
      <c r="AA22" s="149">
        <f t="shared" si="3"/>
        <v>0</v>
      </c>
      <c r="AB22" s="149">
        <f t="shared" si="17"/>
        <v>0</v>
      </c>
      <c r="AD22" s="104" t="str">
        <f t="shared" si="4"/>
        <v>01</v>
      </c>
      <c r="AE22" s="152" t="str">
        <f t="shared" si="5"/>
        <v/>
      </c>
      <c r="AF22" s="152" t="str">
        <f t="shared" si="18"/>
        <v/>
      </c>
      <c r="AG22" s="105" t="str">
        <f t="shared" si="6"/>
        <v/>
      </c>
      <c r="AH22" s="104" t="str">
        <f t="shared" si="7"/>
        <v/>
      </c>
      <c r="AI22" s="105">
        <f t="shared" si="19"/>
        <v>0</v>
      </c>
      <c r="AJ22" s="105">
        <f t="shared" si="20"/>
        <v>0</v>
      </c>
      <c r="AK22" s="105" t="str">
        <f t="shared" si="21"/>
        <v/>
      </c>
      <c r="AL22" s="105" t="str">
        <f t="shared" si="22"/>
        <v/>
      </c>
      <c r="AM22" s="105" t="str">
        <f t="shared" si="23"/>
        <v/>
      </c>
      <c r="AN22" s="105" t="str">
        <f t="shared" si="24"/>
        <v/>
      </c>
      <c r="AO22" s="105" t="str">
        <f t="shared" si="25"/>
        <v/>
      </c>
      <c r="AP22" s="105">
        <f t="shared" si="26"/>
        <v>0</v>
      </c>
      <c r="AQ22" s="105">
        <f t="shared" si="27"/>
        <v>0</v>
      </c>
      <c r="AR22" s="105" t="str">
        <f t="shared" si="28"/>
        <v/>
      </c>
      <c r="AS22" s="105"/>
      <c r="AT22" s="155"/>
    </row>
    <row r="23" spans="2:46">
      <c r="B23" s="160" t="s">
        <v>109</v>
      </c>
      <c r="C23" s="160"/>
      <c r="D23" s="101" t="s">
        <v>118</v>
      </c>
      <c r="E23" s="145" t="s">
        <v>73</v>
      </c>
      <c r="F23" s="146" t="s">
        <v>291</v>
      </c>
      <c r="G23" s="146" t="s">
        <v>294</v>
      </c>
      <c r="H23" s="145" t="s">
        <v>301</v>
      </c>
      <c r="I23" s="159" t="s">
        <v>373</v>
      </c>
      <c r="J23" s="159"/>
      <c r="K23" s="159"/>
      <c r="L23" s="159"/>
      <c r="M23" s="159"/>
      <c r="N23" s="159"/>
      <c r="O23" s="159"/>
      <c r="P23" s="159"/>
      <c r="Q23" s="159"/>
      <c r="R23" s="159"/>
      <c r="S23" s="103">
        <v>0</v>
      </c>
      <c r="T23" s="103">
        <v>0</v>
      </c>
      <c r="U23" s="103">
        <v>0</v>
      </c>
      <c r="V23" s="103">
        <v>0</v>
      </c>
      <c r="Y23" s="147"/>
      <c r="Z23" s="148">
        <f t="shared" si="29"/>
        <v>0</v>
      </c>
      <c r="AA23" s="149">
        <f t="shared" si="3"/>
        <v>0</v>
      </c>
      <c r="AB23" s="149">
        <f t="shared" si="17"/>
        <v>0</v>
      </c>
      <c r="AD23" s="104" t="str">
        <f t="shared" si="4"/>
        <v>01</v>
      </c>
      <c r="AE23" s="152" t="str">
        <f t="shared" si="5"/>
        <v/>
      </c>
      <c r="AF23" s="152" t="str">
        <f t="shared" si="18"/>
        <v/>
      </c>
      <c r="AG23" s="105" t="str">
        <f t="shared" si="6"/>
        <v/>
      </c>
      <c r="AH23" s="104" t="str">
        <f t="shared" si="7"/>
        <v/>
      </c>
      <c r="AI23" s="105">
        <f t="shared" si="19"/>
        <v>0</v>
      </c>
      <c r="AJ23" s="105">
        <f t="shared" si="20"/>
        <v>0</v>
      </c>
      <c r="AK23" s="105" t="str">
        <f t="shared" si="21"/>
        <v/>
      </c>
      <c r="AL23" s="105" t="str">
        <f t="shared" si="22"/>
        <v/>
      </c>
      <c r="AM23" s="105" t="str">
        <f t="shared" si="23"/>
        <v/>
      </c>
      <c r="AN23" s="105" t="str">
        <f t="shared" si="24"/>
        <v/>
      </c>
      <c r="AO23" s="105" t="str">
        <f t="shared" si="25"/>
        <v/>
      </c>
      <c r="AP23" s="105">
        <f t="shared" si="26"/>
        <v>0</v>
      </c>
      <c r="AQ23" s="105">
        <f t="shared" si="27"/>
        <v>0</v>
      </c>
      <c r="AR23" s="105" t="str">
        <f t="shared" si="28"/>
        <v/>
      </c>
      <c r="AS23" s="105"/>
      <c r="AT23" s="155"/>
    </row>
    <row r="24" spans="2:46">
      <c r="B24" s="160" t="s">
        <v>109</v>
      </c>
      <c r="C24" s="160"/>
      <c r="D24" s="101" t="s">
        <v>119</v>
      </c>
      <c r="E24" s="145" t="s">
        <v>73</v>
      </c>
      <c r="F24" s="146" t="s">
        <v>291</v>
      </c>
      <c r="G24" s="146" t="s">
        <v>294</v>
      </c>
      <c r="H24" s="145" t="s">
        <v>302</v>
      </c>
      <c r="I24" s="159" t="s">
        <v>373</v>
      </c>
      <c r="J24" s="159"/>
      <c r="K24" s="159"/>
      <c r="L24" s="159"/>
      <c r="M24" s="159"/>
      <c r="N24" s="159"/>
      <c r="O24" s="159"/>
      <c r="P24" s="159"/>
      <c r="Q24" s="159"/>
      <c r="R24" s="159"/>
      <c r="S24" s="103">
        <v>1</v>
      </c>
      <c r="T24" s="103">
        <v>0</v>
      </c>
      <c r="U24" s="103">
        <v>0</v>
      </c>
      <c r="V24" s="103">
        <v>0</v>
      </c>
      <c r="Y24" s="147"/>
      <c r="Z24" s="148">
        <f t="shared" si="29"/>
        <v>0</v>
      </c>
      <c r="AA24" s="149">
        <f t="shared" si="3"/>
        <v>0</v>
      </c>
      <c r="AB24" s="149">
        <f t="shared" si="17"/>
        <v>0</v>
      </c>
      <c r="AD24" s="104" t="str">
        <f t="shared" si="4"/>
        <v>01</v>
      </c>
      <c r="AE24" s="152" t="str">
        <f t="shared" si="5"/>
        <v/>
      </c>
      <c r="AF24" s="152" t="str">
        <f t="shared" si="18"/>
        <v/>
      </c>
      <c r="AG24" s="105" t="str">
        <f t="shared" si="6"/>
        <v/>
      </c>
      <c r="AH24" s="104" t="str">
        <f t="shared" si="7"/>
        <v/>
      </c>
      <c r="AI24" s="105">
        <f t="shared" si="19"/>
        <v>0</v>
      </c>
      <c r="AJ24" s="105">
        <f t="shared" si="20"/>
        <v>0</v>
      </c>
      <c r="AK24" s="105" t="str">
        <f t="shared" si="21"/>
        <v/>
      </c>
      <c r="AL24" s="105" t="str">
        <f t="shared" si="22"/>
        <v/>
      </c>
      <c r="AM24" s="105" t="str">
        <f t="shared" si="23"/>
        <v/>
      </c>
      <c r="AN24" s="105" t="str">
        <f t="shared" si="24"/>
        <v/>
      </c>
      <c r="AO24" s="105" t="str">
        <f t="shared" si="25"/>
        <v/>
      </c>
      <c r="AP24" s="105">
        <f t="shared" si="26"/>
        <v>0</v>
      </c>
      <c r="AQ24" s="105">
        <f t="shared" si="27"/>
        <v>0</v>
      </c>
      <c r="AR24" s="105" t="str">
        <f t="shared" si="28"/>
        <v/>
      </c>
      <c r="AS24" s="105"/>
      <c r="AT24" s="155"/>
    </row>
    <row r="25" spans="2:46">
      <c r="B25" s="160" t="s">
        <v>109</v>
      </c>
      <c r="C25" s="160"/>
      <c r="D25" s="101" t="s">
        <v>120</v>
      </c>
      <c r="E25" s="145" t="s">
        <v>73</v>
      </c>
      <c r="F25" s="146" t="s">
        <v>291</v>
      </c>
      <c r="G25" s="146" t="s">
        <v>294</v>
      </c>
      <c r="H25" s="145" t="s">
        <v>303</v>
      </c>
      <c r="I25" s="159" t="s">
        <v>373</v>
      </c>
      <c r="J25" s="159"/>
      <c r="K25" s="159"/>
      <c r="L25" s="159"/>
      <c r="M25" s="159"/>
      <c r="N25" s="159"/>
      <c r="O25" s="159"/>
      <c r="P25" s="159"/>
      <c r="Q25" s="159"/>
      <c r="R25" s="159"/>
      <c r="S25" s="103">
        <v>0</v>
      </c>
      <c r="T25" s="103">
        <v>0</v>
      </c>
      <c r="U25" s="103">
        <v>0</v>
      </c>
      <c r="V25" s="103">
        <v>0</v>
      </c>
      <c r="Y25" s="147"/>
      <c r="Z25" s="148">
        <f t="shared" si="29"/>
        <v>0</v>
      </c>
      <c r="AA25" s="149">
        <f t="shared" si="3"/>
        <v>0</v>
      </c>
      <c r="AB25" s="149">
        <f t="shared" si="17"/>
        <v>0</v>
      </c>
      <c r="AD25" s="104" t="str">
        <f t="shared" si="4"/>
        <v>01</v>
      </c>
      <c r="AE25" s="152" t="str">
        <f t="shared" si="5"/>
        <v/>
      </c>
      <c r="AF25" s="152" t="str">
        <f t="shared" si="18"/>
        <v/>
      </c>
      <c r="AG25" s="105" t="str">
        <f t="shared" si="6"/>
        <v/>
      </c>
      <c r="AH25" s="104" t="str">
        <f t="shared" si="7"/>
        <v/>
      </c>
      <c r="AI25" s="105">
        <f t="shared" si="19"/>
        <v>0</v>
      </c>
      <c r="AJ25" s="105">
        <f t="shared" si="20"/>
        <v>0</v>
      </c>
      <c r="AK25" s="105" t="str">
        <f t="shared" si="21"/>
        <v/>
      </c>
      <c r="AL25" s="105" t="str">
        <f t="shared" si="22"/>
        <v/>
      </c>
      <c r="AM25" s="105" t="str">
        <f t="shared" si="23"/>
        <v/>
      </c>
      <c r="AN25" s="105" t="str">
        <f t="shared" si="24"/>
        <v/>
      </c>
      <c r="AO25" s="105" t="str">
        <f t="shared" si="25"/>
        <v/>
      </c>
      <c r="AP25" s="105">
        <f t="shared" si="26"/>
        <v>0</v>
      </c>
      <c r="AQ25" s="105">
        <f t="shared" si="27"/>
        <v>0</v>
      </c>
      <c r="AR25" s="105" t="str">
        <f t="shared" si="28"/>
        <v/>
      </c>
      <c r="AS25" s="105"/>
      <c r="AT25" s="155"/>
    </row>
    <row r="26" spans="2:46">
      <c r="B26" s="160" t="s">
        <v>109</v>
      </c>
      <c r="C26" s="160"/>
      <c r="D26" s="101" t="s">
        <v>121</v>
      </c>
      <c r="E26" s="145" t="s">
        <v>73</v>
      </c>
      <c r="F26" s="146" t="s">
        <v>291</v>
      </c>
      <c r="G26" s="146" t="s">
        <v>294</v>
      </c>
      <c r="H26" s="145" t="s">
        <v>304</v>
      </c>
      <c r="I26" s="159" t="s">
        <v>373</v>
      </c>
      <c r="J26" s="159"/>
      <c r="K26" s="159"/>
      <c r="L26" s="159"/>
      <c r="M26" s="159"/>
      <c r="N26" s="159"/>
      <c r="O26" s="159"/>
      <c r="P26" s="159"/>
      <c r="Q26" s="159"/>
      <c r="R26" s="159"/>
      <c r="S26" s="103">
        <v>0</v>
      </c>
      <c r="T26" s="103">
        <v>0</v>
      </c>
      <c r="U26" s="103">
        <v>0</v>
      </c>
      <c r="V26" s="103">
        <v>0</v>
      </c>
      <c r="Y26" s="147"/>
      <c r="Z26" s="148">
        <f t="shared" si="29"/>
        <v>0</v>
      </c>
      <c r="AA26" s="149">
        <f t="shared" si="3"/>
        <v>0</v>
      </c>
      <c r="AB26" s="149">
        <f t="shared" si="17"/>
        <v>0</v>
      </c>
      <c r="AD26" s="104" t="str">
        <f t="shared" si="4"/>
        <v>01</v>
      </c>
      <c r="AE26" s="152" t="str">
        <f t="shared" si="5"/>
        <v/>
      </c>
      <c r="AF26" s="152" t="str">
        <f t="shared" si="18"/>
        <v/>
      </c>
      <c r="AG26" s="105" t="str">
        <f t="shared" si="6"/>
        <v/>
      </c>
      <c r="AH26" s="104" t="str">
        <f t="shared" si="7"/>
        <v/>
      </c>
      <c r="AI26" s="105">
        <f t="shared" si="19"/>
        <v>0</v>
      </c>
      <c r="AJ26" s="105">
        <f t="shared" si="20"/>
        <v>0</v>
      </c>
      <c r="AK26" s="105" t="str">
        <f t="shared" si="21"/>
        <v/>
      </c>
      <c r="AL26" s="105" t="str">
        <f t="shared" si="22"/>
        <v/>
      </c>
      <c r="AM26" s="105" t="str">
        <f t="shared" si="23"/>
        <v/>
      </c>
      <c r="AN26" s="105" t="str">
        <f t="shared" si="24"/>
        <v/>
      </c>
      <c r="AO26" s="105" t="str">
        <f t="shared" si="25"/>
        <v/>
      </c>
      <c r="AP26" s="105">
        <f t="shared" si="26"/>
        <v>0</v>
      </c>
      <c r="AQ26" s="105">
        <f t="shared" si="27"/>
        <v>0</v>
      </c>
      <c r="AR26" s="105" t="str">
        <f t="shared" si="28"/>
        <v/>
      </c>
      <c r="AS26" s="105"/>
      <c r="AT26" s="155"/>
    </row>
    <row r="27" spans="2:46">
      <c r="B27" s="160" t="s">
        <v>109</v>
      </c>
      <c r="C27" s="160"/>
      <c r="D27" s="101" t="s">
        <v>122</v>
      </c>
      <c r="E27" s="145" t="s">
        <v>73</v>
      </c>
      <c r="F27" s="146" t="s">
        <v>291</v>
      </c>
      <c r="G27" s="146" t="s">
        <v>294</v>
      </c>
      <c r="H27" s="145" t="s">
        <v>305</v>
      </c>
      <c r="I27" s="159" t="s">
        <v>373</v>
      </c>
      <c r="J27" s="159"/>
      <c r="K27" s="159"/>
      <c r="L27" s="159"/>
      <c r="M27" s="159"/>
      <c r="N27" s="159"/>
      <c r="O27" s="159"/>
      <c r="P27" s="159"/>
      <c r="Q27" s="159"/>
      <c r="R27" s="159"/>
      <c r="S27" s="103">
        <v>0</v>
      </c>
      <c r="T27" s="103">
        <v>0</v>
      </c>
      <c r="U27" s="103">
        <v>0</v>
      </c>
      <c r="V27" s="103">
        <v>0</v>
      </c>
      <c r="Y27" s="147"/>
      <c r="Z27" s="148">
        <f t="shared" si="29"/>
        <v>0</v>
      </c>
      <c r="AA27" s="149">
        <f t="shared" si="3"/>
        <v>0</v>
      </c>
      <c r="AB27" s="149">
        <f t="shared" si="17"/>
        <v>0</v>
      </c>
      <c r="AD27" s="104" t="str">
        <f t="shared" si="4"/>
        <v>01</v>
      </c>
      <c r="AE27" s="152" t="str">
        <f t="shared" si="5"/>
        <v/>
      </c>
      <c r="AF27" s="152" t="str">
        <f t="shared" si="18"/>
        <v/>
      </c>
      <c r="AG27" s="105" t="str">
        <f t="shared" si="6"/>
        <v/>
      </c>
      <c r="AH27" s="104" t="str">
        <f t="shared" si="7"/>
        <v/>
      </c>
      <c r="AI27" s="105">
        <f t="shared" si="19"/>
        <v>0</v>
      </c>
      <c r="AJ27" s="105">
        <f t="shared" si="20"/>
        <v>0</v>
      </c>
      <c r="AK27" s="105" t="str">
        <f t="shared" si="21"/>
        <v/>
      </c>
      <c r="AL27" s="105" t="str">
        <f t="shared" si="22"/>
        <v/>
      </c>
      <c r="AM27" s="105" t="str">
        <f t="shared" si="23"/>
        <v/>
      </c>
      <c r="AN27" s="105" t="str">
        <f t="shared" si="24"/>
        <v/>
      </c>
      <c r="AO27" s="105" t="str">
        <f t="shared" si="25"/>
        <v/>
      </c>
      <c r="AP27" s="105">
        <f t="shared" si="26"/>
        <v>0</v>
      </c>
      <c r="AQ27" s="105">
        <f t="shared" si="27"/>
        <v>0</v>
      </c>
      <c r="AR27" s="105" t="str">
        <f t="shared" si="28"/>
        <v/>
      </c>
      <c r="AS27" s="105"/>
      <c r="AT27" s="155"/>
    </row>
    <row r="28" spans="2:46">
      <c r="B28" s="160" t="s">
        <v>109</v>
      </c>
      <c r="C28" s="160"/>
      <c r="D28" s="101" t="s">
        <v>123</v>
      </c>
      <c r="E28" s="145" t="s">
        <v>73</v>
      </c>
      <c r="F28" s="146" t="s">
        <v>291</v>
      </c>
      <c r="G28" s="146" t="s">
        <v>294</v>
      </c>
      <c r="H28" s="145" t="s">
        <v>306</v>
      </c>
      <c r="I28" s="159" t="s">
        <v>373</v>
      </c>
      <c r="J28" s="159"/>
      <c r="K28" s="159"/>
      <c r="L28" s="159"/>
      <c r="M28" s="159"/>
      <c r="N28" s="159"/>
      <c r="O28" s="159"/>
      <c r="P28" s="159"/>
      <c r="Q28" s="159"/>
      <c r="R28" s="159"/>
      <c r="S28" s="103">
        <v>0</v>
      </c>
      <c r="T28" s="103">
        <v>0</v>
      </c>
      <c r="U28" s="103">
        <v>0</v>
      </c>
      <c r="V28" s="103">
        <v>0</v>
      </c>
      <c r="Y28" s="147"/>
      <c r="Z28" s="148">
        <f t="shared" si="29"/>
        <v>0</v>
      </c>
      <c r="AA28" s="149">
        <f t="shared" si="3"/>
        <v>0</v>
      </c>
      <c r="AB28" s="149">
        <f t="shared" si="17"/>
        <v>0</v>
      </c>
      <c r="AD28" s="104" t="str">
        <f t="shared" si="4"/>
        <v>01</v>
      </c>
      <c r="AE28" s="152" t="str">
        <f t="shared" si="5"/>
        <v/>
      </c>
      <c r="AF28" s="152" t="str">
        <f t="shared" si="18"/>
        <v/>
      </c>
      <c r="AG28" s="105" t="str">
        <f t="shared" si="6"/>
        <v/>
      </c>
      <c r="AH28" s="104" t="str">
        <f t="shared" si="7"/>
        <v/>
      </c>
      <c r="AI28" s="105">
        <f t="shared" si="19"/>
        <v>0</v>
      </c>
      <c r="AJ28" s="105">
        <f t="shared" si="20"/>
        <v>0</v>
      </c>
      <c r="AK28" s="105" t="str">
        <f t="shared" si="21"/>
        <v/>
      </c>
      <c r="AL28" s="105" t="str">
        <f t="shared" si="22"/>
        <v/>
      </c>
      <c r="AM28" s="105" t="str">
        <f t="shared" si="23"/>
        <v/>
      </c>
      <c r="AN28" s="105" t="str">
        <f t="shared" si="24"/>
        <v/>
      </c>
      <c r="AO28" s="105" t="str">
        <f t="shared" si="25"/>
        <v/>
      </c>
      <c r="AP28" s="105">
        <f t="shared" si="26"/>
        <v>0</v>
      </c>
      <c r="AQ28" s="105">
        <f t="shared" si="27"/>
        <v>0</v>
      </c>
      <c r="AR28" s="105" t="str">
        <f t="shared" si="28"/>
        <v/>
      </c>
      <c r="AS28" s="105"/>
      <c r="AT28" s="155"/>
    </row>
    <row r="29" spans="2:46">
      <c r="B29" s="160" t="s">
        <v>109</v>
      </c>
      <c r="C29" s="160"/>
      <c r="D29" s="101" t="s">
        <v>124</v>
      </c>
      <c r="E29" s="145" t="s">
        <v>73</v>
      </c>
      <c r="F29" s="146" t="s">
        <v>291</v>
      </c>
      <c r="G29" s="146" t="s">
        <v>294</v>
      </c>
      <c r="H29" s="145" t="s">
        <v>307</v>
      </c>
      <c r="I29" s="159" t="s">
        <v>373</v>
      </c>
      <c r="J29" s="159"/>
      <c r="K29" s="159"/>
      <c r="L29" s="159"/>
      <c r="M29" s="159"/>
      <c r="N29" s="159"/>
      <c r="O29" s="159"/>
      <c r="P29" s="159"/>
      <c r="Q29" s="159"/>
      <c r="R29" s="159"/>
      <c r="S29" s="103">
        <v>0</v>
      </c>
      <c r="T29" s="103">
        <v>0</v>
      </c>
      <c r="U29" s="103">
        <v>0</v>
      </c>
      <c r="V29" s="103">
        <v>1</v>
      </c>
      <c r="Y29" s="147"/>
      <c r="Z29" s="148">
        <f t="shared" si="29"/>
        <v>0</v>
      </c>
      <c r="AA29" s="149">
        <f t="shared" si="3"/>
        <v>0</v>
      </c>
      <c r="AB29" s="149">
        <f t="shared" si="17"/>
        <v>0</v>
      </c>
      <c r="AD29" s="104" t="str">
        <f t="shared" si="4"/>
        <v>01</v>
      </c>
      <c r="AE29" s="152" t="str">
        <f t="shared" si="5"/>
        <v/>
      </c>
      <c r="AF29" s="152" t="str">
        <f t="shared" si="18"/>
        <v/>
      </c>
      <c r="AG29" s="105" t="str">
        <f t="shared" si="6"/>
        <v/>
      </c>
      <c r="AH29" s="104" t="str">
        <f t="shared" si="7"/>
        <v/>
      </c>
      <c r="AI29" s="105">
        <f t="shared" si="19"/>
        <v>0</v>
      </c>
      <c r="AJ29" s="105">
        <f t="shared" si="20"/>
        <v>0</v>
      </c>
      <c r="AK29" s="105" t="str">
        <f t="shared" si="21"/>
        <v/>
      </c>
      <c r="AL29" s="105" t="str">
        <f t="shared" si="22"/>
        <v/>
      </c>
      <c r="AM29" s="105" t="str">
        <f t="shared" si="23"/>
        <v/>
      </c>
      <c r="AN29" s="105" t="str">
        <f t="shared" si="24"/>
        <v/>
      </c>
      <c r="AO29" s="105" t="str">
        <f t="shared" si="25"/>
        <v/>
      </c>
      <c r="AP29" s="105">
        <f t="shared" si="26"/>
        <v>0</v>
      </c>
      <c r="AQ29" s="105">
        <f t="shared" si="27"/>
        <v>0</v>
      </c>
      <c r="AR29" s="105" t="str">
        <f t="shared" si="28"/>
        <v/>
      </c>
      <c r="AS29" s="105"/>
      <c r="AT29" s="155"/>
    </row>
    <row r="30" spans="2:46">
      <c r="B30" s="160" t="s">
        <v>109</v>
      </c>
      <c r="C30" s="160"/>
      <c r="D30" s="101" t="s">
        <v>125</v>
      </c>
      <c r="E30" s="145" t="s">
        <v>73</v>
      </c>
      <c r="F30" s="146" t="s">
        <v>291</v>
      </c>
      <c r="G30" s="146" t="s">
        <v>294</v>
      </c>
      <c r="H30" s="145" t="s">
        <v>308</v>
      </c>
      <c r="I30" s="159" t="s">
        <v>373</v>
      </c>
      <c r="J30" s="159"/>
      <c r="K30" s="159"/>
      <c r="L30" s="159"/>
      <c r="M30" s="159"/>
      <c r="N30" s="159"/>
      <c r="O30" s="159"/>
      <c r="P30" s="159"/>
      <c r="Q30" s="159"/>
      <c r="R30" s="159"/>
      <c r="S30" s="103">
        <v>1</v>
      </c>
      <c r="T30" s="103">
        <v>0</v>
      </c>
      <c r="U30" s="103">
        <v>0</v>
      </c>
      <c r="V30" s="103">
        <v>0</v>
      </c>
      <c r="Y30" s="147"/>
      <c r="Z30" s="148">
        <f t="shared" si="29"/>
        <v>0</v>
      </c>
      <c r="AA30" s="149">
        <f t="shared" si="3"/>
        <v>0</v>
      </c>
      <c r="AB30" s="149">
        <f t="shared" si="17"/>
        <v>0</v>
      </c>
      <c r="AD30" s="104" t="str">
        <f t="shared" si="4"/>
        <v>01</v>
      </c>
      <c r="AE30" s="152" t="str">
        <f t="shared" si="5"/>
        <v/>
      </c>
      <c r="AF30" s="152" t="str">
        <f t="shared" si="18"/>
        <v/>
      </c>
      <c r="AG30" s="105" t="str">
        <f t="shared" si="6"/>
        <v/>
      </c>
      <c r="AH30" s="104" t="str">
        <f t="shared" si="7"/>
        <v/>
      </c>
      <c r="AI30" s="105">
        <f t="shared" si="19"/>
        <v>0</v>
      </c>
      <c r="AJ30" s="105">
        <f t="shared" si="20"/>
        <v>0</v>
      </c>
      <c r="AK30" s="105" t="str">
        <f t="shared" si="21"/>
        <v/>
      </c>
      <c r="AL30" s="105" t="str">
        <f t="shared" si="22"/>
        <v/>
      </c>
      <c r="AM30" s="105" t="str">
        <f t="shared" si="23"/>
        <v/>
      </c>
      <c r="AN30" s="105" t="str">
        <f t="shared" si="24"/>
        <v/>
      </c>
      <c r="AO30" s="105" t="str">
        <f t="shared" si="25"/>
        <v/>
      </c>
      <c r="AP30" s="105">
        <f t="shared" si="26"/>
        <v>0</v>
      </c>
      <c r="AQ30" s="105">
        <f t="shared" si="27"/>
        <v>0</v>
      </c>
      <c r="AR30" s="105" t="str">
        <f t="shared" si="28"/>
        <v/>
      </c>
      <c r="AS30" s="105"/>
      <c r="AT30" s="155"/>
    </row>
    <row r="31" spans="2:46">
      <c r="B31" s="160" t="s">
        <v>109</v>
      </c>
      <c r="C31" s="160"/>
      <c r="D31" s="101" t="s">
        <v>126</v>
      </c>
      <c r="E31" s="145" t="s">
        <v>73</v>
      </c>
      <c r="F31" s="146" t="s">
        <v>291</v>
      </c>
      <c r="G31" s="146" t="s">
        <v>294</v>
      </c>
      <c r="H31" s="145" t="s">
        <v>309</v>
      </c>
      <c r="I31" s="159" t="s">
        <v>373</v>
      </c>
      <c r="J31" s="159"/>
      <c r="K31" s="159"/>
      <c r="L31" s="159"/>
      <c r="M31" s="159"/>
      <c r="N31" s="159"/>
      <c r="O31" s="159"/>
      <c r="P31" s="159"/>
      <c r="Q31" s="159"/>
      <c r="R31" s="159"/>
      <c r="S31" s="103">
        <v>0</v>
      </c>
      <c r="T31" s="103">
        <v>1</v>
      </c>
      <c r="U31" s="103">
        <v>0</v>
      </c>
      <c r="V31" s="103">
        <v>0</v>
      </c>
      <c r="Y31" s="147"/>
      <c r="Z31" s="148">
        <f t="shared" si="29"/>
        <v>0</v>
      </c>
      <c r="AA31" s="149">
        <f t="shared" si="3"/>
        <v>0</v>
      </c>
      <c r="AB31" s="149">
        <f t="shared" si="17"/>
        <v>0</v>
      </c>
      <c r="AD31" s="104" t="str">
        <f t="shared" si="4"/>
        <v>01</v>
      </c>
      <c r="AE31" s="152" t="str">
        <f t="shared" si="5"/>
        <v/>
      </c>
      <c r="AF31" s="152" t="str">
        <f t="shared" si="18"/>
        <v/>
      </c>
      <c r="AG31" s="105" t="str">
        <f t="shared" si="6"/>
        <v/>
      </c>
      <c r="AH31" s="104" t="str">
        <f t="shared" si="7"/>
        <v/>
      </c>
      <c r="AI31" s="105">
        <f t="shared" si="19"/>
        <v>0</v>
      </c>
      <c r="AJ31" s="105">
        <f t="shared" si="20"/>
        <v>0</v>
      </c>
      <c r="AK31" s="105" t="str">
        <f t="shared" si="21"/>
        <v/>
      </c>
      <c r="AL31" s="105" t="str">
        <f t="shared" si="22"/>
        <v/>
      </c>
      <c r="AM31" s="105" t="str">
        <f t="shared" si="23"/>
        <v/>
      </c>
      <c r="AN31" s="105" t="str">
        <f t="shared" si="24"/>
        <v/>
      </c>
      <c r="AO31" s="105" t="str">
        <f t="shared" si="25"/>
        <v/>
      </c>
      <c r="AP31" s="105">
        <f t="shared" si="26"/>
        <v>0</v>
      </c>
      <c r="AQ31" s="105">
        <f t="shared" si="27"/>
        <v>0</v>
      </c>
      <c r="AR31" s="105" t="str">
        <f t="shared" si="28"/>
        <v/>
      </c>
      <c r="AS31" s="105"/>
      <c r="AT31" s="155"/>
    </row>
    <row r="32" spans="2:46">
      <c r="B32" s="160" t="s">
        <v>109</v>
      </c>
      <c r="C32" s="160"/>
      <c r="D32" s="101" t="s">
        <v>127</v>
      </c>
      <c r="E32" s="145" t="s">
        <v>73</v>
      </c>
      <c r="F32" s="146" t="s">
        <v>291</v>
      </c>
      <c r="G32" s="146" t="s">
        <v>294</v>
      </c>
      <c r="H32" s="145" t="s">
        <v>310</v>
      </c>
      <c r="I32" s="159" t="s">
        <v>373</v>
      </c>
      <c r="J32" s="159"/>
      <c r="K32" s="159"/>
      <c r="L32" s="159"/>
      <c r="M32" s="159"/>
      <c r="N32" s="159"/>
      <c r="O32" s="159"/>
      <c r="P32" s="159"/>
      <c r="Q32" s="159"/>
      <c r="R32" s="159"/>
      <c r="S32" s="103">
        <v>0</v>
      </c>
      <c r="T32" s="103">
        <v>0</v>
      </c>
      <c r="U32" s="103">
        <v>0</v>
      </c>
      <c r="V32" s="103">
        <v>0</v>
      </c>
      <c r="Y32" s="147"/>
      <c r="Z32" s="148">
        <f t="shared" si="29"/>
        <v>0</v>
      </c>
      <c r="AA32" s="149">
        <f t="shared" si="3"/>
        <v>0</v>
      </c>
      <c r="AB32" s="149">
        <f t="shared" si="17"/>
        <v>0</v>
      </c>
      <c r="AD32" s="104" t="str">
        <f t="shared" si="4"/>
        <v>01</v>
      </c>
      <c r="AE32" s="152" t="str">
        <f t="shared" si="5"/>
        <v/>
      </c>
      <c r="AF32" s="152" t="str">
        <f t="shared" si="18"/>
        <v/>
      </c>
      <c r="AG32" s="105" t="str">
        <f t="shared" si="6"/>
        <v/>
      </c>
      <c r="AH32" s="104" t="str">
        <f t="shared" si="7"/>
        <v/>
      </c>
      <c r="AI32" s="105">
        <f t="shared" si="19"/>
        <v>0</v>
      </c>
      <c r="AJ32" s="105">
        <f t="shared" si="20"/>
        <v>0</v>
      </c>
      <c r="AK32" s="105" t="str">
        <f t="shared" si="21"/>
        <v/>
      </c>
      <c r="AL32" s="105" t="str">
        <f t="shared" si="22"/>
        <v/>
      </c>
      <c r="AM32" s="105" t="str">
        <f t="shared" si="23"/>
        <v/>
      </c>
      <c r="AN32" s="105" t="str">
        <f t="shared" si="24"/>
        <v/>
      </c>
      <c r="AO32" s="105" t="str">
        <f t="shared" si="25"/>
        <v/>
      </c>
      <c r="AP32" s="105">
        <f t="shared" si="26"/>
        <v>0</v>
      </c>
      <c r="AQ32" s="105">
        <f t="shared" si="27"/>
        <v>0</v>
      </c>
      <c r="AR32" s="105" t="str">
        <f t="shared" si="28"/>
        <v/>
      </c>
      <c r="AS32" s="105"/>
      <c r="AT32" s="155"/>
    </row>
    <row r="33" spans="2:46">
      <c r="B33" s="160" t="s">
        <v>109</v>
      </c>
      <c r="C33" s="160"/>
      <c r="D33" s="101" t="s">
        <v>128</v>
      </c>
      <c r="E33" s="145" t="s">
        <v>73</v>
      </c>
      <c r="F33" s="146" t="s">
        <v>291</v>
      </c>
      <c r="G33" s="146" t="s">
        <v>294</v>
      </c>
      <c r="H33" s="145" t="s">
        <v>311</v>
      </c>
      <c r="I33" s="159" t="s">
        <v>373</v>
      </c>
      <c r="J33" s="159"/>
      <c r="K33" s="159"/>
      <c r="L33" s="159"/>
      <c r="M33" s="159"/>
      <c r="N33" s="159"/>
      <c r="O33" s="159"/>
      <c r="P33" s="159"/>
      <c r="Q33" s="159"/>
      <c r="R33" s="159"/>
      <c r="S33" s="103">
        <v>0</v>
      </c>
      <c r="T33" s="103">
        <v>0</v>
      </c>
      <c r="U33" s="103">
        <v>0</v>
      </c>
      <c r="V33" s="103">
        <v>0</v>
      </c>
      <c r="Y33" s="147"/>
      <c r="Z33" s="148">
        <f t="shared" si="29"/>
        <v>0</v>
      </c>
      <c r="AA33" s="149">
        <f t="shared" si="3"/>
        <v>0</v>
      </c>
      <c r="AB33" s="149">
        <f t="shared" si="17"/>
        <v>0</v>
      </c>
      <c r="AD33" s="104" t="str">
        <f t="shared" si="4"/>
        <v>01</v>
      </c>
      <c r="AE33" s="152" t="str">
        <f t="shared" si="5"/>
        <v/>
      </c>
      <c r="AF33" s="152" t="str">
        <f t="shared" si="18"/>
        <v/>
      </c>
      <c r="AG33" s="105" t="str">
        <f t="shared" si="6"/>
        <v/>
      </c>
      <c r="AH33" s="104" t="str">
        <f t="shared" si="7"/>
        <v/>
      </c>
      <c r="AI33" s="105">
        <f t="shared" si="19"/>
        <v>0</v>
      </c>
      <c r="AJ33" s="105">
        <f t="shared" si="20"/>
        <v>0</v>
      </c>
      <c r="AK33" s="105" t="str">
        <f t="shared" si="21"/>
        <v/>
      </c>
      <c r="AL33" s="105" t="str">
        <f t="shared" si="22"/>
        <v/>
      </c>
      <c r="AM33" s="105" t="str">
        <f t="shared" si="23"/>
        <v/>
      </c>
      <c r="AN33" s="105" t="str">
        <f t="shared" si="24"/>
        <v/>
      </c>
      <c r="AO33" s="105" t="str">
        <f t="shared" si="25"/>
        <v/>
      </c>
      <c r="AP33" s="105">
        <f t="shared" si="26"/>
        <v>0</v>
      </c>
      <c r="AQ33" s="105">
        <f t="shared" si="27"/>
        <v>0</v>
      </c>
      <c r="AR33" s="105" t="str">
        <f t="shared" si="28"/>
        <v/>
      </c>
      <c r="AS33" s="105"/>
      <c r="AT33" s="155"/>
    </row>
    <row r="34" spans="2:46">
      <c r="B34" s="160" t="s">
        <v>109</v>
      </c>
      <c r="C34" s="160"/>
      <c r="D34" s="101" t="s">
        <v>129</v>
      </c>
      <c r="E34" s="145" t="s">
        <v>73</v>
      </c>
      <c r="F34" s="146" t="s">
        <v>292</v>
      </c>
      <c r="G34" s="146" t="s">
        <v>294</v>
      </c>
      <c r="H34" s="145" t="s">
        <v>312</v>
      </c>
      <c r="I34" s="159" t="s">
        <v>373</v>
      </c>
      <c r="J34" s="159"/>
      <c r="K34" s="159"/>
      <c r="L34" s="159"/>
      <c r="M34" s="159"/>
      <c r="N34" s="159"/>
      <c r="O34" s="159"/>
      <c r="P34" s="159"/>
      <c r="Q34" s="159"/>
      <c r="R34" s="159"/>
      <c r="S34" s="103">
        <v>0</v>
      </c>
      <c r="T34" s="103">
        <v>0</v>
      </c>
      <c r="U34" s="103">
        <v>1</v>
      </c>
      <c r="V34" s="103">
        <v>0</v>
      </c>
      <c r="Y34" s="147"/>
      <c r="Z34" s="148">
        <f t="shared" si="29"/>
        <v>0</v>
      </c>
      <c r="AA34" s="149">
        <f t="shared" si="3"/>
        <v>0</v>
      </c>
      <c r="AB34" s="149">
        <f t="shared" si="17"/>
        <v>0</v>
      </c>
      <c r="AD34" s="104" t="str">
        <f t="shared" si="4"/>
        <v>01</v>
      </c>
      <c r="AE34" s="152" t="str">
        <f t="shared" si="5"/>
        <v/>
      </c>
      <c r="AF34" s="152" t="str">
        <f t="shared" si="18"/>
        <v/>
      </c>
      <c r="AG34" s="105" t="str">
        <f t="shared" si="6"/>
        <v/>
      </c>
      <c r="AH34" s="104" t="str">
        <f t="shared" si="7"/>
        <v/>
      </c>
      <c r="AI34" s="105">
        <f t="shared" si="19"/>
        <v>0</v>
      </c>
      <c r="AJ34" s="105">
        <f t="shared" si="20"/>
        <v>0</v>
      </c>
      <c r="AK34" s="105" t="str">
        <f t="shared" si="21"/>
        <v/>
      </c>
      <c r="AL34" s="105" t="str">
        <f t="shared" si="22"/>
        <v/>
      </c>
      <c r="AM34" s="105" t="str">
        <f t="shared" si="23"/>
        <v/>
      </c>
      <c r="AN34" s="105" t="str">
        <f t="shared" si="24"/>
        <v/>
      </c>
      <c r="AO34" s="105" t="str">
        <f t="shared" si="25"/>
        <v/>
      </c>
      <c r="AP34" s="105">
        <f t="shared" si="26"/>
        <v>0</v>
      </c>
      <c r="AQ34" s="105">
        <f t="shared" si="27"/>
        <v>0</v>
      </c>
      <c r="AR34" s="105" t="str">
        <f t="shared" si="28"/>
        <v/>
      </c>
      <c r="AS34" s="105"/>
      <c r="AT34" s="155"/>
    </row>
    <row r="35" spans="2:46">
      <c r="B35" s="160" t="s">
        <v>109</v>
      </c>
      <c r="C35" s="160"/>
      <c r="D35" s="101" t="s">
        <v>130</v>
      </c>
      <c r="E35" s="145" t="s">
        <v>73</v>
      </c>
      <c r="F35" s="146" t="s">
        <v>292</v>
      </c>
      <c r="G35" s="146" t="s">
        <v>294</v>
      </c>
      <c r="H35" s="145" t="s">
        <v>313</v>
      </c>
      <c r="I35" s="159" t="s">
        <v>373</v>
      </c>
      <c r="J35" s="159"/>
      <c r="K35" s="159"/>
      <c r="L35" s="159"/>
      <c r="M35" s="159"/>
      <c r="N35" s="159"/>
      <c r="O35" s="159"/>
      <c r="P35" s="159"/>
      <c r="Q35" s="159"/>
      <c r="R35" s="159"/>
      <c r="S35" s="103">
        <v>0</v>
      </c>
      <c r="T35" s="103">
        <v>0</v>
      </c>
      <c r="U35" s="103">
        <v>0</v>
      </c>
      <c r="V35" s="103">
        <v>0</v>
      </c>
      <c r="Y35" s="147"/>
      <c r="Z35" s="148">
        <f t="shared" si="29"/>
        <v>0</v>
      </c>
      <c r="AA35" s="149">
        <f t="shared" si="3"/>
        <v>0</v>
      </c>
      <c r="AB35" s="149">
        <f t="shared" si="17"/>
        <v>0</v>
      </c>
      <c r="AD35" s="104" t="str">
        <f t="shared" si="4"/>
        <v>01</v>
      </c>
      <c r="AE35" s="152" t="str">
        <f t="shared" si="5"/>
        <v/>
      </c>
      <c r="AF35" s="152" t="str">
        <f t="shared" si="18"/>
        <v/>
      </c>
      <c r="AG35" s="105" t="str">
        <f t="shared" si="6"/>
        <v/>
      </c>
      <c r="AH35" s="104" t="str">
        <f t="shared" si="7"/>
        <v/>
      </c>
      <c r="AI35" s="105">
        <f t="shared" si="19"/>
        <v>0</v>
      </c>
      <c r="AJ35" s="105">
        <f t="shared" si="20"/>
        <v>0</v>
      </c>
      <c r="AK35" s="105" t="str">
        <f t="shared" si="21"/>
        <v/>
      </c>
      <c r="AL35" s="105" t="str">
        <f t="shared" si="22"/>
        <v/>
      </c>
      <c r="AM35" s="105" t="str">
        <f t="shared" si="23"/>
        <v/>
      </c>
      <c r="AN35" s="105" t="str">
        <f t="shared" si="24"/>
        <v/>
      </c>
      <c r="AO35" s="105" t="str">
        <f t="shared" si="25"/>
        <v/>
      </c>
      <c r="AP35" s="105">
        <f t="shared" si="26"/>
        <v>0</v>
      </c>
      <c r="AQ35" s="105">
        <f t="shared" si="27"/>
        <v>0</v>
      </c>
      <c r="AR35" s="105" t="str">
        <f t="shared" si="28"/>
        <v/>
      </c>
      <c r="AS35" s="105"/>
      <c r="AT35" s="155"/>
    </row>
    <row r="36" spans="2:46">
      <c r="B36" s="160" t="s">
        <v>109</v>
      </c>
      <c r="C36" s="160"/>
      <c r="D36" s="101" t="s">
        <v>131</v>
      </c>
      <c r="E36" s="145" t="s">
        <v>73</v>
      </c>
      <c r="F36" s="146" t="s">
        <v>292</v>
      </c>
      <c r="G36" s="146" t="s">
        <v>294</v>
      </c>
      <c r="H36" s="145" t="s">
        <v>314</v>
      </c>
      <c r="I36" s="159" t="s">
        <v>373</v>
      </c>
      <c r="J36" s="159"/>
      <c r="K36" s="159"/>
      <c r="L36" s="159"/>
      <c r="M36" s="159"/>
      <c r="N36" s="159"/>
      <c r="O36" s="159"/>
      <c r="P36" s="159"/>
      <c r="Q36" s="159"/>
      <c r="R36" s="159"/>
      <c r="S36" s="103">
        <v>0</v>
      </c>
      <c r="T36" s="103">
        <v>0</v>
      </c>
      <c r="U36" s="103">
        <v>1</v>
      </c>
      <c r="V36" s="103">
        <v>0</v>
      </c>
      <c r="Y36" s="147"/>
      <c r="Z36" s="148">
        <f t="shared" si="29"/>
        <v>0</v>
      </c>
      <c r="AA36" s="149">
        <f t="shared" si="3"/>
        <v>0</v>
      </c>
      <c r="AB36" s="149">
        <f t="shared" si="17"/>
        <v>0</v>
      </c>
      <c r="AD36" s="104" t="str">
        <f t="shared" si="4"/>
        <v>01</v>
      </c>
      <c r="AE36" s="152" t="str">
        <f t="shared" si="5"/>
        <v/>
      </c>
      <c r="AF36" s="152" t="str">
        <f t="shared" si="18"/>
        <v/>
      </c>
      <c r="AG36" s="105" t="str">
        <f t="shared" si="6"/>
        <v/>
      </c>
      <c r="AH36" s="104" t="str">
        <f t="shared" si="7"/>
        <v/>
      </c>
      <c r="AI36" s="105">
        <f t="shared" si="19"/>
        <v>0</v>
      </c>
      <c r="AJ36" s="105">
        <f t="shared" si="20"/>
        <v>0</v>
      </c>
      <c r="AK36" s="105" t="str">
        <f t="shared" si="21"/>
        <v/>
      </c>
      <c r="AL36" s="105" t="str">
        <f t="shared" si="22"/>
        <v/>
      </c>
      <c r="AM36" s="105" t="str">
        <f t="shared" si="23"/>
        <v/>
      </c>
      <c r="AN36" s="105" t="str">
        <f t="shared" si="24"/>
        <v/>
      </c>
      <c r="AO36" s="105" t="str">
        <f t="shared" si="25"/>
        <v/>
      </c>
      <c r="AP36" s="105">
        <f t="shared" si="26"/>
        <v>0</v>
      </c>
      <c r="AQ36" s="105">
        <f t="shared" si="27"/>
        <v>0</v>
      </c>
      <c r="AR36" s="105" t="str">
        <f t="shared" si="28"/>
        <v/>
      </c>
      <c r="AS36" s="105"/>
      <c r="AT36" s="155"/>
    </row>
    <row r="37" spans="2:46">
      <c r="B37" s="160" t="s">
        <v>109</v>
      </c>
      <c r="C37" s="160"/>
      <c r="D37" s="101" t="s">
        <v>132</v>
      </c>
      <c r="E37" s="145" t="s">
        <v>73</v>
      </c>
      <c r="F37" s="146" t="s">
        <v>292</v>
      </c>
      <c r="G37" s="146" t="s">
        <v>294</v>
      </c>
      <c r="H37" s="145" t="s">
        <v>315</v>
      </c>
      <c r="I37" s="159" t="s">
        <v>373</v>
      </c>
      <c r="J37" s="159"/>
      <c r="K37" s="159"/>
      <c r="L37" s="159"/>
      <c r="M37" s="159"/>
      <c r="N37" s="159"/>
      <c r="O37" s="159"/>
      <c r="P37" s="159"/>
      <c r="Q37" s="159"/>
      <c r="R37" s="159"/>
      <c r="S37" s="103">
        <v>0</v>
      </c>
      <c r="T37" s="103">
        <v>0</v>
      </c>
      <c r="U37" s="103">
        <v>0</v>
      </c>
      <c r="V37" s="103">
        <v>0</v>
      </c>
      <c r="Y37" s="147"/>
      <c r="Z37" s="148">
        <f t="shared" si="29"/>
        <v>0</v>
      </c>
      <c r="AA37" s="149">
        <f t="shared" si="3"/>
        <v>0</v>
      </c>
      <c r="AB37" s="149">
        <f t="shared" si="17"/>
        <v>0</v>
      </c>
      <c r="AD37" s="104" t="str">
        <f t="shared" si="4"/>
        <v>01</v>
      </c>
      <c r="AE37" s="152" t="str">
        <f t="shared" si="5"/>
        <v/>
      </c>
      <c r="AF37" s="152" t="str">
        <f t="shared" si="18"/>
        <v/>
      </c>
      <c r="AG37" s="105" t="str">
        <f t="shared" si="6"/>
        <v/>
      </c>
      <c r="AH37" s="104" t="str">
        <f t="shared" si="7"/>
        <v/>
      </c>
      <c r="AI37" s="105">
        <f t="shared" si="19"/>
        <v>0</v>
      </c>
      <c r="AJ37" s="105">
        <f t="shared" si="20"/>
        <v>0</v>
      </c>
      <c r="AK37" s="105" t="str">
        <f t="shared" si="21"/>
        <v/>
      </c>
      <c r="AL37" s="105" t="str">
        <f t="shared" si="22"/>
        <v/>
      </c>
      <c r="AM37" s="105" t="str">
        <f t="shared" si="23"/>
        <v/>
      </c>
      <c r="AN37" s="105" t="str">
        <f t="shared" si="24"/>
        <v/>
      </c>
      <c r="AO37" s="105" t="str">
        <f t="shared" si="25"/>
        <v/>
      </c>
      <c r="AP37" s="105">
        <f t="shared" si="26"/>
        <v>0</v>
      </c>
      <c r="AQ37" s="105">
        <f t="shared" si="27"/>
        <v>0</v>
      </c>
      <c r="AR37" s="105" t="str">
        <f t="shared" si="28"/>
        <v/>
      </c>
      <c r="AS37" s="105"/>
      <c r="AT37" s="155"/>
    </row>
    <row r="38" spans="2:46">
      <c r="B38" s="160" t="s">
        <v>109</v>
      </c>
      <c r="C38" s="160"/>
      <c r="D38" s="101" t="s">
        <v>133</v>
      </c>
      <c r="E38" s="145" t="s">
        <v>73</v>
      </c>
      <c r="F38" s="146" t="s">
        <v>292</v>
      </c>
      <c r="G38" s="146" t="s">
        <v>294</v>
      </c>
      <c r="H38" s="145" t="s">
        <v>316</v>
      </c>
      <c r="I38" s="159" t="s">
        <v>373</v>
      </c>
      <c r="J38" s="159"/>
      <c r="K38" s="159"/>
      <c r="L38" s="159"/>
      <c r="M38" s="159"/>
      <c r="N38" s="159"/>
      <c r="O38" s="159"/>
      <c r="P38" s="159"/>
      <c r="Q38" s="159"/>
      <c r="R38" s="159"/>
      <c r="S38" s="103">
        <v>0</v>
      </c>
      <c r="T38" s="103">
        <v>0</v>
      </c>
      <c r="U38" s="103">
        <v>0</v>
      </c>
      <c r="V38" s="103">
        <v>0</v>
      </c>
      <c r="Y38" s="147"/>
      <c r="Z38" s="148">
        <f t="shared" si="29"/>
        <v>0</v>
      </c>
      <c r="AA38" s="149">
        <f t="shared" si="3"/>
        <v>0</v>
      </c>
      <c r="AB38" s="149">
        <f t="shared" si="17"/>
        <v>0</v>
      </c>
      <c r="AD38" s="104" t="str">
        <f t="shared" si="4"/>
        <v>01</v>
      </c>
      <c r="AE38" s="152" t="str">
        <f t="shared" si="5"/>
        <v/>
      </c>
      <c r="AF38" s="152" t="str">
        <f t="shared" si="18"/>
        <v/>
      </c>
      <c r="AG38" s="105" t="str">
        <f t="shared" si="6"/>
        <v/>
      </c>
      <c r="AH38" s="104" t="str">
        <f t="shared" si="7"/>
        <v/>
      </c>
      <c r="AI38" s="105">
        <f t="shared" si="19"/>
        <v>0</v>
      </c>
      <c r="AJ38" s="105">
        <f t="shared" si="20"/>
        <v>0</v>
      </c>
      <c r="AK38" s="105" t="str">
        <f t="shared" si="21"/>
        <v/>
      </c>
      <c r="AL38" s="105" t="str">
        <f t="shared" si="22"/>
        <v/>
      </c>
      <c r="AM38" s="105" t="str">
        <f t="shared" si="23"/>
        <v/>
      </c>
      <c r="AN38" s="105" t="str">
        <f t="shared" si="24"/>
        <v/>
      </c>
      <c r="AO38" s="105" t="str">
        <f t="shared" si="25"/>
        <v/>
      </c>
      <c r="AP38" s="105">
        <f t="shared" si="26"/>
        <v>0</v>
      </c>
      <c r="AQ38" s="105">
        <f t="shared" si="27"/>
        <v>0</v>
      </c>
      <c r="AR38" s="105" t="str">
        <f t="shared" si="28"/>
        <v/>
      </c>
      <c r="AS38" s="105"/>
      <c r="AT38" s="155"/>
    </row>
    <row r="39" spans="2:46">
      <c r="B39" s="160" t="s">
        <v>109</v>
      </c>
      <c r="C39" s="160"/>
      <c r="D39" s="101" t="s">
        <v>134</v>
      </c>
      <c r="E39" s="145" t="s">
        <v>73</v>
      </c>
      <c r="F39" s="146" t="s">
        <v>292</v>
      </c>
      <c r="G39" s="146" t="s">
        <v>294</v>
      </c>
      <c r="H39" s="145" t="s">
        <v>317</v>
      </c>
      <c r="I39" s="159" t="s">
        <v>373</v>
      </c>
      <c r="J39" s="159"/>
      <c r="K39" s="159"/>
      <c r="L39" s="159"/>
      <c r="M39" s="159"/>
      <c r="N39" s="159"/>
      <c r="O39" s="159"/>
      <c r="P39" s="159"/>
      <c r="Q39" s="159"/>
      <c r="R39" s="159"/>
      <c r="S39" s="103">
        <v>0</v>
      </c>
      <c r="T39" s="103">
        <v>0</v>
      </c>
      <c r="U39" s="103">
        <v>0</v>
      </c>
      <c r="V39" s="103">
        <v>0</v>
      </c>
      <c r="Y39" s="147"/>
      <c r="Z39" s="148">
        <f t="shared" si="29"/>
        <v>0</v>
      </c>
      <c r="AA39" s="149">
        <f t="shared" si="3"/>
        <v>0</v>
      </c>
      <c r="AB39" s="149">
        <f t="shared" si="17"/>
        <v>0</v>
      </c>
      <c r="AD39" s="104" t="str">
        <f t="shared" si="4"/>
        <v>01</v>
      </c>
      <c r="AE39" s="152" t="str">
        <f t="shared" si="5"/>
        <v/>
      </c>
      <c r="AF39" s="152" t="str">
        <f t="shared" si="18"/>
        <v/>
      </c>
      <c r="AG39" s="105" t="str">
        <f t="shared" si="6"/>
        <v/>
      </c>
      <c r="AH39" s="104" t="str">
        <f t="shared" si="7"/>
        <v/>
      </c>
      <c r="AI39" s="105">
        <f t="shared" si="19"/>
        <v>0</v>
      </c>
      <c r="AJ39" s="105">
        <f t="shared" si="20"/>
        <v>0</v>
      </c>
      <c r="AK39" s="105" t="str">
        <f t="shared" si="21"/>
        <v/>
      </c>
      <c r="AL39" s="105" t="str">
        <f t="shared" si="22"/>
        <v/>
      </c>
      <c r="AM39" s="105" t="str">
        <f t="shared" si="23"/>
        <v/>
      </c>
      <c r="AN39" s="105" t="str">
        <f t="shared" si="24"/>
        <v/>
      </c>
      <c r="AO39" s="105" t="str">
        <f t="shared" si="25"/>
        <v/>
      </c>
      <c r="AP39" s="105">
        <f t="shared" si="26"/>
        <v>0</v>
      </c>
      <c r="AQ39" s="105">
        <f t="shared" si="27"/>
        <v>0</v>
      </c>
      <c r="AR39" s="105" t="str">
        <f t="shared" si="28"/>
        <v/>
      </c>
      <c r="AS39" s="105"/>
      <c r="AT39" s="155"/>
    </row>
    <row r="40" spans="2:46">
      <c r="B40" s="160" t="s">
        <v>109</v>
      </c>
      <c r="C40" s="160"/>
      <c r="D40" s="101" t="s">
        <v>135</v>
      </c>
      <c r="E40" s="145" t="s">
        <v>73</v>
      </c>
      <c r="F40" s="146" t="s">
        <v>292</v>
      </c>
      <c r="G40" s="146" t="s">
        <v>294</v>
      </c>
      <c r="H40" s="145" t="s">
        <v>318</v>
      </c>
      <c r="I40" s="159" t="s">
        <v>373</v>
      </c>
      <c r="J40" s="159"/>
      <c r="K40" s="159"/>
      <c r="L40" s="159"/>
      <c r="M40" s="159"/>
      <c r="N40" s="159"/>
      <c r="O40" s="159"/>
      <c r="P40" s="159"/>
      <c r="Q40" s="159"/>
      <c r="R40" s="159"/>
      <c r="S40" s="103">
        <v>0</v>
      </c>
      <c r="T40" s="103">
        <v>0</v>
      </c>
      <c r="U40" s="103">
        <v>0</v>
      </c>
      <c r="V40" s="103">
        <v>1</v>
      </c>
      <c r="Y40" s="147"/>
      <c r="Z40" s="148">
        <f t="shared" si="29"/>
        <v>0</v>
      </c>
      <c r="AA40" s="149">
        <f t="shared" si="3"/>
        <v>0</v>
      </c>
      <c r="AB40" s="149">
        <f t="shared" si="17"/>
        <v>0</v>
      </c>
      <c r="AD40" s="104" t="str">
        <f t="shared" si="4"/>
        <v>01</v>
      </c>
      <c r="AE40" s="152" t="str">
        <f t="shared" si="5"/>
        <v/>
      </c>
      <c r="AF40" s="152" t="str">
        <f t="shared" si="18"/>
        <v/>
      </c>
      <c r="AG40" s="105" t="str">
        <f t="shared" si="6"/>
        <v/>
      </c>
      <c r="AH40" s="104" t="str">
        <f t="shared" si="7"/>
        <v/>
      </c>
      <c r="AI40" s="105">
        <f t="shared" si="19"/>
        <v>0</v>
      </c>
      <c r="AJ40" s="105">
        <f t="shared" si="20"/>
        <v>0</v>
      </c>
      <c r="AK40" s="105" t="str">
        <f t="shared" si="21"/>
        <v/>
      </c>
      <c r="AL40" s="105" t="str">
        <f t="shared" si="22"/>
        <v/>
      </c>
      <c r="AM40" s="105" t="str">
        <f t="shared" si="23"/>
        <v/>
      </c>
      <c r="AN40" s="105" t="str">
        <f t="shared" si="24"/>
        <v/>
      </c>
      <c r="AO40" s="105" t="str">
        <f t="shared" si="25"/>
        <v/>
      </c>
      <c r="AP40" s="105">
        <f t="shared" si="26"/>
        <v>0</v>
      </c>
      <c r="AQ40" s="105">
        <f t="shared" si="27"/>
        <v>0</v>
      </c>
      <c r="AR40" s="105" t="str">
        <f t="shared" si="28"/>
        <v/>
      </c>
      <c r="AS40" s="105"/>
      <c r="AT40" s="155"/>
    </row>
    <row r="41" spans="2:46">
      <c r="B41" s="160" t="s">
        <v>109</v>
      </c>
      <c r="C41" s="160"/>
      <c r="D41" s="101" t="s">
        <v>136</v>
      </c>
      <c r="E41" s="145" t="s">
        <v>73</v>
      </c>
      <c r="F41" s="146" t="s">
        <v>293</v>
      </c>
      <c r="G41" s="146" t="s">
        <v>294</v>
      </c>
      <c r="H41" s="145" t="s">
        <v>319</v>
      </c>
      <c r="I41" s="159" t="s">
        <v>373</v>
      </c>
      <c r="J41" s="159"/>
      <c r="K41" s="159"/>
      <c r="L41" s="159"/>
      <c r="M41" s="159"/>
      <c r="N41" s="159"/>
      <c r="O41" s="159"/>
      <c r="P41" s="159"/>
      <c r="Q41" s="159"/>
      <c r="R41" s="159"/>
      <c r="S41" s="103">
        <v>1</v>
      </c>
      <c r="T41" s="103">
        <v>0</v>
      </c>
      <c r="U41" s="103">
        <v>0</v>
      </c>
      <c r="V41" s="103">
        <v>0</v>
      </c>
      <c r="Y41" s="147"/>
      <c r="Z41" s="148">
        <f t="shared" si="29"/>
        <v>0</v>
      </c>
      <c r="AA41" s="149">
        <f t="shared" si="3"/>
        <v>0</v>
      </c>
      <c r="AB41" s="149">
        <f t="shared" si="17"/>
        <v>0</v>
      </c>
      <c r="AD41" s="104" t="str">
        <f t="shared" si="4"/>
        <v>01</v>
      </c>
      <c r="AE41" s="152" t="str">
        <f t="shared" si="5"/>
        <v/>
      </c>
      <c r="AF41" s="152" t="str">
        <f t="shared" si="18"/>
        <v/>
      </c>
      <c r="AG41" s="105" t="str">
        <f t="shared" si="6"/>
        <v/>
      </c>
      <c r="AH41" s="104" t="str">
        <f t="shared" si="7"/>
        <v/>
      </c>
      <c r="AI41" s="105">
        <f t="shared" si="19"/>
        <v>0</v>
      </c>
      <c r="AJ41" s="105">
        <f t="shared" si="20"/>
        <v>0</v>
      </c>
      <c r="AK41" s="105" t="str">
        <f t="shared" si="21"/>
        <v/>
      </c>
      <c r="AL41" s="105" t="str">
        <f t="shared" si="22"/>
        <v/>
      </c>
      <c r="AM41" s="105" t="str">
        <f t="shared" si="23"/>
        <v/>
      </c>
      <c r="AN41" s="105" t="str">
        <f t="shared" si="24"/>
        <v/>
      </c>
      <c r="AO41" s="105" t="str">
        <f t="shared" si="25"/>
        <v/>
      </c>
      <c r="AP41" s="105">
        <f t="shared" si="26"/>
        <v>0</v>
      </c>
      <c r="AQ41" s="105">
        <f t="shared" si="27"/>
        <v>0</v>
      </c>
      <c r="AR41" s="105" t="str">
        <f t="shared" si="28"/>
        <v/>
      </c>
      <c r="AS41" s="105"/>
      <c r="AT41" s="155"/>
    </row>
    <row r="42" spans="2:46">
      <c r="B42" s="160" t="s">
        <v>109</v>
      </c>
      <c r="C42" s="160"/>
      <c r="D42" s="101" t="s">
        <v>137</v>
      </c>
      <c r="E42" s="145" t="s">
        <v>73</v>
      </c>
      <c r="F42" s="146" t="s">
        <v>293</v>
      </c>
      <c r="G42" s="146" t="s">
        <v>294</v>
      </c>
      <c r="H42" s="145" t="s">
        <v>320</v>
      </c>
      <c r="I42" s="159" t="s">
        <v>373</v>
      </c>
      <c r="J42" s="159"/>
      <c r="K42" s="159"/>
      <c r="L42" s="159"/>
      <c r="M42" s="159"/>
      <c r="N42" s="159"/>
      <c r="O42" s="159"/>
      <c r="P42" s="159"/>
      <c r="Q42" s="159"/>
      <c r="R42" s="159"/>
      <c r="S42" s="103">
        <v>0</v>
      </c>
      <c r="T42" s="103">
        <v>1</v>
      </c>
      <c r="U42" s="103">
        <v>0</v>
      </c>
      <c r="V42" s="103">
        <v>0</v>
      </c>
      <c r="Y42" s="147"/>
      <c r="Z42" s="148">
        <f t="shared" si="29"/>
        <v>0</v>
      </c>
      <c r="AA42" s="149">
        <f t="shared" si="3"/>
        <v>0</v>
      </c>
      <c r="AB42" s="149">
        <f t="shared" si="17"/>
        <v>0</v>
      </c>
      <c r="AD42" s="104" t="str">
        <f t="shared" si="4"/>
        <v>01</v>
      </c>
      <c r="AE42" s="152" t="str">
        <f t="shared" si="5"/>
        <v/>
      </c>
      <c r="AF42" s="152" t="str">
        <f t="shared" si="18"/>
        <v/>
      </c>
      <c r="AG42" s="105" t="str">
        <f t="shared" si="6"/>
        <v/>
      </c>
      <c r="AH42" s="104" t="str">
        <f t="shared" si="7"/>
        <v/>
      </c>
      <c r="AI42" s="105">
        <f t="shared" si="19"/>
        <v>0</v>
      </c>
      <c r="AJ42" s="105">
        <f t="shared" si="20"/>
        <v>0</v>
      </c>
      <c r="AK42" s="105" t="str">
        <f t="shared" si="21"/>
        <v/>
      </c>
      <c r="AL42" s="105" t="str">
        <f t="shared" si="22"/>
        <v/>
      </c>
      <c r="AM42" s="105" t="str">
        <f t="shared" si="23"/>
        <v/>
      </c>
      <c r="AN42" s="105" t="str">
        <f t="shared" si="24"/>
        <v/>
      </c>
      <c r="AO42" s="105" t="str">
        <f t="shared" si="25"/>
        <v/>
      </c>
      <c r="AP42" s="105">
        <f t="shared" si="26"/>
        <v>0</v>
      </c>
      <c r="AQ42" s="105">
        <f t="shared" si="27"/>
        <v>0</v>
      </c>
      <c r="AR42" s="105" t="str">
        <f t="shared" si="28"/>
        <v/>
      </c>
      <c r="AS42" s="105"/>
      <c r="AT42" s="155"/>
    </row>
    <row r="43" spans="2:46">
      <c r="B43" s="160" t="s">
        <v>109</v>
      </c>
      <c r="C43" s="160"/>
      <c r="D43" s="101" t="s">
        <v>138</v>
      </c>
      <c r="E43" s="145" t="s">
        <v>73</v>
      </c>
      <c r="F43" s="146" t="s">
        <v>293</v>
      </c>
      <c r="G43" s="146" t="s">
        <v>294</v>
      </c>
      <c r="H43" s="145" t="s">
        <v>321</v>
      </c>
      <c r="I43" s="159" t="s">
        <v>373</v>
      </c>
      <c r="J43" s="159"/>
      <c r="K43" s="159"/>
      <c r="L43" s="159"/>
      <c r="M43" s="159"/>
      <c r="N43" s="159"/>
      <c r="O43" s="159"/>
      <c r="P43" s="159"/>
      <c r="Q43" s="159"/>
      <c r="R43" s="159"/>
      <c r="S43" s="103">
        <v>0</v>
      </c>
      <c r="T43" s="103">
        <v>0</v>
      </c>
      <c r="U43" s="103">
        <v>0</v>
      </c>
      <c r="V43" s="103">
        <v>0</v>
      </c>
      <c r="Y43" s="147"/>
      <c r="Z43" s="148">
        <f t="shared" si="29"/>
        <v>0</v>
      </c>
      <c r="AA43" s="149">
        <f t="shared" si="3"/>
        <v>0</v>
      </c>
      <c r="AB43" s="149">
        <f t="shared" si="17"/>
        <v>0</v>
      </c>
      <c r="AD43" s="104" t="str">
        <f t="shared" si="4"/>
        <v>01</v>
      </c>
      <c r="AE43" s="152" t="str">
        <f t="shared" si="5"/>
        <v/>
      </c>
      <c r="AF43" s="152" t="str">
        <f t="shared" si="18"/>
        <v/>
      </c>
      <c r="AG43" s="105" t="str">
        <f t="shared" si="6"/>
        <v/>
      </c>
      <c r="AH43" s="104" t="str">
        <f t="shared" si="7"/>
        <v/>
      </c>
      <c r="AI43" s="105">
        <f t="shared" si="19"/>
        <v>0</v>
      </c>
      <c r="AJ43" s="105">
        <f t="shared" si="20"/>
        <v>0</v>
      </c>
      <c r="AK43" s="105" t="str">
        <f t="shared" si="21"/>
        <v/>
      </c>
      <c r="AL43" s="105" t="str">
        <f t="shared" si="22"/>
        <v/>
      </c>
      <c r="AM43" s="105" t="str">
        <f t="shared" si="23"/>
        <v/>
      </c>
      <c r="AN43" s="105" t="str">
        <f t="shared" si="24"/>
        <v/>
      </c>
      <c r="AO43" s="105" t="str">
        <f t="shared" si="25"/>
        <v/>
      </c>
      <c r="AP43" s="105">
        <f t="shared" si="26"/>
        <v>0</v>
      </c>
      <c r="AQ43" s="105">
        <f t="shared" si="27"/>
        <v>0</v>
      </c>
      <c r="AR43" s="105" t="str">
        <f t="shared" si="28"/>
        <v/>
      </c>
      <c r="AS43" s="105"/>
      <c r="AT43" s="155"/>
    </row>
    <row r="44" spans="2:46">
      <c r="B44" s="160" t="s">
        <v>109</v>
      </c>
      <c r="C44" s="160"/>
      <c r="D44" s="101" t="s">
        <v>139</v>
      </c>
      <c r="E44" s="145" t="s">
        <v>73</v>
      </c>
      <c r="F44" s="146" t="s">
        <v>293</v>
      </c>
      <c r="G44" s="146" t="s">
        <v>294</v>
      </c>
      <c r="H44" s="145" t="s">
        <v>322</v>
      </c>
      <c r="I44" s="159" t="s">
        <v>373</v>
      </c>
      <c r="J44" s="159"/>
      <c r="K44" s="159"/>
      <c r="L44" s="159"/>
      <c r="M44" s="159"/>
      <c r="N44" s="159"/>
      <c r="O44" s="159"/>
      <c r="P44" s="159"/>
      <c r="Q44" s="159"/>
      <c r="R44" s="159"/>
      <c r="S44" s="103">
        <v>1</v>
      </c>
      <c r="T44" s="103">
        <v>0</v>
      </c>
      <c r="U44" s="103">
        <v>0</v>
      </c>
      <c r="V44" s="103">
        <v>0</v>
      </c>
      <c r="Y44" s="147"/>
      <c r="Z44" s="148">
        <f t="shared" si="29"/>
        <v>0</v>
      </c>
      <c r="AA44" s="149">
        <f t="shared" si="3"/>
        <v>0</v>
      </c>
      <c r="AB44" s="149">
        <f t="shared" si="17"/>
        <v>0</v>
      </c>
      <c r="AD44" s="104" t="str">
        <f t="shared" si="4"/>
        <v>01</v>
      </c>
      <c r="AE44" s="152" t="str">
        <f t="shared" si="5"/>
        <v/>
      </c>
      <c r="AF44" s="152" t="str">
        <f t="shared" si="18"/>
        <v/>
      </c>
      <c r="AG44" s="105" t="str">
        <f t="shared" si="6"/>
        <v/>
      </c>
      <c r="AH44" s="104" t="str">
        <f t="shared" si="7"/>
        <v/>
      </c>
      <c r="AI44" s="105">
        <f t="shared" si="19"/>
        <v>0</v>
      </c>
      <c r="AJ44" s="105">
        <f t="shared" si="20"/>
        <v>0</v>
      </c>
      <c r="AK44" s="105" t="str">
        <f t="shared" si="21"/>
        <v/>
      </c>
      <c r="AL44" s="105" t="str">
        <f t="shared" si="22"/>
        <v/>
      </c>
      <c r="AM44" s="105" t="str">
        <f t="shared" si="23"/>
        <v/>
      </c>
      <c r="AN44" s="105" t="str">
        <f t="shared" si="24"/>
        <v/>
      </c>
      <c r="AO44" s="105" t="str">
        <f t="shared" si="25"/>
        <v/>
      </c>
      <c r="AP44" s="105">
        <f t="shared" si="26"/>
        <v>0</v>
      </c>
      <c r="AQ44" s="105">
        <f t="shared" si="27"/>
        <v>0</v>
      </c>
      <c r="AR44" s="105" t="str">
        <f t="shared" si="28"/>
        <v/>
      </c>
      <c r="AS44" s="105"/>
      <c r="AT44" s="155"/>
    </row>
    <row r="45" spans="2:46">
      <c r="B45" s="160" t="s">
        <v>109</v>
      </c>
      <c r="C45" s="160"/>
      <c r="D45" s="101" t="s">
        <v>140</v>
      </c>
      <c r="E45" s="145" t="s">
        <v>73</v>
      </c>
      <c r="F45" s="146" t="s">
        <v>293</v>
      </c>
      <c r="G45" s="146" t="s">
        <v>294</v>
      </c>
      <c r="H45" s="145" t="s">
        <v>323</v>
      </c>
      <c r="I45" s="159" t="s">
        <v>373</v>
      </c>
      <c r="J45" s="159"/>
      <c r="K45" s="159"/>
      <c r="L45" s="159"/>
      <c r="M45" s="159"/>
      <c r="N45" s="159"/>
      <c r="O45" s="159"/>
      <c r="P45" s="159"/>
      <c r="Q45" s="159"/>
      <c r="R45" s="159"/>
      <c r="S45" s="103">
        <v>0</v>
      </c>
      <c r="T45" s="103">
        <v>0</v>
      </c>
      <c r="U45" s="103">
        <v>0</v>
      </c>
      <c r="V45" s="103">
        <v>0</v>
      </c>
      <c r="Y45" s="147"/>
      <c r="Z45" s="148">
        <f t="shared" si="29"/>
        <v>0</v>
      </c>
      <c r="AA45" s="149">
        <f t="shared" si="3"/>
        <v>0</v>
      </c>
      <c r="AB45" s="149">
        <f t="shared" si="17"/>
        <v>0</v>
      </c>
      <c r="AD45" s="104" t="str">
        <f t="shared" si="4"/>
        <v>01</v>
      </c>
      <c r="AE45" s="152" t="str">
        <f t="shared" si="5"/>
        <v/>
      </c>
      <c r="AF45" s="152" t="str">
        <f t="shared" si="18"/>
        <v/>
      </c>
      <c r="AG45" s="105" t="str">
        <f t="shared" si="6"/>
        <v/>
      </c>
      <c r="AH45" s="104" t="str">
        <f t="shared" si="7"/>
        <v/>
      </c>
      <c r="AI45" s="105">
        <f t="shared" si="19"/>
        <v>0</v>
      </c>
      <c r="AJ45" s="105">
        <f t="shared" si="20"/>
        <v>0</v>
      </c>
      <c r="AK45" s="105" t="str">
        <f t="shared" si="21"/>
        <v/>
      </c>
      <c r="AL45" s="105" t="str">
        <f t="shared" si="22"/>
        <v/>
      </c>
      <c r="AM45" s="105" t="str">
        <f t="shared" si="23"/>
        <v/>
      </c>
      <c r="AN45" s="105" t="str">
        <f t="shared" si="24"/>
        <v/>
      </c>
      <c r="AO45" s="105" t="str">
        <f t="shared" si="25"/>
        <v/>
      </c>
      <c r="AP45" s="105">
        <f t="shared" si="26"/>
        <v>0</v>
      </c>
      <c r="AQ45" s="105">
        <f t="shared" si="27"/>
        <v>0</v>
      </c>
      <c r="AR45" s="105" t="str">
        <f t="shared" si="28"/>
        <v/>
      </c>
      <c r="AS45" s="105"/>
      <c r="AT45" s="155"/>
    </row>
    <row r="46" spans="2:46">
      <c r="B46" s="160" t="s">
        <v>109</v>
      </c>
      <c r="C46" s="160"/>
      <c r="D46" s="101" t="s">
        <v>141</v>
      </c>
      <c r="E46" s="145" t="s">
        <v>73</v>
      </c>
      <c r="F46" s="146" t="s">
        <v>293</v>
      </c>
      <c r="G46" s="146" t="s">
        <v>294</v>
      </c>
      <c r="H46" s="145" t="s">
        <v>324</v>
      </c>
      <c r="I46" s="159" t="s">
        <v>373</v>
      </c>
      <c r="J46" s="159"/>
      <c r="K46" s="159"/>
      <c r="L46" s="159"/>
      <c r="M46" s="159"/>
      <c r="N46" s="159"/>
      <c r="O46" s="159"/>
      <c r="P46" s="159"/>
      <c r="Q46" s="159"/>
      <c r="R46" s="159"/>
      <c r="S46" s="103">
        <v>0</v>
      </c>
      <c r="T46" s="103">
        <v>0</v>
      </c>
      <c r="U46" s="103">
        <v>0</v>
      </c>
      <c r="V46" s="103">
        <v>0</v>
      </c>
      <c r="Y46" s="147"/>
      <c r="Z46" s="148">
        <f t="shared" si="29"/>
        <v>0</v>
      </c>
      <c r="AA46" s="149">
        <f t="shared" si="3"/>
        <v>0</v>
      </c>
      <c r="AB46" s="149">
        <f t="shared" si="17"/>
        <v>0</v>
      </c>
      <c r="AD46" s="104" t="str">
        <f t="shared" si="4"/>
        <v>01</v>
      </c>
      <c r="AE46" s="152" t="str">
        <f t="shared" si="5"/>
        <v/>
      </c>
      <c r="AF46" s="152" t="str">
        <f t="shared" si="18"/>
        <v/>
      </c>
      <c r="AG46" s="105" t="str">
        <f t="shared" si="6"/>
        <v/>
      </c>
      <c r="AH46" s="104" t="str">
        <f t="shared" si="7"/>
        <v/>
      </c>
      <c r="AI46" s="105">
        <f t="shared" si="19"/>
        <v>0</v>
      </c>
      <c r="AJ46" s="105">
        <f t="shared" si="20"/>
        <v>0</v>
      </c>
      <c r="AK46" s="105" t="str">
        <f t="shared" si="21"/>
        <v/>
      </c>
      <c r="AL46" s="105" t="str">
        <f t="shared" si="22"/>
        <v/>
      </c>
      <c r="AM46" s="105" t="str">
        <f t="shared" si="23"/>
        <v/>
      </c>
      <c r="AN46" s="105" t="str">
        <f t="shared" si="24"/>
        <v/>
      </c>
      <c r="AO46" s="105" t="str">
        <f t="shared" si="25"/>
        <v/>
      </c>
      <c r="AP46" s="105">
        <f t="shared" si="26"/>
        <v>0</v>
      </c>
      <c r="AQ46" s="105">
        <f t="shared" si="27"/>
        <v>0</v>
      </c>
      <c r="AR46" s="105" t="str">
        <f t="shared" si="28"/>
        <v/>
      </c>
      <c r="AS46" s="105"/>
      <c r="AT46" s="155"/>
    </row>
    <row r="47" spans="2:46">
      <c r="B47" s="160" t="s">
        <v>109</v>
      </c>
      <c r="C47" s="160"/>
      <c r="D47" s="101" t="s">
        <v>142</v>
      </c>
      <c r="E47" s="145" t="s">
        <v>73</v>
      </c>
      <c r="F47" s="146" t="s">
        <v>293</v>
      </c>
      <c r="G47" s="146" t="s">
        <v>294</v>
      </c>
      <c r="H47" s="145" t="s">
        <v>325</v>
      </c>
      <c r="I47" s="159" t="s">
        <v>373</v>
      </c>
      <c r="J47" s="159"/>
      <c r="K47" s="159"/>
      <c r="L47" s="159"/>
      <c r="M47" s="159"/>
      <c r="N47" s="159"/>
      <c r="O47" s="159"/>
      <c r="P47" s="159"/>
      <c r="Q47" s="159"/>
      <c r="R47" s="159"/>
      <c r="S47" s="103">
        <v>0</v>
      </c>
      <c r="T47" s="103">
        <v>0</v>
      </c>
      <c r="U47" s="103">
        <v>0</v>
      </c>
      <c r="V47" s="103">
        <v>0</v>
      </c>
      <c r="Y47" s="147"/>
      <c r="Z47" s="148">
        <f t="shared" si="29"/>
        <v>0</v>
      </c>
      <c r="AA47" s="149">
        <f t="shared" si="3"/>
        <v>0</v>
      </c>
      <c r="AB47" s="149">
        <f t="shared" si="17"/>
        <v>0</v>
      </c>
      <c r="AD47" s="104" t="str">
        <f t="shared" si="4"/>
        <v>01</v>
      </c>
      <c r="AE47" s="152" t="str">
        <f t="shared" si="5"/>
        <v/>
      </c>
      <c r="AF47" s="152" t="str">
        <f t="shared" si="18"/>
        <v/>
      </c>
      <c r="AG47" s="105" t="str">
        <f t="shared" si="6"/>
        <v/>
      </c>
      <c r="AH47" s="104" t="str">
        <f t="shared" si="7"/>
        <v/>
      </c>
      <c r="AI47" s="105">
        <f t="shared" si="19"/>
        <v>0</v>
      </c>
      <c r="AJ47" s="105">
        <f t="shared" si="20"/>
        <v>0</v>
      </c>
      <c r="AK47" s="105" t="str">
        <f t="shared" si="21"/>
        <v/>
      </c>
      <c r="AL47" s="105" t="str">
        <f t="shared" si="22"/>
        <v/>
      </c>
      <c r="AM47" s="105" t="str">
        <f t="shared" si="23"/>
        <v/>
      </c>
      <c r="AN47" s="105" t="str">
        <f t="shared" si="24"/>
        <v/>
      </c>
      <c r="AO47" s="105" t="str">
        <f t="shared" si="25"/>
        <v/>
      </c>
      <c r="AP47" s="105">
        <f t="shared" si="26"/>
        <v>0</v>
      </c>
      <c r="AQ47" s="105">
        <f t="shared" si="27"/>
        <v>0</v>
      </c>
      <c r="AR47" s="105" t="str">
        <f t="shared" si="28"/>
        <v/>
      </c>
      <c r="AS47" s="105"/>
      <c r="AT47" s="155"/>
    </row>
    <row r="48" spans="2:46">
      <c r="B48" s="160" t="s">
        <v>109</v>
      </c>
      <c r="C48" s="160"/>
      <c r="D48" s="101" t="s">
        <v>143</v>
      </c>
      <c r="E48" s="145" t="s">
        <v>73</v>
      </c>
      <c r="F48" s="146" t="s">
        <v>293</v>
      </c>
      <c r="G48" s="146" t="s">
        <v>294</v>
      </c>
      <c r="H48" s="145" t="s">
        <v>326</v>
      </c>
      <c r="I48" s="159" t="s">
        <v>373</v>
      </c>
      <c r="J48" s="159"/>
      <c r="K48" s="159"/>
      <c r="L48" s="159"/>
      <c r="M48" s="159"/>
      <c r="N48" s="159"/>
      <c r="O48" s="159"/>
      <c r="P48" s="159"/>
      <c r="Q48" s="159"/>
      <c r="R48" s="159"/>
      <c r="S48" s="103">
        <v>0</v>
      </c>
      <c r="T48" s="103">
        <v>0</v>
      </c>
      <c r="U48" s="103">
        <v>1</v>
      </c>
      <c r="V48" s="103">
        <v>0</v>
      </c>
      <c r="Y48" s="147"/>
      <c r="Z48" s="148">
        <f t="shared" si="29"/>
        <v>0</v>
      </c>
      <c r="AA48" s="149">
        <f t="shared" si="3"/>
        <v>0</v>
      </c>
      <c r="AB48" s="149">
        <f t="shared" si="17"/>
        <v>0</v>
      </c>
      <c r="AD48" s="104" t="str">
        <f t="shared" si="4"/>
        <v>01</v>
      </c>
      <c r="AE48" s="152" t="str">
        <f t="shared" si="5"/>
        <v/>
      </c>
      <c r="AF48" s="152" t="str">
        <f t="shared" si="18"/>
        <v/>
      </c>
      <c r="AG48" s="105" t="str">
        <f t="shared" si="6"/>
        <v/>
      </c>
      <c r="AH48" s="104" t="str">
        <f t="shared" si="7"/>
        <v/>
      </c>
      <c r="AI48" s="105">
        <f t="shared" si="19"/>
        <v>0</v>
      </c>
      <c r="AJ48" s="105">
        <f t="shared" si="20"/>
        <v>0</v>
      </c>
      <c r="AK48" s="105" t="str">
        <f t="shared" si="21"/>
        <v/>
      </c>
      <c r="AL48" s="105" t="str">
        <f t="shared" si="22"/>
        <v/>
      </c>
      <c r="AM48" s="105" t="str">
        <f t="shared" si="23"/>
        <v/>
      </c>
      <c r="AN48" s="105" t="str">
        <f t="shared" si="24"/>
        <v/>
      </c>
      <c r="AO48" s="105" t="str">
        <f t="shared" si="25"/>
        <v/>
      </c>
      <c r="AP48" s="105">
        <f t="shared" si="26"/>
        <v>0</v>
      </c>
      <c r="AQ48" s="105">
        <f t="shared" si="27"/>
        <v>0</v>
      </c>
      <c r="AR48" s="105" t="str">
        <f t="shared" si="28"/>
        <v/>
      </c>
      <c r="AS48" s="105"/>
      <c r="AT48" s="155"/>
    </row>
    <row r="49" spans="2:46">
      <c r="B49" s="160" t="s">
        <v>109</v>
      </c>
      <c r="C49" s="160"/>
      <c r="D49" s="101" t="s">
        <v>144</v>
      </c>
      <c r="E49" s="145" t="s">
        <v>73</v>
      </c>
      <c r="F49" s="146" t="s">
        <v>293</v>
      </c>
      <c r="G49" s="146" t="s">
        <v>294</v>
      </c>
      <c r="H49" s="145" t="s">
        <v>327</v>
      </c>
      <c r="I49" s="159" t="s">
        <v>373</v>
      </c>
      <c r="J49" s="159"/>
      <c r="K49" s="159"/>
      <c r="L49" s="159"/>
      <c r="M49" s="159"/>
      <c r="N49" s="159"/>
      <c r="O49" s="159"/>
      <c r="P49" s="159"/>
      <c r="Q49" s="159"/>
      <c r="R49" s="159"/>
      <c r="S49" s="103">
        <v>0</v>
      </c>
      <c r="T49" s="103">
        <v>0</v>
      </c>
      <c r="U49" s="103">
        <v>1</v>
      </c>
      <c r="V49" s="103">
        <v>0</v>
      </c>
      <c r="Y49" s="147"/>
      <c r="Z49" s="148">
        <f t="shared" si="29"/>
        <v>0</v>
      </c>
      <c r="AA49" s="149">
        <f t="shared" si="3"/>
        <v>0</v>
      </c>
      <c r="AB49" s="149">
        <f t="shared" si="17"/>
        <v>0</v>
      </c>
      <c r="AD49" s="104" t="str">
        <f t="shared" si="4"/>
        <v>01</v>
      </c>
      <c r="AE49" s="152" t="str">
        <f t="shared" si="5"/>
        <v/>
      </c>
      <c r="AF49" s="152" t="str">
        <f t="shared" si="18"/>
        <v/>
      </c>
      <c r="AG49" s="105" t="str">
        <f t="shared" si="6"/>
        <v/>
      </c>
      <c r="AH49" s="104" t="str">
        <f t="shared" si="7"/>
        <v/>
      </c>
      <c r="AI49" s="105">
        <f t="shared" si="19"/>
        <v>0</v>
      </c>
      <c r="AJ49" s="105">
        <f t="shared" si="20"/>
        <v>0</v>
      </c>
      <c r="AK49" s="105" t="str">
        <f t="shared" si="21"/>
        <v/>
      </c>
      <c r="AL49" s="105" t="str">
        <f t="shared" si="22"/>
        <v/>
      </c>
      <c r="AM49" s="105" t="str">
        <f t="shared" si="23"/>
        <v/>
      </c>
      <c r="AN49" s="105" t="str">
        <f t="shared" si="24"/>
        <v/>
      </c>
      <c r="AO49" s="105" t="str">
        <f t="shared" si="25"/>
        <v/>
      </c>
      <c r="AP49" s="105">
        <f t="shared" si="26"/>
        <v>0</v>
      </c>
      <c r="AQ49" s="105">
        <f t="shared" si="27"/>
        <v>0</v>
      </c>
      <c r="AR49" s="105" t="str">
        <f t="shared" si="28"/>
        <v/>
      </c>
      <c r="AS49" s="105"/>
      <c r="AT49" s="155"/>
    </row>
    <row r="50" spans="2:46">
      <c r="B50" s="160" t="s">
        <v>109</v>
      </c>
      <c r="C50" s="160"/>
      <c r="D50" s="101" t="s">
        <v>145</v>
      </c>
      <c r="E50" s="145" t="s">
        <v>73</v>
      </c>
      <c r="F50" s="146" t="s">
        <v>293</v>
      </c>
      <c r="G50" s="146" t="s">
        <v>294</v>
      </c>
      <c r="H50" s="145" t="s">
        <v>328</v>
      </c>
      <c r="I50" s="159" t="s">
        <v>373</v>
      </c>
      <c r="J50" s="159"/>
      <c r="K50" s="159"/>
      <c r="L50" s="159"/>
      <c r="M50" s="159"/>
      <c r="N50" s="159"/>
      <c r="O50" s="159"/>
      <c r="P50" s="159"/>
      <c r="Q50" s="159"/>
      <c r="R50" s="159"/>
      <c r="S50" s="103">
        <v>0</v>
      </c>
      <c r="T50" s="103">
        <v>0</v>
      </c>
      <c r="U50" s="103">
        <v>0</v>
      </c>
      <c r="V50" s="103">
        <v>0</v>
      </c>
      <c r="Y50" s="147"/>
      <c r="Z50" s="148">
        <f t="shared" si="29"/>
        <v>0</v>
      </c>
      <c r="AA50" s="149">
        <f t="shared" si="3"/>
        <v>0</v>
      </c>
      <c r="AB50" s="149">
        <f t="shared" si="17"/>
        <v>0</v>
      </c>
      <c r="AD50" s="104" t="str">
        <f t="shared" si="4"/>
        <v>01</v>
      </c>
      <c r="AE50" s="152" t="str">
        <f t="shared" si="5"/>
        <v/>
      </c>
      <c r="AF50" s="152" t="str">
        <f t="shared" si="18"/>
        <v/>
      </c>
      <c r="AG50" s="105" t="str">
        <f t="shared" si="6"/>
        <v/>
      </c>
      <c r="AH50" s="104" t="str">
        <f t="shared" si="7"/>
        <v/>
      </c>
      <c r="AI50" s="105">
        <f t="shared" si="19"/>
        <v>0</v>
      </c>
      <c r="AJ50" s="105">
        <f t="shared" si="20"/>
        <v>0</v>
      </c>
      <c r="AK50" s="105" t="str">
        <f t="shared" si="21"/>
        <v/>
      </c>
      <c r="AL50" s="105" t="str">
        <f t="shared" si="22"/>
        <v/>
      </c>
      <c r="AM50" s="105" t="str">
        <f t="shared" si="23"/>
        <v/>
      </c>
      <c r="AN50" s="105" t="str">
        <f t="shared" si="24"/>
        <v/>
      </c>
      <c r="AO50" s="105" t="str">
        <f t="shared" si="25"/>
        <v/>
      </c>
      <c r="AP50" s="105">
        <f t="shared" si="26"/>
        <v>0</v>
      </c>
      <c r="AQ50" s="105">
        <f t="shared" si="27"/>
        <v>0</v>
      </c>
      <c r="AR50" s="105" t="str">
        <f t="shared" si="28"/>
        <v/>
      </c>
      <c r="AS50" s="105"/>
      <c r="AT50" s="155"/>
    </row>
    <row r="51" spans="2:46">
      <c r="B51" s="160" t="s">
        <v>109</v>
      </c>
      <c r="C51" s="160"/>
      <c r="D51" s="101" t="s">
        <v>146</v>
      </c>
      <c r="E51" s="145" t="s">
        <v>73</v>
      </c>
      <c r="F51" s="146" t="s">
        <v>293</v>
      </c>
      <c r="G51" s="146" t="s">
        <v>294</v>
      </c>
      <c r="H51" s="145" t="s">
        <v>329</v>
      </c>
      <c r="I51" s="159" t="s">
        <v>373</v>
      </c>
      <c r="J51" s="159"/>
      <c r="K51" s="159"/>
      <c r="L51" s="159"/>
      <c r="M51" s="159"/>
      <c r="N51" s="159"/>
      <c r="O51" s="159"/>
      <c r="P51" s="159"/>
      <c r="Q51" s="159"/>
      <c r="R51" s="159"/>
      <c r="S51" s="103">
        <v>0</v>
      </c>
      <c r="T51" s="103">
        <v>0</v>
      </c>
      <c r="U51" s="103">
        <v>0</v>
      </c>
      <c r="V51" s="103">
        <v>0</v>
      </c>
      <c r="Y51" s="147"/>
      <c r="Z51" s="148">
        <f t="shared" si="29"/>
        <v>0</v>
      </c>
      <c r="AA51" s="149">
        <f t="shared" si="3"/>
        <v>0</v>
      </c>
      <c r="AB51" s="149">
        <f t="shared" si="17"/>
        <v>0</v>
      </c>
      <c r="AD51" s="104" t="str">
        <f t="shared" si="4"/>
        <v>01</v>
      </c>
      <c r="AE51" s="152" t="str">
        <f t="shared" si="5"/>
        <v/>
      </c>
      <c r="AF51" s="152" t="str">
        <f t="shared" si="18"/>
        <v/>
      </c>
      <c r="AG51" s="105" t="str">
        <f t="shared" si="6"/>
        <v/>
      </c>
      <c r="AH51" s="104" t="str">
        <f t="shared" si="7"/>
        <v/>
      </c>
      <c r="AI51" s="105">
        <f t="shared" si="19"/>
        <v>0</v>
      </c>
      <c r="AJ51" s="105">
        <f t="shared" si="20"/>
        <v>0</v>
      </c>
      <c r="AK51" s="105" t="str">
        <f t="shared" si="21"/>
        <v/>
      </c>
      <c r="AL51" s="105" t="str">
        <f t="shared" si="22"/>
        <v/>
      </c>
      <c r="AM51" s="105" t="str">
        <f t="shared" si="23"/>
        <v/>
      </c>
      <c r="AN51" s="105" t="str">
        <f t="shared" si="24"/>
        <v/>
      </c>
      <c r="AO51" s="105" t="str">
        <f t="shared" si="25"/>
        <v/>
      </c>
      <c r="AP51" s="105">
        <f t="shared" si="26"/>
        <v>0</v>
      </c>
      <c r="AQ51" s="105">
        <f t="shared" si="27"/>
        <v>0</v>
      </c>
      <c r="AR51" s="105" t="str">
        <f t="shared" si="28"/>
        <v/>
      </c>
      <c r="AS51" s="105"/>
      <c r="AT51" s="155"/>
    </row>
    <row r="52" spans="2:46">
      <c r="B52" s="160" t="s">
        <v>109</v>
      </c>
      <c r="C52" s="160"/>
      <c r="D52" s="101" t="s">
        <v>147</v>
      </c>
      <c r="E52" s="145" t="s">
        <v>73</v>
      </c>
      <c r="F52" s="146" t="s">
        <v>293</v>
      </c>
      <c r="G52" s="146" t="s">
        <v>294</v>
      </c>
      <c r="H52" s="145" t="s">
        <v>330</v>
      </c>
      <c r="I52" s="159" t="s">
        <v>373</v>
      </c>
      <c r="J52" s="159"/>
      <c r="K52" s="159"/>
      <c r="L52" s="159"/>
      <c r="M52" s="159"/>
      <c r="N52" s="159"/>
      <c r="O52" s="159"/>
      <c r="P52" s="159"/>
      <c r="Q52" s="159"/>
      <c r="R52" s="159"/>
      <c r="S52" s="103">
        <v>0</v>
      </c>
      <c r="T52" s="103">
        <v>0</v>
      </c>
      <c r="U52" s="103">
        <v>1</v>
      </c>
      <c r="V52" s="103">
        <v>0</v>
      </c>
      <c r="Y52" s="147"/>
      <c r="Z52" s="148">
        <f t="shared" si="29"/>
        <v>0</v>
      </c>
      <c r="AA52" s="149">
        <f t="shared" si="3"/>
        <v>0</v>
      </c>
      <c r="AB52" s="149">
        <f t="shared" si="17"/>
        <v>0</v>
      </c>
      <c r="AD52" s="104" t="str">
        <f t="shared" si="4"/>
        <v>01</v>
      </c>
      <c r="AE52" s="152" t="str">
        <f t="shared" si="5"/>
        <v/>
      </c>
      <c r="AF52" s="152" t="str">
        <f t="shared" si="18"/>
        <v/>
      </c>
      <c r="AG52" s="105" t="str">
        <f t="shared" si="6"/>
        <v/>
      </c>
      <c r="AH52" s="104" t="str">
        <f t="shared" si="7"/>
        <v/>
      </c>
      <c r="AI52" s="105">
        <f t="shared" si="19"/>
        <v>0</v>
      </c>
      <c r="AJ52" s="105">
        <f t="shared" si="20"/>
        <v>0</v>
      </c>
      <c r="AK52" s="105" t="str">
        <f t="shared" si="21"/>
        <v/>
      </c>
      <c r="AL52" s="105" t="str">
        <f t="shared" si="22"/>
        <v/>
      </c>
      <c r="AM52" s="105" t="str">
        <f t="shared" si="23"/>
        <v/>
      </c>
      <c r="AN52" s="105" t="str">
        <f t="shared" si="24"/>
        <v/>
      </c>
      <c r="AO52" s="105" t="str">
        <f t="shared" si="25"/>
        <v/>
      </c>
      <c r="AP52" s="105">
        <f t="shared" si="26"/>
        <v>0</v>
      </c>
      <c r="AQ52" s="105">
        <f t="shared" si="27"/>
        <v>0</v>
      </c>
      <c r="AR52" s="105" t="str">
        <f t="shared" si="28"/>
        <v/>
      </c>
      <c r="AS52" s="105"/>
      <c r="AT52" s="155"/>
    </row>
    <row r="53" spans="2:46">
      <c r="B53" s="160" t="s">
        <v>109</v>
      </c>
      <c r="C53" s="160"/>
      <c r="D53" s="101" t="s">
        <v>148</v>
      </c>
      <c r="E53" s="145" t="s">
        <v>73</v>
      </c>
      <c r="F53" s="146" t="s">
        <v>293</v>
      </c>
      <c r="G53" s="146"/>
      <c r="H53" s="145" t="s">
        <v>331</v>
      </c>
      <c r="I53" s="159" t="s">
        <v>373</v>
      </c>
      <c r="J53" s="159"/>
      <c r="K53" s="159"/>
      <c r="L53" s="159"/>
      <c r="M53" s="159"/>
      <c r="N53" s="159"/>
      <c r="O53" s="159"/>
      <c r="P53" s="159"/>
      <c r="Q53" s="159"/>
      <c r="R53" s="159"/>
      <c r="S53" s="103">
        <v>0</v>
      </c>
      <c r="T53" s="103">
        <v>0</v>
      </c>
      <c r="U53" s="103">
        <v>0</v>
      </c>
      <c r="V53" s="103">
        <v>0</v>
      </c>
      <c r="Y53" s="147"/>
      <c r="Z53" s="148">
        <f t="shared" si="29"/>
        <v>0</v>
      </c>
      <c r="AA53" s="149">
        <f t="shared" si="3"/>
        <v>0</v>
      </c>
      <c r="AB53" s="149">
        <f t="shared" si="17"/>
        <v>0</v>
      </c>
      <c r="AD53" s="104" t="str">
        <f t="shared" si="4"/>
        <v>01</v>
      </c>
      <c r="AE53" s="152" t="str">
        <f t="shared" si="5"/>
        <v/>
      </c>
      <c r="AF53" s="152" t="str">
        <f t="shared" si="18"/>
        <v/>
      </c>
      <c r="AG53" s="105" t="str">
        <f t="shared" si="6"/>
        <v/>
      </c>
      <c r="AH53" s="104" t="str">
        <f t="shared" si="7"/>
        <v/>
      </c>
      <c r="AI53" s="105">
        <f t="shared" si="19"/>
        <v>0</v>
      </c>
      <c r="AJ53" s="105">
        <f t="shared" si="20"/>
        <v>0</v>
      </c>
      <c r="AK53" s="105" t="str">
        <f t="shared" si="21"/>
        <v/>
      </c>
      <c r="AL53" s="105" t="str">
        <f t="shared" si="22"/>
        <v/>
      </c>
      <c r="AM53" s="105" t="str">
        <f t="shared" si="23"/>
        <v/>
      </c>
      <c r="AN53" s="105" t="str">
        <f t="shared" si="24"/>
        <v/>
      </c>
      <c r="AO53" s="105" t="str">
        <f t="shared" si="25"/>
        <v/>
      </c>
      <c r="AP53" s="105">
        <f t="shared" si="26"/>
        <v>0</v>
      </c>
      <c r="AQ53" s="105">
        <f t="shared" si="27"/>
        <v>0</v>
      </c>
      <c r="AR53" s="105" t="str">
        <f t="shared" si="28"/>
        <v/>
      </c>
      <c r="AS53" s="105"/>
      <c r="AT53" s="155"/>
    </row>
    <row r="54" spans="2:46">
      <c r="B54" s="160" t="s">
        <v>108</v>
      </c>
      <c r="C54" s="160"/>
      <c r="D54" s="101" t="s">
        <v>149</v>
      </c>
      <c r="E54" s="145" t="s">
        <v>73</v>
      </c>
      <c r="F54" s="146"/>
      <c r="G54" s="146"/>
      <c r="H54" s="145"/>
      <c r="I54" s="159" t="s">
        <v>374</v>
      </c>
      <c r="J54" s="159"/>
      <c r="K54" s="159"/>
      <c r="L54" s="159"/>
      <c r="M54" s="159"/>
      <c r="N54" s="159"/>
      <c r="O54" s="159"/>
      <c r="P54" s="159"/>
      <c r="Q54" s="159"/>
      <c r="R54" s="159"/>
      <c r="Y54" s="147">
        <v>205</v>
      </c>
      <c r="Z54" s="158"/>
      <c r="AA54" s="149" t="str">
        <f t="shared" si="3"/>
        <v/>
      </c>
      <c r="AB54" s="149" t="str">
        <f t="shared" si="17"/>
        <v/>
      </c>
      <c r="AD54" s="104" t="str">
        <f t="shared" si="4"/>
        <v/>
      </c>
      <c r="AE54" s="152" t="str">
        <f t="shared" si="5"/>
        <v/>
      </c>
      <c r="AF54" s="152" t="str">
        <f t="shared" si="18"/>
        <v/>
      </c>
      <c r="AG54" s="105" t="str">
        <f t="shared" si="6"/>
        <v/>
      </c>
      <c r="AH54" s="104" t="str">
        <f t="shared" si="7"/>
        <v/>
      </c>
      <c r="AI54" s="105" t="str">
        <f t="shared" si="19"/>
        <v/>
      </c>
      <c r="AJ54" s="105" t="str">
        <f t="shared" si="20"/>
        <v/>
      </c>
      <c r="AK54" s="105" t="str">
        <f t="shared" si="21"/>
        <v/>
      </c>
      <c r="AL54" s="105" t="str">
        <f t="shared" si="22"/>
        <v/>
      </c>
      <c r="AM54" s="105" t="str">
        <f t="shared" si="23"/>
        <v/>
      </c>
      <c r="AN54" s="105" t="str">
        <f t="shared" si="24"/>
        <v/>
      </c>
      <c r="AO54" s="105" t="str">
        <f t="shared" si="25"/>
        <v/>
      </c>
      <c r="AP54" s="105" t="str">
        <f t="shared" si="26"/>
        <v/>
      </c>
      <c r="AQ54" s="105" t="str">
        <f t="shared" si="27"/>
        <v/>
      </c>
      <c r="AR54" s="105" t="str">
        <f t="shared" si="28"/>
        <v/>
      </c>
      <c r="AS54" s="105"/>
      <c r="AT54" s="155"/>
    </row>
    <row r="55" spans="2:46">
      <c r="B55" s="160" t="s">
        <v>109</v>
      </c>
      <c r="C55" s="160"/>
      <c r="D55" s="103" t="s">
        <v>150</v>
      </c>
      <c r="E55" s="145" t="s">
        <v>73</v>
      </c>
      <c r="F55" s="146" t="s">
        <v>290</v>
      </c>
      <c r="G55" s="146" t="s">
        <v>294</v>
      </c>
      <c r="H55" s="145" t="s">
        <v>295</v>
      </c>
      <c r="I55" s="159" t="s">
        <v>374</v>
      </c>
      <c r="J55" s="159"/>
      <c r="K55" s="159"/>
      <c r="L55" s="159"/>
      <c r="M55" s="159"/>
      <c r="N55" s="159"/>
      <c r="O55" s="159"/>
      <c r="P55" s="159"/>
      <c r="Q55" s="159"/>
      <c r="R55" s="159"/>
      <c r="S55" s="103">
        <v>0</v>
      </c>
      <c r="T55" s="103">
        <v>0</v>
      </c>
      <c r="U55" s="103">
        <v>0</v>
      </c>
      <c r="V55" s="103">
        <v>0</v>
      </c>
      <c r="Y55" s="147"/>
      <c r="Z55" s="148">
        <f>$Z$54</f>
        <v>0</v>
      </c>
      <c r="AA55" s="149">
        <f t="shared" si="3"/>
        <v>0</v>
      </c>
      <c r="AB55" s="149">
        <f t="shared" si="17"/>
        <v>0</v>
      </c>
      <c r="AD55" s="104" t="str">
        <f t="shared" si="4"/>
        <v>02</v>
      </c>
      <c r="AE55" s="152" t="str">
        <f t="shared" si="5"/>
        <v/>
      </c>
      <c r="AF55" s="152" t="str">
        <f t="shared" si="18"/>
        <v/>
      </c>
      <c r="AG55" s="105" t="str">
        <f t="shared" si="6"/>
        <v/>
      </c>
      <c r="AH55" s="104" t="str">
        <f t="shared" si="7"/>
        <v/>
      </c>
      <c r="AI55" s="105">
        <f t="shared" si="19"/>
        <v>0</v>
      </c>
      <c r="AJ55" s="105">
        <f t="shared" si="20"/>
        <v>0</v>
      </c>
      <c r="AK55" s="105" t="str">
        <f t="shared" si="21"/>
        <v/>
      </c>
      <c r="AL55" s="105" t="str">
        <f t="shared" si="22"/>
        <v/>
      </c>
      <c r="AM55" s="105" t="str">
        <f t="shared" si="23"/>
        <v/>
      </c>
      <c r="AN55" s="105" t="str">
        <f t="shared" si="24"/>
        <v/>
      </c>
      <c r="AO55" s="105" t="str">
        <f t="shared" si="25"/>
        <v/>
      </c>
      <c r="AP55" s="105">
        <f t="shared" si="26"/>
        <v>0</v>
      </c>
      <c r="AQ55" s="105">
        <f t="shared" si="27"/>
        <v>0</v>
      </c>
      <c r="AR55" s="105" t="str">
        <f t="shared" si="28"/>
        <v/>
      </c>
      <c r="AS55" s="105"/>
      <c r="AT55" s="155"/>
    </row>
    <row r="56" spans="2:46">
      <c r="B56" s="160" t="s">
        <v>109</v>
      </c>
      <c r="C56" s="160"/>
      <c r="D56" s="103" t="s">
        <v>151</v>
      </c>
      <c r="E56" s="145" t="s">
        <v>73</v>
      </c>
      <c r="F56" s="146" t="s">
        <v>290</v>
      </c>
      <c r="G56" s="146" t="s">
        <v>294</v>
      </c>
      <c r="H56" s="145" t="s">
        <v>290</v>
      </c>
      <c r="I56" s="159" t="s">
        <v>374</v>
      </c>
      <c r="J56" s="159"/>
      <c r="K56" s="159"/>
      <c r="L56" s="159"/>
      <c r="M56" s="159"/>
      <c r="N56" s="159"/>
      <c r="O56" s="159"/>
      <c r="P56" s="159"/>
      <c r="Q56" s="159"/>
      <c r="R56" s="159"/>
      <c r="S56" s="103">
        <v>0</v>
      </c>
      <c r="T56" s="103">
        <v>0</v>
      </c>
      <c r="U56" s="103">
        <v>0</v>
      </c>
      <c r="V56" s="103">
        <v>0</v>
      </c>
      <c r="Y56" s="147"/>
      <c r="Z56" s="148">
        <f t="shared" ref="Z56:Z92" si="30">$Z$54</f>
        <v>0</v>
      </c>
      <c r="AA56" s="149">
        <f t="shared" si="3"/>
        <v>0</v>
      </c>
      <c r="AB56" s="149">
        <f t="shared" si="17"/>
        <v>0</v>
      </c>
      <c r="AD56" s="104" t="str">
        <f t="shared" si="4"/>
        <v>02</v>
      </c>
      <c r="AE56" s="152" t="str">
        <f t="shared" si="5"/>
        <v/>
      </c>
      <c r="AF56" s="152" t="str">
        <f t="shared" si="18"/>
        <v/>
      </c>
      <c r="AG56" s="105" t="str">
        <f t="shared" si="6"/>
        <v/>
      </c>
      <c r="AH56" s="104" t="str">
        <f t="shared" si="7"/>
        <v/>
      </c>
      <c r="AI56" s="105">
        <f t="shared" si="19"/>
        <v>0</v>
      </c>
      <c r="AJ56" s="105">
        <f t="shared" si="20"/>
        <v>0</v>
      </c>
      <c r="AK56" s="105" t="str">
        <f t="shared" si="21"/>
        <v/>
      </c>
      <c r="AL56" s="105" t="str">
        <f t="shared" si="22"/>
        <v/>
      </c>
      <c r="AM56" s="105" t="str">
        <f t="shared" si="23"/>
        <v/>
      </c>
      <c r="AN56" s="105" t="str">
        <f t="shared" si="24"/>
        <v/>
      </c>
      <c r="AO56" s="105" t="str">
        <f t="shared" si="25"/>
        <v/>
      </c>
      <c r="AP56" s="105">
        <f t="shared" si="26"/>
        <v>0</v>
      </c>
      <c r="AQ56" s="105">
        <f t="shared" si="27"/>
        <v>0</v>
      </c>
      <c r="AR56" s="105" t="str">
        <f t="shared" si="28"/>
        <v/>
      </c>
      <c r="AS56" s="105"/>
      <c r="AT56" s="155"/>
    </row>
    <row r="57" spans="2:46">
      <c r="B57" s="160" t="s">
        <v>109</v>
      </c>
      <c r="C57" s="160"/>
      <c r="D57" s="103" t="s">
        <v>152</v>
      </c>
      <c r="E57" s="145" t="s">
        <v>73</v>
      </c>
      <c r="F57" s="146" t="s">
        <v>290</v>
      </c>
      <c r="G57" s="146" t="s">
        <v>294</v>
      </c>
      <c r="H57" s="145" t="s">
        <v>296</v>
      </c>
      <c r="I57" s="159" t="s">
        <v>374</v>
      </c>
      <c r="J57" s="159"/>
      <c r="K57" s="159"/>
      <c r="L57" s="159"/>
      <c r="M57" s="159"/>
      <c r="N57" s="159"/>
      <c r="O57" s="159"/>
      <c r="P57" s="159"/>
      <c r="Q57" s="159"/>
      <c r="R57" s="159"/>
      <c r="S57" s="103">
        <v>0</v>
      </c>
      <c r="T57" s="103">
        <v>0</v>
      </c>
      <c r="U57" s="103">
        <v>0</v>
      </c>
      <c r="V57" s="103">
        <v>0</v>
      </c>
      <c r="Y57" s="147"/>
      <c r="Z57" s="148">
        <f t="shared" si="30"/>
        <v>0</v>
      </c>
      <c r="AA57" s="149">
        <f t="shared" si="3"/>
        <v>0</v>
      </c>
      <c r="AB57" s="149">
        <f t="shared" si="17"/>
        <v>0</v>
      </c>
      <c r="AD57" s="104" t="str">
        <f t="shared" si="4"/>
        <v>02</v>
      </c>
      <c r="AE57" s="152" t="str">
        <f t="shared" si="5"/>
        <v/>
      </c>
      <c r="AF57" s="152" t="str">
        <f t="shared" si="18"/>
        <v/>
      </c>
      <c r="AG57" s="105" t="str">
        <f t="shared" si="6"/>
        <v/>
      </c>
      <c r="AH57" s="104" t="str">
        <f t="shared" si="7"/>
        <v/>
      </c>
      <c r="AI57" s="105">
        <f t="shared" si="19"/>
        <v>0</v>
      </c>
      <c r="AJ57" s="105">
        <f t="shared" si="20"/>
        <v>0</v>
      </c>
      <c r="AK57" s="105" t="str">
        <f t="shared" si="21"/>
        <v/>
      </c>
      <c r="AL57" s="105" t="str">
        <f t="shared" si="22"/>
        <v/>
      </c>
      <c r="AM57" s="105" t="str">
        <f t="shared" si="23"/>
        <v/>
      </c>
      <c r="AN57" s="105" t="str">
        <f t="shared" si="24"/>
        <v/>
      </c>
      <c r="AO57" s="105" t="str">
        <f t="shared" si="25"/>
        <v/>
      </c>
      <c r="AP57" s="105">
        <f t="shared" si="26"/>
        <v>0</v>
      </c>
      <c r="AQ57" s="105">
        <f t="shared" si="27"/>
        <v>0</v>
      </c>
      <c r="AR57" s="105" t="str">
        <f t="shared" si="28"/>
        <v/>
      </c>
      <c r="AS57" s="105"/>
      <c r="AT57" s="155"/>
    </row>
    <row r="58" spans="2:46">
      <c r="B58" s="160" t="s">
        <v>109</v>
      </c>
      <c r="C58" s="160"/>
      <c r="D58" s="103" t="s">
        <v>153</v>
      </c>
      <c r="E58" s="145" t="s">
        <v>73</v>
      </c>
      <c r="F58" s="146" t="s">
        <v>290</v>
      </c>
      <c r="G58" s="146" t="s">
        <v>294</v>
      </c>
      <c r="H58" s="145" t="s">
        <v>297</v>
      </c>
      <c r="I58" s="159" t="s">
        <v>374</v>
      </c>
      <c r="J58" s="159"/>
      <c r="K58" s="159"/>
      <c r="L58" s="159"/>
      <c r="M58" s="159"/>
      <c r="N58" s="159"/>
      <c r="O58" s="159"/>
      <c r="P58" s="159"/>
      <c r="Q58" s="159"/>
      <c r="R58" s="159"/>
      <c r="S58" s="103">
        <v>0</v>
      </c>
      <c r="T58" s="103">
        <v>0</v>
      </c>
      <c r="U58" s="103">
        <v>0</v>
      </c>
      <c r="V58" s="103">
        <v>0</v>
      </c>
      <c r="Y58" s="147"/>
      <c r="Z58" s="148">
        <f t="shared" si="30"/>
        <v>0</v>
      </c>
      <c r="AA58" s="149">
        <f t="shared" si="3"/>
        <v>0</v>
      </c>
      <c r="AB58" s="149">
        <f t="shared" si="17"/>
        <v>0</v>
      </c>
      <c r="AD58" s="104" t="str">
        <f t="shared" si="4"/>
        <v>02</v>
      </c>
      <c r="AE58" s="152" t="str">
        <f t="shared" si="5"/>
        <v/>
      </c>
      <c r="AF58" s="152" t="str">
        <f t="shared" si="18"/>
        <v/>
      </c>
      <c r="AG58" s="105" t="str">
        <f t="shared" si="6"/>
        <v/>
      </c>
      <c r="AH58" s="104" t="str">
        <f t="shared" si="7"/>
        <v/>
      </c>
      <c r="AI58" s="105">
        <f t="shared" si="19"/>
        <v>0</v>
      </c>
      <c r="AJ58" s="105">
        <f t="shared" si="20"/>
        <v>0</v>
      </c>
      <c r="AK58" s="105" t="str">
        <f t="shared" si="21"/>
        <v/>
      </c>
      <c r="AL58" s="105" t="str">
        <f t="shared" si="22"/>
        <v/>
      </c>
      <c r="AM58" s="105" t="str">
        <f t="shared" si="23"/>
        <v/>
      </c>
      <c r="AN58" s="105" t="str">
        <f t="shared" si="24"/>
        <v/>
      </c>
      <c r="AO58" s="105" t="str">
        <f t="shared" si="25"/>
        <v/>
      </c>
      <c r="AP58" s="105">
        <f t="shared" si="26"/>
        <v>0</v>
      </c>
      <c r="AQ58" s="105">
        <f t="shared" si="27"/>
        <v>0</v>
      </c>
      <c r="AR58" s="105" t="str">
        <f t="shared" si="28"/>
        <v/>
      </c>
      <c r="AS58" s="105"/>
      <c r="AT58" s="155"/>
    </row>
    <row r="59" spans="2:46">
      <c r="B59" s="160" t="s">
        <v>109</v>
      </c>
      <c r="C59" s="160"/>
      <c r="D59" s="103" t="s">
        <v>154</v>
      </c>
      <c r="E59" s="145" t="s">
        <v>73</v>
      </c>
      <c r="F59" s="146" t="s">
        <v>290</v>
      </c>
      <c r="G59" s="146" t="s">
        <v>294</v>
      </c>
      <c r="H59" s="145" t="s">
        <v>298</v>
      </c>
      <c r="I59" s="159" t="s">
        <v>374</v>
      </c>
      <c r="J59" s="159"/>
      <c r="K59" s="159"/>
      <c r="L59" s="159"/>
      <c r="M59" s="159"/>
      <c r="N59" s="159"/>
      <c r="O59" s="159"/>
      <c r="P59" s="159"/>
      <c r="Q59" s="159"/>
      <c r="R59" s="159"/>
      <c r="S59" s="103">
        <v>0</v>
      </c>
      <c r="T59" s="103">
        <v>0</v>
      </c>
      <c r="U59" s="103">
        <v>0</v>
      </c>
      <c r="V59" s="103">
        <v>0</v>
      </c>
      <c r="Y59" s="147"/>
      <c r="Z59" s="148">
        <f t="shared" si="30"/>
        <v>0</v>
      </c>
      <c r="AA59" s="149">
        <f t="shared" si="3"/>
        <v>0</v>
      </c>
      <c r="AB59" s="149">
        <f t="shared" si="17"/>
        <v>0</v>
      </c>
      <c r="AD59" s="104" t="str">
        <f t="shared" si="4"/>
        <v>02</v>
      </c>
      <c r="AE59" s="152" t="str">
        <f t="shared" si="5"/>
        <v/>
      </c>
      <c r="AF59" s="152" t="str">
        <f t="shared" si="18"/>
        <v/>
      </c>
      <c r="AG59" s="105" t="str">
        <f t="shared" si="6"/>
        <v/>
      </c>
      <c r="AH59" s="104" t="str">
        <f t="shared" si="7"/>
        <v/>
      </c>
      <c r="AI59" s="105">
        <f t="shared" si="19"/>
        <v>0</v>
      </c>
      <c r="AJ59" s="105">
        <f t="shared" si="20"/>
        <v>0</v>
      </c>
      <c r="AK59" s="105" t="str">
        <f t="shared" si="21"/>
        <v/>
      </c>
      <c r="AL59" s="105" t="str">
        <f t="shared" si="22"/>
        <v/>
      </c>
      <c r="AM59" s="105" t="str">
        <f t="shared" si="23"/>
        <v/>
      </c>
      <c r="AN59" s="105" t="str">
        <f t="shared" si="24"/>
        <v/>
      </c>
      <c r="AO59" s="105" t="str">
        <f t="shared" si="25"/>
        <v/>
      </c>
      <c r="AP59" s="105">
        <f t="shared" si="26"/>
        <v>0</v>
      </c>
      <c r="AQ59" s="105">
        <f t="shared" si="27"/>
        <v>0</v>
      </c>
      <c r="AR59" s="105" t="str">
        <f t="shared" si="28"/>
        <v/>
      </c>
      <c r="AS59" s="105"/>
      <c r="AT59" s="155"/>
    </row>
    <row r="60" spans="2:46">
      <c r="B60" s="160" t="s">
        <v>109</v>
      </c>
      <c r="C60" s="160"/>
      <c r="D60" s="103" t="s">
        <v>155</v>
      </c>
      <c r="E60" s="145" t="s">
        <v>73</v>
      </c>
      <c r="F60" s="146" t="s">
        <v>290</v>
      </c>
      <c r="G60" s="146" t="s">
        <v>294</v>
      </c>
      <c r="H60" s="145" t="s">
        <v>299</v>
      </c>
      <c r="I60" s="159" t="s">
        <v>374</v>
      </c>
      <c r="J60" s="159"/>
      <c r="K60" s="159"/>
      <c r="L60" s="159"/>
      <c r="M60" s="159"/>
      <c r="N60" s="159"/>
      <c r="O60" s="159"/>
      <c r="P60" s="159"/>
      <c r="Q60" s="159"/>
      <c r="R60" s="159"/>
      <c r="S60" s="103">
        <v>0</v>
      </c>
      <c r="T60" s="103">
        <v>0</v>
      </c>
      <c r="U60" s="103">
        <v>0</v>
      </c>
      <c r="V60" s="103">
        <v>0</v>
      </c>
      <c r="Y60" s="147"/>
      <c r="Z60" s="148">
        <f t="shared" si="30"/>
        <v>0</v>
      </c>
      <c r="AA60" s="149">
        <f t="shared" si="3"/>
        <v>0</v>
      </c>
      <c r="AB60" s="149">
        <f t="shared" si="17"/>
        <v>0</v>
      </c>
      <c r="AD60" s="104" t="str">
        <f t="shared" si="4"/>
        <v>02</v>
      </c>
      <c r="AE60" s="152" t="str">
        <f t="shared" si="5"/>
        <v/>
      </c>
      <c r="AF60" s="152" t="str">
        <f t="shared" si="18"/>
        <v/>
      </c>
      <c r="AG60" s="105" t="str">
        <f t="shared" si="6"/>
        <v/>
      </c>
      <c r="AH60" s="104" t="str">
        <f t="shared" si="7"/>
        <v/>
      </c>
      <c r="AI60" s="105">
        <f t="shared" si="19"/>
        <v>0</v>
      </c>
      <c r="AJ60" s="105">
        <f t="shared" si="20"/>
        <v>0</v>
      </c>
      <c r="AK60" s="105" t="str">
        <f t="shared" si="21"/>
        <v/>
      </c>
      <c r="AL60" s="105" t="str">
        <f t="shared" si="22"/>
        <v/>
      </c>
      <c r="AM60" s="105" t="str">
        <f t="shared" si="23"/>
        <v/>
      </c>
      <c r="AN60" s="105" t="str">
        <f t="shared" si="24"/>
        <v/>
      </c>
      <c r="AO60" s="105" t="str">
        <f t="shared" si="25"/>
        <v/>
      </c>
      <c r="AP60" s="105">
        <f t="shared" si="26"/>
        <v>0</v>
      </c>
      <c r="AQ60" s="105">
        <f t="shared" si="27"/>
        <v>0</v>
      </c>
      <c r="AR60" s="105" t="str">
        <f t="shared" si="28"/>
        <v/>
      </c>
      <c r="AS60" s="105"/>
      <c r="AT60" s="155"/>
    </row>
    <row r="61" spans="2:46">
      <c r="B61" s="160" t="s">
        <v>109</v>
      </c>
      <c r="C61" s="160"/>
      <c r="D61" s="103" t="s">
        <v>156</v>
      </c>
      <c r="E61" s="145" t="s">
        <v>73</v>
      </c>
      <c r="F61" s="146" t="s">
        <v>290</v>
      </c>
      <c r="G61" s="146" t="s">
        <v>294</v>
      </c>
      <c r="H61" s="145" t="s">
        <v>300</v>
      </c>
      <c r="I61" s="159" t="s">
        <v>374</v>
      </c>
      <c r="J61" s="159"/>
      <c r="K61" s="159"/>
      <c r="L61" s="159"/>
      <c r="M61" s="159"/>
      <c r="N61" s="159"/>
      <c r="O61" s="159"/>
      <c r="P61" s="159"/>
      <c r="Q61" s="159"/>
      <c r="R61" s="159"/>
      <c r="S61" s="103">
        <v>0</v>
      </c>
      <c r="T61" s="103">
        <v>0</v>
      </c>
      <c r="U61" s="103">
        <v>0</v>
      </c>
      <c r="V61" s="103">
        <v>0</v>
      </c>
      <c r="Y61" s="147"/>
      <c r="Z61" s="148">
        <f t="shared" si="30"/>
        <v>0</v>
      </c>
      <c r="AA61" s="149">
        <f t="shared" si="3"/>
        <v>0</v>
      </c>
      <c r="AB61" s="149">
        <f t="shared" si="17"/>
        <v>0</v>
      </c>
      <c r="AD61" s="104" t="str">
        <f t="shared" si="4"/>
        <v>02</v>
      </c>
      <c r="AE61" s="152" t="str">
        <f t="shared" si="5"/>
        <v/>
      </c>
      <c r="AF61" s="152" t="str">
        <f t="shared" si="18"/>
        <v/>
      </c>
      <c r="AG61" s="105" t="str">
        <f t="shared" si="6"/>
        <v/>
      </c>
      <c r="AH61" s="104" t="str">
        <f t="shared" si="7"/>
        <v/>
      </c>
      <c r="AI61" s="105">
        <f t="shared" si="19"/>
        <v>0</v>
      </c>
      <c r="AJ61" s="105">
        <f t="shared" si="20"/>
        <v>0</v>
      </c>
      <c r="AK61" s="105" t="str">
        <f t="shared" si="21"/>
        <v/>
      </c>
      <c r="AL61" s="105" t="str">
        <f t="shared" si="22"/>
        <v/>
      </c>
      <c r="AM61" s="105" t="str">
        <f t="shared" si="23"/>
        <v/>
      </c>
      <c r="AN61" s="105" t="str">
        <f t="shared" si="24"/>
        <v/>
      </c>
      <c r="AO61" s="105" t="str">
        <f t="shared" si="25"/>
        <v/>
      </c>
      <c r="AP61" s="105">
        <f t="shared" si="26"/>
        <v>0</v>
      </c>
      <c r="AQ61" s="105">
        <f t="shared" si="27"/>
        <v>0</v>
      </c>
      <c r="AR61" s="105" t="str">
        <f t="shared" si="28"/>
        <v/>
      </c>
      <c r="AS61" s="105"/>
      <c r="AT61" s="155"/>
    </row>
    <row r="62" spans="2:46">
      <c r="B62" s="160" t="s">
        <v>109</v>
      </c>
      <c r="C62" s="160"/>
      <c r="D62" s="103" t="s">
        <v>157</v>
      </c>
      <c r="E62" s="145" t="s">
        <v>73</v>
      </c>
      <c r="F62" s="146" t="s">
        <v>291</v>
      </c>
      <c r="G62" s="146" t="s">
        <v>294</v>
      </c>
      <c r="H62" s="145" t="s">
        <v>301</v>
      </c>
      <c r="I62" s="159" t="s">
        <v>374</v>
      </c>
      <c r="J62" s="159"/>
      <c r="K62" s="159"/>
      <c r="L62" s="159"/>
      <c r="M62" s="159"/>
      <c r="N62" s="159"/>
      <c r="O62" s="159"/>
      <c r="P62" s="159"/>
      <c r="Q62" s="159"/>
      <c r="R62" s="159"/>
      <c r="S62" s="103">
        <v>0</v>
      </c>
      <c r="T62" s="103">
        <v>0</v>
      </c>
      <c r="U62" s="103">
        <v>0</v>
      </c>
      <c r="V62" s="103">
        <v>0</v>
      </c>
      <c r="Y62" s="147"/>
      <c r="Z62" s="148">
        <f t="shared" si="30"/>
        <v>0</v>
      </c>
      <c r="AA62" s="149">
        <f t="shared" si="3"/>
        <v>0</v>
      </c>
      <c r="AB62" s="149">
        <f t="shared" si="17"/>
        <v>0</v>
      </c>
      <c r="AD62" s="104" t="str">
        <f t="shared" si="4"/>
        <v>02</v>
      </c>
      <c r="AE62" s="152" t="str">
        <f t="shared" si="5"/>
        <v/>
      </c>
      <c r="AF62" s="152" t="str">
        <f t="shared" si="18"/>
        <v/>
      </c>
      <c r="AG62" s="105" t="str">
        <f t="shared" si="6"/>
        <v/>
      </c>
      <c r="AH62" s="104" t="str">
        <f t="shared" si="7"/>
        <v/>
      </c>
      <c r="AI62" s="105">
        <f t="shared" si="19"/>
        <v>0</v>
      </c>
      <c r="AJ62" s="105">
        <f t="shared" si="20"/>
        <v>0</v>
      </c>
      <c r="AK62" s="105" t="str">
        <f t="shared" si="21"/>
        <v/>
      </c>
      <c r="AL62" s="105" t="str">
        <f t="shared" si="22"/>
        <v/>
      </c>
      <c r="AM62" s="105" t="str">
        <f t="shared" si="23"/>
        <v/>
      </c>
      <c r="AN62" s="105" t="str">
        <f t="shared" si="24"/>
        <v/>
      </c>
      <c r="AO62" s="105" t="str">
        <f t="shared" si="25"/>
        <v/>
      </c>
      <c r="AP62" s="105">
        <f t="shared" si="26"/>
        <v>0</v>
      </c>
      <c r="AQ62" s="105">
        <f t="shared" si="27"/>
        <v>0</v>
      </c>
      <c r="AR62" s="105" t="str">
        <f t="shared" si="28"/>
        <v/>
      </c>
      <c r="AS62" s="105"/>
      <c r="AT62" s="155"/>
    </row>
    <row r="63" spans="2:46">
      <c r="B63" s="160" t="s">
        <v>109</v>
      </c>
      <c r="C63" s="160"/>
      <c r="D63" s="103" t="s">
        <v>158</v>
      </c>
      <c r="E63" s="145" t="s">
        <v>73</v>
      </c>
      <c r="F63" s="146" t="s">
        <v>291</v>
      </c>
      <c r="G63" s="146" t="s">
        <v>294</v>
      </c>
      <c r="H63" s="145" t="s">
        <v>302</v>
      </c>
      <c r="I63" s="159" t="s">
        <v>374</v>
      </c>
      <c r="J63" s="159"/>
      <c r="K63" s="159"/>
      <c r="L63" s="159"/>
      <c r="M63" s="159"/>
      <c r="N63" s="159"/>
      <c r="O63" s="159"/>
      <c r="P63" s="159"/>
      <c r="Q63" s="159"/>
      <c r="R63" s="159"/>
      <c r="S63" s="103">
        <v>0</v>
      </c>
      <c r="T63" s="103">
        <v>0</v>
      </c>
      <c r="U63" s="103">
        <v>0</v>
      </c>
      <c r="V63" s="103">
        <v>0</v>
      </c>
      <c r="Y63" s="147"/>
      <c r="Z63" s="148">
        <f t="shared" si="30"/>
        <v>0</v>
      </c>
      <c r="AA63" s="149">
        <f t="shared" si="3"/>
        <v>0</v>
      </c>
      <c r="AB63" s="149">
        <f t="shared" si="17"/>
        <v>0</v>
      </c>
      <c r="AD63" s="104" t="str">
        <f t="shared" si="4"/>
        <v>02</v>
      </c>
      <c r="AE63" s="152" t="str">
        <f t="shared" si="5"/>
        <v/>
      </c>
      <c r="AF63" s="152" t="str">
        <f t="shared" si="18"/>
        <v/>
      </c>
      <c r="AG63" s="105" t="str">
        <f t="shared" si="6"/>
        <v/>
      </c>
      <c r="AH63" s="104" t="str">
        <f t="shared" si="7"/>
        <v/>
      </c>
      <c r="AI63" s="105">
        <f t="shared" si="19"/>
        <v>0</v>
      </c>
      <c r="AJ63" s="105">
        <f t="shared" si="20"/>
        <v>0</v>
      </c>
      <c r="AK63" s="105" t="str">
        <f t="shared" si="21"/>
        <v/>
      </c>
      <c r="AL63" s="105" t="str">
        <f t="shared" si="22"/>
        <v/>
      </c>
      <c r="AM63" s="105" t="str">
        <f t="shared" si="23"/>
        <v/>
      </c>
      <c r="AN63" s="105" t="str">
        <f t="shared" si="24"/>
        <v/>
      </c>
      <c r="AO63" s="105" t="str">
        <f t="shared" si="25"/>
        <v/>
      </c>
      <c r="AP63" s="105">
        <f t="shared" si="26"/>
        <v>0</v>
      </c>
      <c r="AQ63" s="105">
        <f t="shared" si="27"/>
        <v>0</v>
      </c>
      <c r="AR63" s="105" t="str">
        <f t="shared" si="28"/>
        <v/>
      </c>
      <c r="AS63" s="105"/>
      <c r="AT63" s="155"/>
    </row>
    <row r="64" spans="2:46">
      <c r="B64" s="160" t="s">
        <v>109</v>
      </c>
      <c r="C64" s="160"/>
      <c r="D64" s="103" t="s">
        <v>159</v>
      </c>
      <c r="E64" s="145" t="s">
        <v>73</v>
      </c>
      <c r="F64" s="146" t="s">
        <v>291</v>
      </c>
      <c r="G64" s="146" t="s">
        <v>294</v>
      </c>
      <c r="H64" s="145" t="s">
        <v>303</v>
      </c>
      <c r="I64" s="159" t="s">
        <v>374</v>
      </c>
      <c r="J64" s="159"/>
      <c r="K64" s="159"/>
      <c r="L64" s="159"/>
      <c r="M64" s="159"/>
      <c r="N64" s="159"/>
      <c r="O64" s="159"/>
      <c r="P64" s="159"/>
      <c r="Q64" s="159"/>
      <c r="R64" s="159"/>
      <c r="S64" s="103">
        <v>0</v>
      </c>
      <c r="T64" s="103">
        <v>0</v>
      </c>
      <c r="U64" s="103">
        <v>0</v>
      </c>
      <c r="V64" s="103">
        <v>0</v>
      </c>
      <c r="Y64" s="147"/>
      <c r="Z64" s="148">
        <f t="shared" si="30"/>
        <v>0</v>
      </c>
      <c r="AA64" s="149">
        <f t="shared" si="3"/>
        <v>0</v>
      </c>
      <c r="AB64" s="149">
        <f t="shared" si="17"/>
        <v>0</v>
      </c>
      <c r="AD64" s="104" t="str">
        <f t="shared" si="4"/>
        <v>02</v>
      </c>
      <c r="AE64" s="152" t="str">
        <f t="shared" si="5"/>
        <v/>
      </c>
      <c r="AF64" s="152" t="str">
        <f t="shared" si="18"/>
        <v/>
      </c>
      <c r="AG64" s="105" t="str">
        <f t="shared" si="6"/>
        <v/>
      </c>
      <c r="AH64" s="104" t="str">
        <f t="shared" si="7"/>
        <v/>
      </c>
      <c r="AI64" s="105">
        <f t="shared" si="19"/>
        <v>0</v>
      </c>
      <c r="AJ64" s="105">
        <f t="shared" si="20"/>
        <v>0</v>
      </c>
      <c r="AK64" s="105" t="str">
        <f t="shared" si="21"/>
        <v/>
      </c>
      <c r="AL64" s="105" t="str">
        <f t="shared" si="22"/>
        <v/>
      </c>
      <c r="AM64" s="105" t="str">
        <f t="shared" si="23"/>
        <v/>
      </c>
      <c r="AN64" s="105" t="str">
        <f t="shared" si="24"/>
        <v/>
      </c>
      <c r="AO64" s="105" t="str">
        <f t="shared" si="25"/>
        <v/>
      </c>
      <c r="AP64" s="105">
        <f t="shared" si="26"/>
        <v>0</v>
      </c>
      <c r="AQ64" s="105">
        <f t="shared" si="27"/>
        <v>0</v>
      </c>
      <c r="AR64" s="105" t="str">
        <f t="shared" si="28"/>
        <v/>
      </c>
      <c r="AS64" s="105"/>
      <c r="AT64" s="155"/>
    </row>
    <row r="65" spans="2:46">
      <c r="B65" s="160" t="s">
        <v>109</v>
      </c>
      <c r="C65" s="160"/>
      <c r="D65" s="103" t="s">
        <v>160</v>
      </c>
      <c r="E65" s="145" t="s">
        <v>73</v>
      </c>
      <c r="F65" s="146" t="s">
        <v>291</v>
      </c>
      <c r="G65" s="146" t="s">
        <v>294</v>
      </c>
      <c r="H65" s="145" t="s">
        <v>304</v>
      </c>
      <c r="I65" s="159" t="s">
        <v>374</v>
      </c>
      <c r="J65" s="159"/>
      <c r="K65" s="159"/>
      <c r="L65" s="159"/>
      <c r="M65" s="159"/>
      <c r="N65" s="159"/>
      <c r="O65" s="159"/>
      <c r="P65" s="159"/>
      <c r="Q65" s="159"/>
      <c r="R65" s="159"/>
      <c r="S65" s="103">
        <v>0</v>
      </c>
      <c r="T65" s="103">
        <v>0</v>
      </c>
      <c r="U65" s="103">
        <v>0</v>
      </c>
      <c r="V65" s="103">
        <v>0</v>
      </c>
      <c r="Y65" s="147"/>
      <c r="Z65" s="148">
        <f t="shared" si="30"/>
        <v>0</v>
      </c>
      <c r="AA65" s="149">
        <f t="shared" si="3"/>
        <v>0</v>
      </c>
      <c r="AB65" s="149">
        <f t="shared" si="17"/>
        <v>0</v>
      </c>
      <c r="AD65" s="104" t="str">
        <f t="shared" si="4"/>
        <v>02</v>
      </c>
      <c r="AE65" s="152" t="str">
        <f t="shared" si="5"/>
        <v/>
      </c>
      <c r="AF65" s="152" t="str">
        <f t="shared" si="18"/>
        <v/>
      </c>
      <c r="AG65" s="105" t="str">
        <f t="shared" si="6"/>
        <v/>
      </c>
      <c r="AH65" s="104" t="str">
        <f t="shared" si="7"/>
        <v/>
      </c>
      <c r="AI65" s="105">
        <f t="shared" si="19"/>
        <v>0</v>
      </c>
      <c r="AJ65" s="105">
        <f t="shared" si="20"/>
        <v>0</v>
      </c>
      <c r="AK65" s="105" t="str">
        <f t="shared" si="21"/>
        <v/>
      </c>
      <c r="AL65" s="105" t="str">
        <f t="shared" si="22"/>
        <v/>
      </c>
      <c r="AM65" s="105" t="str">
        <f t="shared" si="23"/>
        <v/>
      </c>
      <c r="AN65" s="105" t="str">
        <f t="shared" si="24"/>
        <v/>
      </c>
      <c r="AO65" s="105" t="str">
        <f t="shared" si="25"/>
        <v/>
      </c>
      <c r="AP65" s="105">
        <f t="shared" si="26"/>
        <v>0</v>
      </c>
      <c r="AQ65" s="105">
        <f t="shared" si="27"/>
        <v>0</v>
      </c>
      <c r="AR65" s="105" t="str">
        <f t="shared" si="28"/>
        <v/>
      </c>
      <c r="AS65" s="105"/>
      <c r="AT65" s="155"/>
    </row>
    <row r="66" spans="2:46">
      <c r="B66" s="160" t="s">
        <v>109</v>
      </c>
      <c r="C66" s="160"/>
      <c r="D66" s="103" t="s">
        <v>161</v>
      </c>
      <c r="E66" s="145" t="s">
        <v>73</v>
      </c>
      <c r="F66" s="146" t="s">
        <v>291</v>
      </c>
      <c r="G66" s="146" t="s">
        <v>294</v>
      </c>
      <c r="H66" s="145" t="s">
        <v>305</v>
      </c>
      <c r="I66" s="159" t="s">
        <v>374</v>
      </c>
      <c r="J66" s="159"/>
      <c r="K66" s="159"/>
      <c r="L66" s="159"/>
      <c r="M66" s="159"/>
      <c r="N66" s="159"/>
      <c r="O66" s="159"/>
      <c r="P66" s="159"/>
      <c r="Q66" s="159"/>
      <c r="R66" s="159"/>
      <c r="S66" s="103">
        <v>0</v>
      </c>
      <c r="T66" s="103">
        <v>0</v>
      </c>
      <c r="U66" s="103">
        <v>0</v>
      </c>
      <c r="V66" s="103">
        <v>0</v>
      </c>
      <c r="Y66" s="147"/>
      <c r="Z66" s="148">
        <f t="shared" si="30"/>
        <v>0</v>
      </c>
      <c r="AA66" s="149">
        <f t="shared" si="3"/>
        <v>0</v>
      </c>
      <c r="AB66" s="149">
        <f t="shared" si="17"/>
        <v>0</v>
      </c>
      <c r="AD66" s="104" t="str">
        <f t="shared" si="4"/>
        <v>02</v>
      </c>
      <c r="AE66" s="152" t="str">
        <f t="shared" si="5"/>
        <v/>
      </c>
      <c r="AF66" s="152" t="str">
        <f t="shared" si="18"/>
        <v/>
      </c>
      <c r="AG66" s="105" t="str">
        <f t="shared" si="6"/>
        <v/>
      </c>
      <c r="AH66" s="104" t="str">
        <f t="shared" si="7"/>
        <v/>
      </c>
      <c r="AI66" s="105">
        <f t="shared" si="19"/>
        <v>0</v>
      </c>
      <c r="AJ66" s="105">
        <f t="shared" si="20"/>
        <v>0</v>
      </c>
      <c r="AK66" s="105" t="str">
        <f t="shared" si="21"/>
        <v/>
      </c>
      <c r="AL66" s="105" t="str">
        <f t="shared" si="22"/>
        <v/>
      </c>
      <c r="AM66" s="105" t="str">
        <f t="shared" si="23"/>
        <v/>
      </c>
      <c r="AN66" s="105" t="str">
        <f t="shared" si="24"/>
        <v/>
      </c>
      <c r="AO66" s="105" t="str">
        <f t="shared" si="25"/>
        <v/>
      </c>
      <c r="AP66" s="105">
        <f t="shared" si="26"/>
        <v>0</v>
      </c>
      <c r="AQ66" s="105">
        <f t="shared" si="27"/>
        <v>0</v>
      </c>
      <c r="AR66" s="105" t="str">
        <f t="shared" si="28"/>
        <v/>
      </c>
      <c r="AS66" s="105"/>
      <c r="AT66" s="155"/>
    </row>
    <row r="67" spans="2:46">
      <c r="B67" s="160" t="s">
        <v>109</v>
      </c>
      <c r="C67" s="160"/>
      <c r="D67" s="103" t="s">
        <v>162</v>
      </c>
      <c r="E67" s="145" t="s">
        <v>73</v>
      </c>
      <c r="F67" s="146" t="s">
        <v>291</v>
      </c>
      <c r="G67" s="146" t="s">
        <v>294</v>
      </c>
      <c r="H67" s="145" t="s">
        <v>306</v>
      </c>
      <c r="I67" s="159" t="s">
        <v>374</v>
      </c>
      <c r="J67" s="159"/>
      <c r="K67" s="159"/>
      <c r="L67" s="159"/>
      <c r="M67" s="159"/>
      <c r="N67" s="159"/>
      <c r="O67" s="159"/>
      <c r="P67" s="159"/>
      <c r="Q67" s="159"/>
      <c r="R67" s="159"/>
      <c r="S67" s="103">
        <v>0</v>
      </c>
      <c r="T67" s="103">
        <v>0</v>
      </c>
      <c r="U67" s="103">
        <v>0</v>
      </c>
      <c r="V67" s="103">
        <v>0</v>
      </c>
      <c r="Y67" s="147"/>
      <c r="Z67" s="148">
        <f t="shared" si="30"/>
        <v>0</v>
      </c>
      <c r="AA67" s="149">
        <f t="shared" si="3"/>
        <v>0</v>
      </c>
      <c r="AB67" s="149">
        <f t="shared" si="17"/>
        <v>0</v>
      </c>
      <c r="AD67" s="104" t="str">
        <f t="shared" si="4"/>
        <v>02</v>
      </c>
      <c r="AE67" s="152" t="str">
        <f t="shared" si="5"/>
        <v/>
      </c>
      <c r="AF67" s="152" t="str">
        <f t="shared" si="18"/>
        <v/>
      </c>
      <c r="AG67" s="105" t="str">
        <f t="shared" si="6"/>
        <v/>
      </c>
      <c r="AH67" s="104" t="str">
        <f t="shared" si="7"/>
        <v/>
      </c>
      <c r="AI67" s="105">
        <f t="shared" si="19"/>
        <v>0</v>
      </c>
      <c r="AJ67" s="105">
        <f t="shared" si="20"/>
        <v>0</v>
      </c>
      <c r="AK67" s="105" t="str">
        <f t="shared" si="21"/>
        <v/>
      </c>
      <c r="AL67" s="105" t="str">
        <f t="shared" si="22"/>
        <v/>
      </c>
      <c r="AM67" s="105" t="str">
        <f t="shared" si="23"/>
        <v/>
      </c>
      <c r="AN67" s="105" t="str">
        <f t="shared" si="24"/>
        <v/>
      </c>
      <c r="AO67" s="105" t="str">
        <f t="shared" si="25"/>
        <v/>
      </c>
      <c r="AP67" s="105">
        <f t="shared" si="26"/>
        <v>0</v>
      </c>
      <c r="AQ67" s="105">
        <f t="shared" si="27"/>
        <v>0</v>
      </c>
      <c r="AR67" s="105" t="str">
        <f t="shared" si="28"/>
        <v/>
      </c>
      <c r="AS67" s="105"/>
      <c r="AT67" s="155"/>
    </row>
    <row r="68" spans="2:46">
      <c r="B68" s="160" t="s">
        <v>109</v>
      </c>
      <c r="C68" s="160"/>
      <c r="D68" s="103" t="s">
        <v>163</v>
      </c>
      <c r="E68" s="145" t="s">
        <v>73</v>
      </c>
      <c r="F68" s="146" t="s">
        <v>291</v>
      </c>
      <c r="G68" s="146" t="s">
        <v>294</v>
      </c>
      <c r="H68" s="145" t="s">
        <v>307</v>
      </c>
      <c r="I68" s="159" t="s">
        <v>374</v>
      </c>
      <c r="J68" s="159"/>
      <c r="K68" s="159"/>
      <c r="L68" s="159"/>
      <c r="M68" s="159"/>
      <c r="N68" s="159"/>
      <c r="O68" s="159"/>
      <c r="P68" s="159"/>
      <c r="Q68" s="159"/>
      <c r="R68" s="159"/>
      <c r="S68" s="103">
        <v>0</v>
      </c>
      <c r="T68" s="103">
        <v>0</v>
      </c>
      <c r="U68" s="103">
        <v>1</v>
      </c>
      <c r="V68" s="103">
        <v>0</v>
      </c>
      <c r="Y68" s="147"/>
      <c r="Z68" s="148">
        <f t="shared" si="30"/>
        <v>0</v>
      </c>
      <c r="AA68" s="149">
        <f t="shared" si="3"/>
        <v>0</v>
      </c>
      <c r="AB68" s="149">
        <f t="shared" si="17"/>
        <v>0</v>
      </c>
      <c r="AD68" s="104" t="str">
        <f t="shared" si="4"/>
        <v>02</v>
      </c>
      <c r="AE68" s="152" t="str">
        <f t="shared" si="5"/>
        <v/>
      </c>
      <c r="AF68" s="152" t="str">
        <f t="shared" si="18"/>
        <v/>
      </c>
      <c r="AG68" s="105" t="str">
        <f t="shared" si="6"/>
        <v/>
      </c>
      <c r="AH68" s="104" t="str">
        <f t="shared" si="7"/>
        <v/>
      </c>
      <c r="AI68" s="105">
        <f t="shared" si="19"/>
        <v>0</v>
      </c>
      <c r="AJ68" s="105">
        <f t="shared" si="20"/>
        <v>0</v>
      </c>
      <c r="AK68" s="105" t="str">
        <f t="shared" si="21"/>
        <v/>
      </c>
      <c r="AL68" s="105" t="str">
        <f t="shared" si="22"/>
        <v/>
      </c>
      <c r="AM68" s="105" t="str">
        <f t="shared" si="23"/>
        <v/>
      </c>
      <c r="AN68" s="105" t="str">
        <f t="shared" si="24"/>
        <v/>
      </c>
      <c r="AO68" s="105" t="str">
        <f t="shared" si="25"/>
        <v/>
      </c>
      <c r="AP68" s="105">
        <f t="shared" si="26"/>
        <v>0</v>
      </c>
      <c r="AQ68" s="105">
        <f t="shared" si="27"/>
        <v>0</v>
      </c>
      <c r="AR68" s="105" t="str">
        <f t="shared" si="28"/>
        <v/>
      </c>
      <c r="AS68" s="105"/>
      <c r="AT68" s="155"/>
    </row>
    <row r="69" spans="2:46">
      <c r="B69" s="160" t="s">
        <v>109</v>
      </c>
      <c r="C69" s="160"/>
      <c r="D69" s="103" t="s">
        <v>164</v>
      </c>
      <c r="E69" s="145" t="s">
        <v>73</v>
      </c>
      <c r="F69" s="146" t="s">
        <v>291</v>
      </c>
      <c r="G69" s="146" t="s">
        <v>294</v>
      </c>
      <c r="H69" s="145" t="s">
        <v>308</v>
      </c>
      <c r="I69" s="159" t="s">
        <v>374</v>
      </c>
      <c r="J69" s="159"/>
      <c r="K69" s="159"/>
      <c r="L69" s="159"/>
      <c r="M69" s="159"/>
      <c r="N69" s="159"/>
      <c r="O69" s="159"/>
      <c r="P69" s="159"/>
      <c r="Q69" s="159"/>
      <c r="R69" s="159"/>
      <c r="S69" s="103">
        <v>0</v>
      </c>
      <c r="T69" s="103">
        <v>0</v>
      </c>
      <c r="U69" s="103">
        <v>0</v>
      </c>
      <c r="V69" s="103">
        <v>0</v>
      </c>
      <c r="Y69" s="147"/>
      <c r="Z69" s="148">
        <f t="shared" si="30"/>
        <v>0</v>
      </c>
      <c r="AA69" s="149">
        <f t="shared" si="3"/>
        <v>0</v>
      </c>
      <c r="AB69" s="149">
        <f t="shared" si="17"/>
        <v>0</v>
      </c>
      <c r="AD69" s="104" t="str">
        <f t="shared" si="4"/>
        <v>02</v>
      </c>
      <c r="AE69" s="152" t="str">
        <f t="shared" si="5"/>
        <v/>
      </c>
      <c r="AF69" s="152" t="str">
        <f t="shared" si="18"/>
        <v/>
      </c>
      <c r="AG69" s="105" t="str">
        <f t="shared" si="6"/>
        <v/>
      </c>
      <c r="AH69" s="104" t="str">
        <f t="shared" si="7"/>
        <v/>
      </c>
      <c r="AI69" s="105">
        <f t="shared" si="19"/>
        <v>0</v>
      </c>
      <c r="AJ69" s="105">
        <f t="shared" si="20"/>
        <v>0</v>
      </c>
      <c r="AK69" s="105" t="str">
        <f t="shared" si="21"/>
        <v/>
      </c>
      <c r="AL69" s="105" t="str">
        <f t="shared" si="22"/>
        <v/>
      </c>
      <c r="AM69" s="105" t="str">
        <f t="shared" si="23"/>
        <v/>
      </c>
      <c r="AN69" s="105" t="str">
        <f t="shared" si="24"/>
        <v/>
      </c>
      <c r="AO69" s="105" t="str">
        <f t="shared" si="25"/>
        <v/>
      </c>
      <c r="AP69" s="105">
        <f t="shared" si="26"/>
        <v>0</v>
      </c>
      <c r="AQ69" s="105">
        <f t="shared" si="27"/>
        <v>0</v>
      </c>
      <c r="AR69" s="105" t="str">
        <f t="shared" si="28"/>
        <v/>
      </c>
      <c r="AS69" s="105"/>
      <c r="AT69" s="155"/>
    </row>
    <row r="70" spans="2:46">
      <c r="B70" s="160" t="s">
        <v>109</v>
      </c>
      <c r="C70" s="160"/>
      <c r="D70" s="103" t="s">
        <v>165</v>
      </c>
      <c r="E70" s="145" t="s">
        <v>73</v>
      </c>
      <c r="F70" s="146" t="s">
        <v>291</v>
      </c>
      <c r="G70" s="146" t="s">
        <v>294</v>
      </c>
      <c r="H70" s="145" t="s">
        <v>309</v>
      </c>
      <c r="I70" s="159" t="s">
        <v>374</v>
      </c>
      <c r="J70" s="159"/>
      <c r="K70" s="159"/>
      <c r="L70" s="159"/>
      <c r="M70" s="159"/>
      <c r="N70" s="159"/>
      <c r="O70" s="159"/>
      <c r="P70" s="159"/>
      <c r="Q70" s="159"/>
      <c r="R70" s="159"/>
      <c r="S70" s="103">
        <v>0</v>
      </c>
      <c r="T70" s="103">
        <v>0</v>
      </c>
      <c r="U70" s="103">
        <v>0</v>
      </c>
      <c r="V70" s="103">
        <v>0</v>
      </c>
      <c r="Y70" s="147"/>
      <c r="Z70" s="148">
        <f t="shared" si="30"/>
        <v>0</v>
      </c>
      <c r="AA70" s="149">
        <f t="shared" si="3"/>
        <v>0</v>
      </c>
      <c r="AB70" s="149">
        <f t="shared" si="17"/>
        <v>0</v>
      </c>
      <c r="AD70" s="104" t="str">
        <f t="shared" si="4"/>
        <v>02</v>
      </c>
      <c r="AE70" s="152" t="str">
        <f t="shared" si="5"/>
        <v/>
      </c>
      <c r="AF70" s="152" t="str">
        <f t="shared" si="18"/>
        <v/>
      </c>
      <c r="AG70" s="105" t="str">
        <f t="shared" si="6"/>
        <v/>
      </c>
      <c r="AH70" s="104" t="str">
        <f t="shared" si="7"/>
        <v/>
      </c>
      <c r="AI70" s="105">
        <f t="shared" si="19"/>
        <v>0</v>
      </c>
      <c r="AJ70" s="105">
        <f t="shared" si="20"/>
        <v>0</v>
      </c>
      <c r="AK70" s="105" t="str">
        <f t="shared" si="21"/>
        <v/>
      </c>
      <c r="AL70" s="105" t="str">
        <f t="shared" si="22"/>
        <v/>
      </c>
      <c r="AM70" s="105" t="str">
        <f t="shared" si="23"/>
        <v/>
      </c>
      <c r="AN70" s="105" t="str">
        <f t="shared" si="24"/>
        <v/>
      </c>
      <c r="AO70" s="105" t="str">
        <f t="shared" si="25"/>
        <v/>
      </c>
      <c r="AP70" s="105">
        <f t="shared" si="26"/>
        <v>0</v>
      </c>
      <c r="AQ70" s="105">
        <f t="shared" si="27"/>
        <v>0</v>
      </c>
      <c r="AR70" s="105" t="str">
        <f t="shared" si="28"/>
        <v/>
      </c>
      <c r="AS70" s="105"/>
      <c r="AT70" s="155"/>
    </row>
    <row r="71" spans="2:46">
      <c r="B71" s="160" t="s">
        <v>109</v>
      </c>
      <c r="C71" s="160"/>
      <c r="D71" s="103" t="s">
        <v>166</v>
      </c>
      <c r="E71" s="145" t="s">
        <v>73</v>
      </c>
      <c r="F71" s="146" t="s">
        <v>291</v>
      </c>
      <c r="G71" s="146" t="s">
        <v>294</v>
      </c>
      <c r="H71" s="145" t="s">
        <v>310</v>
      </c>
      <c r="I71" s="159" t="s">
        <v>374</v>
      </c>
      <c r="J71" s="159"/>
      <c r="K71" s="159"/>
      <c r="L71" s="159"/>
      <c r="M71" s="159"/>
      <c r="N71" s="159"/>
      <c r="O71" s="159"/>
      <c r="P71" s="159"/>
      <c r="Q71" s="159"/>
      <c r="R71" s="159"/>
      <c r="S71" s="103">
        <v>0</v>
      </c>
      <c r="T71" s="103">
        <v>0</v>
      </c>
      <c r="U71" s="103">
        <v>0</v>
      </c>
      <c r="V71" s="103">
        <v>0</v>
      </c>
      <c r="Y71" s="147"/>
      <c r="Z71" s="148">
        <f t="shared" si="30"/>
        <v>0</v>
      </c>
      <c r="AA71" s="149">
        <f t="shared" si="3"/>
        <v>0</v>
      </c>
      <c r="AB71" s="149">
        <f t="shared" si="17"/>
        <v>0</v>
      </c>
      <c r="AD71" s="104" t="str">
        <f t="shared" si="4"/>
        <v>02</v>
      </c>
      <c r="AE71" s="152" t="str">
        <f t="shared" si="5"/>
        <v/>
      </c>
      <c r="AF71" s="152" t="str">
        <f t="shared" si="18"/>
        <v/>
      </c>
      <c r="AG71" s="105" t="str">
        <f t="shared" si="6"/>
        <v/>
      </c>
      <c r="AH71" s="104" t="str">
        <f t="shared" si="7"/>
        <v/>
      </c>
      <c r="AI71" s="105">
        <f t="shared" si="19"/>
        <v>0</v>
      </c>
      <c r="AJ71" s="105">
        <f t="shared" si="20"/>
        <v>0</v>
      </c>
      <c r="AK71" s="105" t="str">
        <f t="shared" si="21"/>
        <v/>
      </c>
      <c r="AL71" s="105" t="str">
        <f t="shared" si="22"/>
        <v/>
      </c>
      <c r="AM71" s="105" t="str">
        <f t="shared" si="23"/>
        <v/>
      </c>
      <c r="AN71" s="105" t="str">
        <f t="shared" si="24"/>
        <v/>
      </c>
      <c r="AO71" s="105" t="str">
        <f t="shared" si="25"/>
        <v/>
      </c>
      <c r="AP71" s="105">
        <f t="shared" si="26"/>
        <v>0</v>
      </c>
      <c r="AQ71" s="105">
        <f t="shared" si="27"/>
        <v>0</v>
      </c>
      <c r="AR71" s="105" t="str">
        <f t="shared" si="28"/>
        <v/>
      </c>
      <c r="AS71" s="105"/>
      <c r="AT71" s="155"/>
    </row>
    <row r="72" spans="2:46">
      <c r="B72" s="160" t="s">
        <v>109</v>
      </c>
      <c r="C72" s="160"/>
      <c r="D72" s="103" t="s">
        <v>167</v>
      </c>
      <c r="E72" s="145" t="s">
        <v>73</v>
      </c>
      <c r="F72" s="146" t="s">
        <v>291</v>
      </c>
      <c r="G72" s="146" t="s">
        <v>294</v>
      </c>
      <c r="H72" s="145" t="s">
        <v>311</v>
      </c>
      <c r="I72" s="159" t="s">
        <v>374</v>
      </c>
      <c r="J72" s="159"/>
      <c r="K72" s="159"/>
      <c r="L72" s="159"/>
      <c r="M72" s="159"/>
      <c r="N72" s="159"/>
      <c r="O72" s="159"/>
      <c r="P72" s="159"/>
      <c r="Q72" s="159"/>
      <c r="R72" s="159"/>
      <c r="S72" s="103">
        <v>0</v>
      </c>
      <c r="T72" s="103">
        <v>0</v>
      </c>
      <c r="U72" s="103">
        <v>0</v>
      </c>
      <c r="V72" s="103">
        <v>0</v>
      </c>
      <c r="Y72" s="147"/>
      <c r="Z72" s="148">
        <f t="shared" si="30"/>
        <v>0</v>
      </c>
      <c r="AA72" s="149">
        <f t="shared" si="3"/>
        <v>0</v>
      </c>
      <c r="AB72" s="149">
        <f t="shared" si="17"/>
        <v>0</v>
      </c>
      <c r="AD72" s="104" t="str">
        <f t="shared" si="4"/>
        <v>02</v>
      </c>
      <c r="AE72" s="152" t="str">
        <f t="shared" si="5"/>
        <v/>
      </c>
      <c r="AF72" s="152" t="str">
        <f t="shared" si="18"/>
        <v/>
      </c>
      <c r="AG72" s="105" t="str">
        <f t="shared" si="6"/>
        <v/>
      </c>
      <c r="AH72" s="104" t="str">
        <f t="shared" si="7"/>
        <v/>
      </c>
      <c r="AI72" s="105">
        <f t="shared" si="19"/>
        <v>0</v>
      </c>
      <c r="AJ72" s="105">
        <f t="shared" si="20"/>
        <v>0</v>
      </c>
      <c r="AK72" s="105" t="str">
        <f t="shared" si="21"/>
        <v/>
      </c>
      <c r="AL72" s="105" t="str">
        <f t="shared" si="22"/>
        <v/>
      </c>
      <c r="AM72" s="105" t="str">
        <f t="shared" si="23"/>
        <v/>
      </c>
      <c r="AN72" s="105" t="str">
        <f t="shared" si="24"/>
        <v/>
      </c>
      <c r="AO72" s="105" t="str">
        <f t="shared" si="25"/>
        <v/>
      </c>
      <c r="AP72" s="105">
        <f t="shared" si="26"/>
        <v>0</v>
      </c>
      <c r="AQ72" s="105">
        <f t="shared" si="27"/>
        <v>0</v>
      </c>
      <c r="AR72" s="105" t="str">
        <f t="shared" si="28"/>
        <v/>
      </c>
      <c r="AS72" s="105"/>
      <c r="AT72" s="155"/>
    </row>
    <row r="73" spans="2:46">
      <c r="B73" s="160" t="s">
        <v>109</v>
      </c>
      <c r="C73" s="160"/>
      <c r="D73" s="103" t="s">
        <v>168</v>
      </c>
      <c r="E73" s="145" t="s">
        <v>73</v>
      </c>
      <c r="F73" s="146" t="s">
        <v>292</v>
      </c>
      <c r="G73" s="146" t="s">
        <v>294</v>
      </c>
      <c r="H73" s="145" t="s">
        <v>312</v>
      </c>
      <c r="I73" s="159" t="s">
        <v>374</v>
      </c>
      <c r="J73" s="159"/>
      <c r="K73" s="159"/>
      <c r="L73" s="159"/>
      <c r="M73" s="159"/>
      <c r="N73" s="159"/>
      <c r="O73" s="159"/>
      <c r="P73" s="159"/>
      <c r="Q73" s="159"/>
      <c r="R73" s="159"/>
      <c r="S73" s="103">
        <v>0</v>
      </c>
      <c r="T73" s="103">
        <v>0</v>
      </c>
      <c r="U73" s="103">
        <v>1</v>
      </c>
      <c r="V73" s="103">
        <v>0</v>
      </c>
      <c r="Y73" s="147"/>
      <c r="Z73" s="148">
        <f t="shared" si="30"/>
        <v>0</v>
      </c>
      <c r="AA73" s="149">
        <f t="shared" si="3"/>
        <v>0</v>
      </c>
      <c r="AB73" s="149">
        <f t="shared" si="17"/>
        <v>0</v>
      </c>
      <c r="AD73" s="104" t="str">
        <f t="shared" si="4"/>
        <v>02</v>
      </c>
      <c r="AE73" s="152" t="str">
        <f t="shared" si="5"/>
        <v/>
      </c>
      <c r="AF73" s="152" t="str">
        <f t="shared" si="18"/>
        <v/>
      </c>
      <c r="AG73" s="105" t="str">
        <f t="shared" si="6"/>
        <v/>
      </c>
      <c r="AH73" s="104" t="str">
        <f t="shared" si="7"/>
        <v/>
      </c>
      <c r="AI73" s="105">
        <f t="shared" si="19"/>
        <v>0</v>
      </c>
      <c r="AJ73" s="105">
        <f t="shared" si="20"/>
        <v>0</v>
      </c>
      <c r="AK73" s="105" t="str">
        <f t="shared" si="21"/>
        <v/>
      </c>
      <c r="AL73" s="105" t="str">
        <f t="shared" si="22"/>
        <v/>
      </c>
      <c r="AM73" s="105" t="str">
        <f t="shared" si="23"/>
        <v/>
      </c>
      <c r="AN73" s="105" t="str">
        <f t="shared" si="24"/>
        <v/>
      </c>
      <c r="AO73" s="105" t="str">
        <f t="shared" si="25"/>
        <v/>
      </c>
      <c r="AP73" s="105">
        <f t="shared" si="26"/>
        <v>0</v>
      </c>
      <c r="AQ73" s="105">
        <f t="shared" si="27"/>
        <v>0</v>
      </c>
      <c r="AR73" s="105" t="str">
        <f t="shared" si="28"/>
        <v/>
      </c>
      <c r="AS73" s="105"/>
      <c r="AT73" s="155"/>
    </row>
    <row r="74" spans="2:46">
      <c r="B74" s="160" t="s">
        <v>109</v>
      </c>
      <c r="C74" s="160"/>
      <c r="D74" s="103" t="s">
        <v>169</v>
      </c>
      <c r="E74" s="145" t="s">
        <v>73</v>
      </c>
      <c r="F74" s="146" t="s">
        <v>292</v>
      </c>
      <c r="G74" s="146" t="s">
        <v>294</v>
      </c>
      <c r="H74" s="145" t="s">
        <v>313</v>
      </c>
      <c r="I74" s="159" t="s">
        <v>374</v>
      </c>
      <c r="J74" s="159"/>
      <c r="K74" s="159"/>
      <c r="L74" s="159"/>
      <c r="M74" s="159"/>
      <c r="N74" s="159"/>
      <c r="O74" s="159"/>
      <c r="P74" s="159"/>
      <c r="Q74" s="159"/>
      <c r="R74" s="159"/>
      <c r="S74" s="103">
        <v>0</v>
      </c>
      <c r="T74" s="103">
        <v>0</v>
      </c>
      <c r="U74" s="103">
        <v>0</v>
      </c>
      <c r="V74" s="103">
        <v>0</v>
      </c>
      <c r="Y74" s="147"/>
      <c r="Z74" s="148">
        <f t="shared" si="30"/>
        <v>0</v>
      </c>
      <c r="AA74" s="149">
        <f t="shared" si="3"/>
        <v>0</v>
      </c>
      <c r="AB74" s="149">
        <f t="shared" si="17"/>
        <v>0</v>
      </c>
      <c r="AD74" s="104" t="str">
        <f t="shared" si="4"/>
        <v>02</v>
      </c>
      <c r="AE74" s="152" t="str">
        <f t="shared" si="5"/>
        <v/>
      </c>
      <c r="AF74" s="152" t="str">
        <f t="shared" si="18"/>
        <v/>
      </c>
      <c r="AG74" s="105" t="str">
        <f t="shared" si="6"/>
        <v/>
      </c>
      <c r="AH74" s="104" t="str">
        <f t="shared" si="7"/>
        <v/>
      </c>
      <c r="AI74" s="105">
        <f t="shared" si="19"/>
        <v>0</v>
      </c>
      <c r="AJ74" s="105">
        <f t="shared" si="20"/>
        <v>0</v>
      </c>
      <c r="AK74" s="105" t="str">
        <f t="shared" si="21"/>
        <v/>
      </c>
      <c r="AL74" s="105" t="str">
        <f t="shared" si="22"/>
        <v/>
      </c>
      <c r="AM74" s="105" t="str">
        <f t="shared" si="23"/>
        <v/>
      </c>
      <c r="AN74" s="105" t="str">
        <f t="shared" si="24"/>
        <v/>
      </c>
      <c r="AO74" s="105" t="str">
        <f t="shared" si="25"/>
        <v/>
      </c>
      <c r="AP74" s="105">
        <f t="shared" si="26"/>
        <v>0</v>
      </c>
      <c r="AQ74" s="105">
        <f t="shared" si="27"/>
        <v>0</v>
      </c>
      <c r="AR74" s="105" t="str">
        <f t="shared" si="28"/>
        <v/>
      </c>
      <c r="AS74" s="105"/>
      <c r="AT74" s="155"/>
    </row>
    <row r="75" spans="2:46">
      <c r="B75" s="160" t="s">
        <v>109</v>
      </c>
      <c r="C75" s="160"/>
      <c r="D75" s="103" t="s">
        <v>170</v>
      </c>
      <c r="E75" s="145" t="s">
        <v>73</v>
      </c>
      <c r="F75" s="146" t="s">
        <v>292</v>
      </c>
      <c r="G75" s="146" t="s">
        <v>294</v>
      </c>
      <c r="H75" s="145" t="s">
        <v>314</v>
      </c>
      <c r="I75" s="159" t="s">
        <v>374</v>
      </c>
      <c r="J75" s="159"/>
      <c r="K75" s="159"/>
      <c r="L75" s="159"/>
      <c r="M75" s="159"/>
      <c r="N75" s="159"/>
      <c r="O75" s="159"/>
      <c r="P75" s="159"/>
      <c r="Q75" s="159"/>
      <c r="R75" s="159"/>
      <c r="S75" s="103">
        <v>0</v>
      </c>
      <c r="T75" s="103">
        <v>0</v>
      </c>
      <c r="U75" s="103">
        <v>1</v>
      </c>
      <c r="V75" s="103">
        <v>0</v>
      </c>
      <c r="Y75" s="147"/>
      <c r="Z75" s="148">
        <f t="shared" si="30"/>
        <v>0</v>
      </c>
      <c r="AA75" s="149">
        <f t="shared" si="3"/>
        <v>0</v>
      </c>
      <c r="AB75" s="149">
        <f t="shared" si="17"/>
        <v>0</v>
      </c>
      <c r="AD75" s="104" t="str">
        <f t="shared" si="4"/>
        <v>02</v>
      </c>
      <c r="AE75" s="152" t="str">
        <f t="shared" si="5"/>
        <v/>
      </c>
      <c r="AF75" s="152" t="str">
        <f t="shared" si="18"/>
        <v/>
      </c>
      <c r="AG75" s="105" t="str">
        <f t="shared" si="6"/>
        <v/>
      </c>
      <c r="AH75" s="104" t="str">
        <f t="shared" si="7"/>
        <v/>
      </c>
      <c r="AI75" s="105">
        <f t="shared" si="19"/>
        <v>0</v>
      </c>
      <c r="AJ75" s="105">
        <f t="shared" si="20"/>
        <v>0</v>
      </c>
      <c r="AK75" s="105" t="str">
        <f t="shared" si="21"/>
        <v/>
      </c>
      <c r="AL75" s="105" t="str">
        <f t="shared" si="22"/>
        <v/>
      </c>
      <c r="AM75" s="105" t="str">
        <f t="shared" si="23"/>
        <v/>
      </c>
      <c r="AN75" s="105" t="str">
        <f t="shared" si="24"/>
        <v/>
      </c>
      <c r="AO75" s="105" t="str">
        <f t="shared" si="25"/>
        <v/>
      </c>
      <c r="AP75" s="105">
        <f t="shared" si="26"/>
        <v>0</v>
      </c>
      <c r="AQ75" s="105">
        <f t="shared" si="27"/>
        <v>0</v>
      </c>
      <c r="AR75" s="105" t="str">
        <f t="shared" si="28"/>
        <v/>
      </c>
      <c r="AS75" s="105"/>
      <c r="AT75" s="155"/>
    </row>
    <row r="76" spans="2:46">
      <c r="B76" s="160" t="s">
        <v>109</v>
      </c>
      <c r="C76" s="160"/>
      <c r="D76" s="103" t="s">
        <v>171</v>
      </c>
      <c r="E76" s="145" t="s">
        <v>73</v>
      </c>
      <c r="F76" s="146" t="s">
        <v>292</v>
      </c>
      <c r="G76" s="146" t="s">
        <v>294</v>
      </c>
      <c r="H76" s="145" t="s">
        <v>315</v>
      </c>
      <c r="I76" s="159" t="s">
        <v>374</v>
      </c>
      <c r="J76" s="159"/>
      <c r="K76" s="159"/>
      <c r="L76" s="159"/>
      <c r="M76" s="159"/>
      <c r="N76" s="159"/>
      <c r="O76" s="159"/>
      <c r="P76" s="159"/>
      <c r="Q76" s="159"/>
      <c r="R76" s="159"/>
      <c r="S76" s="103">
        <v>0</v>
      </c>
      <c r="T76" s="103">
        <v>0</v>
      </c>
      <c r="U76" s="103">
        <v>0</v>
      </c>
      <c r="V76" s="103">
        <v>0</v>
      </c>
      <c r="Y76" s="147"/>
      <c r="Z76" s="148">
        <f t="shared" si="30"/>
        <v>0</v>
      </c>
      <c r="AA76" s="149">
        <f t="shared" si="3"/>
        <v>0</v>
      </c>
      <c r="AB76" s="149">
        <f t="shared" si="17"/>
        <v>0</v>
      </c>
      <c r="AD76" s="104" t="str">
        <f t="shared" si="4"/>
        <v>02</v>
      </c>
      <c r="AE76" s="152" t="str">
        <f t="shared" si="5"/>
        <v/>
      </c>
      <c r="AF76" s="152" t="str">
        <f t="shared" si="18"/>
        <v/>
      </c>
      <c r="AG76" s="105" t="str">
        <f t="shared" si="6"/>
        <v/>
      </c>
      <c r="AH76" s="104" t="str">
        <f t="shared" si="7"/>
        <v/>
      </c>
      <c r="AI76" s="105">
        <f t="shared" si="19"/>
        <v>0</v>
      </c>
      <c r="AJ76" s="105">
        <f t="shared" si="20"/>
        <v>0</v>
      </c>
      <c r="AK76" s="105" t="str">
        <f t="shared" si="21"/>
        <v/>
      </c>
      <c r="AL76" s="105" t="str">
        <f t="shared" si="22"/>
        <v/>
      </c>
      <c r="AM76" s="105" t="str">
        <f t="shared" si="23"/>
        <v/>
      </c>
      <c r="AN76" s="105" t="str">
        <f t="shared" si="24"/>
        <v/>
      </c>
      <c r="AO76" s="105" t="str">
        <f t="shared" si="25"/>
        <v/>
      </c>
      <c r="AP76" s="105">
        <f t="shared" si="26"/>
        <v>0</v>
      </c>
      <c r="AQ76" s="105">
        <f t="shared" si="27"/>
        <v>0</v>
      </c>
      <c r="AR76" s="105" t="str">
        <f t="shared" si="28"/>
        <v/>
      </c>
      <c r="AS76" s="105"/>
      <c r="AT76" s="155"/>
    </row>
    <row r="77" spans="2:46">
      <c r="B77" s="160" t="s">
        <v>109</v>
      </c>
      <c r="C77" s="160"/>
      <c r="D77" s="103" t="s">
        <v>172</v>
      </c>
      <c r="E77" s="145" t="s">
        <v>73</v>
      </c>
      <c r="F77" s="146" t="s">
        <v>292</v>
      </c>
      <c r="G77" s="146" t="s">
        <v>294</v>
      </c>
      <c r="H77" s="145" t="s">
        <v>316</v>
      </c>
      <c r="I77" s="159" t="s">
        <v>374</v>
      </c>
      <c r="J77" s="159"/>
      <c r="K77" s="159"/>
      <c r="L77" s="159"/>
      <c r="M77" s="159"/>
      <c r="N77" s="159"/>
      <c r="O77" s="159"/>
      <c r="P77" s="159"/>
      <c r="Q77" s="159"/>
      <c r="R77" s="159"/>
      <c r="S77" s="103">
        <v>0</v>
      </c>
      <c r="T77" s="103">
        <v>0</v>
      </c>
      <c r="U77" s="103">
        <v>0</v>
      </c>
      <c r="V77" s="103">
        <v>0</v>
      </c>
      <c r="Y77" s="147"/>
      <c r="Z77" s="148">
        <f t="shared" si="30"/>
        <v>0</v>
      </c>
      <c r="AA77" s="149">
        <f t="shared" si="3"/>
        <v>0</v>
      </c>
      <c r="AB77" s="149">
        <f t="shared" si="17"/>
        <v>0</v>
      </c>
      <c r="AD77" s="104" t="str">
        <f t="shared" si="4"/>
        <v>02</v>
      </c>
      <c r="AE77" s="152" t="str">
        <f t="shared" si="5"/>
        <v/>
      </c>
      <c r="AF77" s="152" t="str">
        <f t="shared" si="18"/>
        <v/>
      </c>
      <c r="AG77" s="105" t="str">
        <f t="shared" si="6"/>
        <v/>
      </c>
      <c r="AH77" s="104" t="str">
        <f t="shared" si="7"/>
        <v/>
      </c>
      <c r="AI77" s="105">
        <f t="shared" si="19"/>
        <v>0</v>
      </c>
      <c r="AJ77" s="105">
        <f t="shared" si="20"/>
        <v>0</v>
      </c>
      <c r="AK77" s="105" t="str">
        <f t="shared" si="21"/>
        <v/>
      </c>
      <c r="AL77" s="105" t="str">
        <f t="shared" si="22"/>
        <v/>
      </c>
      <c r="AM77" s="105" t="str">
        <f t="shared" si="23"/>
        <v/>
      </c>
      <c r="AN77" s="105" t="str">
        <f t="shared" si="24"/>
        <v/>
      </c>
      <c r="AO77" s="105" t="str">
        <f t="shared" si="25"/>
        <v/>
      </c>
      <c r="AP77" s="105">
        <f t="shared" si="26"/>
        <v>0</v>
      </c>
      <c r="AQ77" s="105">
        <f t="shared" si="27"/>
        <v>0</v>
      </c>
      <c r="AR77" s="105" t="str">
        <f t="shared" si="28"/>
        <v/>
      </c>
      <c r="AS77" s="105"/>
      <c r="AT77" s="155"/>
    </row>
    <row r="78" spans="2:46">
      <c r="B78" s="160" t="s">
        <v>109</v>
      </c>
      <c r="C78" s="160"/>
      <c r="D78" s="103" t="s">
        <v>173</v>
      </c>
      <c r="E78" s="145" t="s">
        <v>73</v>
      </c>
      <c r="F78" s="146" t="s">
        <v>292</v>
      </c>
      <c r="G78" s="146" t="s">
        <v>294</v>
      </c>
      <c r="H78" s="145" t="s">
        <v>317</v>
      </c>
      <c r="I78" s="159" t="s">
        <v>374</v>
      </c>
      <c r="J78" s="159"/>
      <c r="K78" s="159"/>
      <c r="L78" s="159"/>
      <c r="M78" s="159"/>
      <c r="N78" s="159"/>
      <c r="O78" s="159"/>
      <c r="P78" s="159"/>
      <c r="Q78" s="159"/>
      <c r="R78" s="159"/>
      <c r="S78" s="103">
        <v>0</v>
      </c>
      <c r="T78" s="103">
        <v>0</v>
      </c>
      <c r="U78" s="103">
        <v>1</v>
      </c>
      <c r="V78" s="103">
        <v>0</v>
      </c>
      <c r="Y78" s="147"/>
      <c r="Z78" s="148">
        <f t="shared" si="30"/>
        <v>0</v>
      </c>
      <c r="AA78" s="149">
        <f t="shared" si="3"/>
        <v>0</v>
      </c>
      <c r="AB78" s="149">
        <f t="shared" si="17"/>
        <v>0</v>
      </c>
      <c r="AD78" s="104" t="str">
        <f t="shared" si="4"/>
        <v>02</v>
      </c>
      <c r="AE78" s="152" t="str">
        <f t="shared" si="5"/>
        <v/>
      </c>
      <c r="AF78" s="152" t="str">
        <f t="shared" si="18"/>
        <v/>
      </c>
      <c r="AG78" s="105" t="str">
        <f t="shared" si="6"/>
        <v/>
      </c>
      <c r="AH78" s="104" t="str">
        <f t="shared" si="7"/>
        <v/>
      </c>
      <c r="AI78" s="105">
        <f t="shared" si="19"/>
        <v>0</v>
      </c>
      <c r="AJ78" s="105">
        <f t="shared" si="20"/>
        <v>0</v>
      </c>
      <c r="AK78" s="105" t="str">
        <f t="shared" si="21"/>
        <v/>
      </c>
      <c r="AL78" s="105" t="str">
        <f t="shared" si="22"/>
        <v/>
      </c>
      <c r="AM78" s="105" t="str">
        <f t="shared" si="23"/>
        <v/>
      </c>
      <c r="AN78" s="105" t="str">
        <f t="shared" si="24"/>
        <v/>
      </c>
      <c r="AO78" s="105" t="str">
        <f t="shared" si="25"/>
        <v/>
      </c>
      <c r="AP78" s="105">
        <f t="shared" si="26"/>
        <v>0</v>
      </c>
      <c r="AQ78" s="105">
        <f t="shared" si="27"/>
        <v>0</v>
      </c>
      <c r="AR78" s="105" t="str">
        <f t="shared" si="28"/>
        <v/>
      </c>
      <c r="AS78" s="105"/>
      <c r="AT78" s="155"/>
    </row>
    <row r="79" spans="2:46">
      <c r="B79" s="160" t="s">
        <v>109</v>
      </c>
      <c r="C79" s="160"/>
      <c r="D79" s="103" t="s">
        <v>174</v>
      </c>
      <c r="E79" s="145" t="s">
        <v>73</v>
      </c>
      <c r="F79" s="146" t="s">
        <v>292</v>
      </c>
      <c r="G79" s="146" t="s">
        <v>294</v>
      </c>
      <c r="H79" s="145" t="s">
        <v>318</v>
      </c>
      <c r="I79" s="159" t="s">
        <v>374</v>
      </c>
      <c r="J79" s="159"/>
      <c r="K79" s="159"/>
      <c r="L79" s="159"/>
      <c r="M79" s="159"/>
      <c r="N79" s="159"/>
      <c r="O79" s="159"/>
      <c r="P79" s="159"/>
      <c r="Q79" s="159"/>
      <c r="R79" s="159"/>
      <c r="S79" s="103">
        <v>0</v>
      </c>
      <c r="T79" s="103">
        <v>0</v>
      </c>
      <c r="U79" s="103">
        <v>0</v>
      </c>
      <c r="V79" s="103">
        <v>0</v>
      </c>
      <c r="Y79" s="147"/>
      <c r="Z79" s="148">
        <f t="shared" si="30"/>
        <v>0</v>
      </c>
      <c r="AA79" s="149">
        <f t="shared" ref="AA79:AA142" si="31">IFERROR(IF(OR(B79="",B79="SUBTOTAL"),"",IF(AND(B79="Capítulo",E79=E$12),SUMIF(AD$15:AD$500,D79,AA$15:AA$500),IF(E79=E$13,AE79*Z79,SUM(AI79:AM79)))),"")</f>
        <v>0</v>
      </c>
      <c r="AB79" s="149">
        <f t="shared" si="17"/>
        <v>0</v>
      </c>
      <c r="AD79" s="104" t="str">
        <f t="shared" ref="AD79:AD142" si="32">IF(B79="PARTIDA",MID(D79,1,2),"")</f>
        <v>02</v>
      </c>
      <c r="AE79" s="152" t="str">
        <f t="shared" ref="AE79:AE142" si="33">IF(AND($E79=$E$13,$B79="PARTIDA"),IF($G79="PZ",$AM$2,1),"")</f>
        <v/>
      </c>
      <c r="AF79" s="152" t="str">
        <f t="shared" si="18"/>
        <v/>
      </c>
      <c r="AG79" s="105" t="str">
        <f t="shared" ref="AG79:AG142" si="34">IF(E79=$E$13,MID($G79,1,3),"")</f>
        <v/>
      </c>
      <c r="AH79" s="104" t="str">
        <f t="shared" ref="AH79:AH142" si="35">IF(E79=$E$13,AA79,"")</f>
        <v/>
      </c>
      <c r="AI79" s="105">
        <f t="shared" si="19"/>
        <v>0</v>
      </c>
      <c r="AJ79" s="105">
        <f t="shared" si="20"/>
        <v>0</v>
      </c>
      <c r="AK79" s="105" t="str">
        <f t="shared" si="21"/>
        <v/>
      </c>
      <c r="AL79" s="105" t="str">
        <f t="shared" si="22"/>
        <v/>
      </c>
      <c r="AM79" s="105" t="str">
        <f t="shared" si="23"/>
        <v/>
      </c>
      <c r="AN79" s="105" t="str">
        <f t="shared" si="24"/>
        <v/>
      </c>
      <c r="AO79" s="105" t="str">
        <f t="shared" si="25"/>
        <v/>
      </c>
      <c r="AP79" s="105">
        <f t="shared" si="26"/>
        <v>0</v>
      </c>
      <c r="AQ79" s="105">
        <f t="shared" si="27"/>
        <v>0</v>
      </c>
      <c r="AR79" s="105" t="str">
        <f t="shared" si="28"/>
        <v/>
      </c>
      <c r="AS79" s="105"/>
      <c r="AT79" s="155"/>
    </row>
    <row r="80" spans="2:46">
      <c r="B80" s="160" t="s">
        <v>109</v>
      </c>
      <c r="C80" s="160"/>
      <c r="D80" s="103" t="s">
        <v>175</v>
      </c>
      <c r="E80" s="145" t="s">
        <v>73</v>
      </c>
      <c r="F80" s="146" t="s">
        <v>293</v>
      </c>
      <c r="G80" s="146" t="s">
        <v>294</v>
      </c>
      <c r="H80" s="145" t="s">
        <v>319</v>
      </c>
      <c r="I80" s="159" t="s">
        <v>374</v>
      </c>
      <c r="J80" s="159"/>
      <c r="K80" s="159"/>
      <c r="L80" s="159"/>
      <c r="M80" s="159"/>
      <c r="N80" s="159"/>
      <c r="O80" s="159"/>
      <c r="P80" s="159"/>
      <c r="Q80" s="159"/>
      <c r="R80" s="159"/>
      <c r="S80" s="103">
        <v>0</v>
      </c>
      <c r="T80" s="103">
        <v>0</v>
      </c>
      <c r="U80" s="103">
        <v>0</v>
      </c>
      <c r="V80" s="103">
        <v>0</v>
      </c>
      <c r="Y80" s="147"/>
      <c r="Z80" s="148">
        <f t="shared" si="30"/>
        <v>0</v>
      </c>
      <c r="AA80" s="149">
        <f t="shared" si="31"/>
        <v>0</v>
      </c>
      <c r="AB80" s="149">
        <f t="shared" ref="AB80:AB143" si="36">IFERROR(IF(OR(AK$2=0,B80="",B80="SUBTOTAL"),"",IF(AND(B80="Capítulo",E80=E$12),SUMIF(AD$15:AD$500,D80,AB$15:AB$500),IF(E80=E$13,AF80*Z80,SUM(AI80:AR80)))),"")</f>
        <v>0</v>
      </c>
      <c r="AD80" s="104" t="str">
        <f t="shared" si="32"/>
        <v>02</v>
      </c>
      <c r="AE80" s="152" t="str">
        <f t="shared" si="33"/>
        <v/>
      </c>
      <c r="AF80" s="152" t="str">
        <f t="shared" ref="AF80:AF143" si="37">IF(AND($E80=$E$13,$B80="PARTIDA"),IF($G80="PZ",$AN$2,1),"")</f>
        <v/>
      </c>
      <c r="AG80" s="105" t="str">
        <f t="shared" si="34"/>
        <v/>
      </c>
      <c r="AH80" s="104" t="str">
        <f t="shared" si="35"/>
        <v/>
      </c>
      <c r="AI80" s="105">
        <f t="shared" ref="AI80:AI143" si="38">IF(OR(AI$13="",S80="",$E80=$E$13,$B80&lt;&gt;"partida"),"",S80*$Z80)</f>
        <v>0</v>
      </c>
      <c r="AJ80" s="105">
        <f t="shared" ref="AJ80:AJ143" si="39">IF(OR(AJ$13="",T80="",$E80=$E$13,$B80&lt;&gt;"partida"),"",T80*$Z80)</f>
        <v>0</v>
      </c>
      <c r="AK80" s="105" t="str">
        <f t="shared" ref="AK80:AK143" si="40">IF(OR(AK$13="",U80="",$E80=$E$13,$B80&lt;&gt;"partida"),"",U80*$Z80)</f>
        <v/>
      </c>
      <c r="AL80" s="105" t="str">
        <f t="shared" ref="AL80:AL143" si="41">IF(OR(AL$13="",V80="",$E80=$E$13,$B80&lt;&gt;"partida"),"",V80*$Z80)</f>
        <v/>
      </c>
      <c r="AM80" s="105" t="str">
        <f t="shared" ref="AM80:AM143" si="42">IF(OR(AM$13="",W80="",$E80=$E$13,$B80&lt;&gt;"partida"),"",W80*$Z80)</f>
        <v/>
      </c>
      <c r="AN80" s="105" t="str">
        <f t="shared" ref="AN80:AN143" si="43">IF(OR(AN$13="",S80="",$E80=$E$13,$B80&lt;&gt;"partida"),"",S80*$Z80)</f>
        <v/>
      </c>
      <c r="AO80" s="105" t="str">
        <f t="shared" ref="AO80:AO143" si="44">IF(OR(AO$13="",T80="",$E80=$E$13,$B80&lt;&gt;"partida"),"",T80*$Z80)</f>
        <v/>
      </c>
      <c r="AP80" s="105">
        <f t="shared" ref="AP80:AP143" si="45">IF(OR(AP$13="",U80="",$E80=$E$13,$B80&lt;&gt;"partida"),"",U80*$Z80)</f>
        <v>0</v>
      </c>
      <c r="AQ80" s="105">
        <f t="shared" ref="AQ80:AQ143" si="46">IF(OR(AQ$13="",V80="",$E80=$E$13,$B80&lt;&gt;"partida"),"",V80*$Z80)</f>
        <v>0</v>
      </c>
      <c r="AR80" s="105" t="str">
        <f t="shared" ref="AR80:AR143" si="47">IF(OR(AR$13="",W80="",$E80=$E$13,$B80&lt;&gt;"partida"),"",W80*$Z80)</f>
        <v/>
      </c>
      <c r="AS80" s="105"/>
      <c r="AT80" s="155"/>
    </row>
    <row r="81" spans="2:46">
      <c r="B81" s="160" t="s">
        <v>109</v>
      </c>
      <c r="C81" s="160"/>
      <c r="D81" s="103" t="s">
        <v>176</v>
      </c>
      <c r="E81" s="145" t="s">
        <v>73</v>
      </c>
      <c r="F81" s="146" t="s">
        <v>293</v>
      </c>
      <c r="G81" s="146" t="s">
        <v>294</v>
      </c>
      <c r="H81" s="145" t="s">
        <v>320</v>
      </c>
      <c r="I81" s="159" t="s">
        <v>374</v>
      </c>
      <c r="J81" s="159"/>
      <c r="K81" s="159"/>
      <c r="L81" s="159"/>
      <c r="M81" s="159"/>
      <c r="N81" s="159"/>
      <c r="O81" s="159"/>
      <c r="P81" s="159"/>
      <c r="Q81" s="159"/>
      <c r="R81" s="159"/>
      <c r="S81" s="103">
        <v>0</v>
      </c>
      <c r="T81" s="103">
        <v>1</v>
      </c>
      <c r="U81" s="103">
        <v>0</v>
      </c>
      <c r="V81" s="103">
        <v>0</v>
      </c>
      <c r="Y81" s="147"/>
      <c r="Z81" s="148">
        <f t="shared" si="30"/>
        <v>0</v>
      </c>
      <c r="AA81" s="149">
        <f t="shared" si="31"/>
        <v>0</v>
      </c>
      <c r="AB81" s="149">
        <f t="shared" si="36"/>
        <v>0</v>
      </c>
      <c r="AD81" s="104" t="str">
        <f t="shared" si="32"/>
        <v>02</v>
      </c>
      <c r="AE81" s="152" t="str">
        <f t="shared" si="33"/>
        <v/>
      </c>
      <c r="AF81" s="152" t="str">
        <f t="shared" si="37"/>
        <v/>
      </c>
      <c r="AG81" s="105" t="str">
        <f t="shared" si="34"/>
        <v/>
      </c>
      <c r="AH81" s="104" t="str">
        <f t="shared" si="35"/>
        <v/>
      </c>
      <c r="AI81" s="105">
        <f t="shared" si="38"/>
        <v>0</v>
      </c>
      <c r="AJ81" s="105">
        <f t="shared" si="39"/>
        <v>0</v>
      </c>
      <c r="AK81" s="105" t="str">
        <f t="shared" si="40"/>
        <v/>
      </c>
      <c r="AL81" s="105" t="str">
        <f t="shared" si="41"/>
        <v/>
      </c>
      <c r="AM81" s="105" t="str">
        <f t="shared" si="42"/>
        <v/>
      </c>
      <c r="AN81" s="105" t="str">
        <f t="shared" si="43"/>
        <v/>
      </c>
      <c r="AO81" s="105" t="str">
        <f t="shared" si="44"/>
        <v/>
      </c>
      <c r="AP81" s="105">
        <f t="shared" si="45"/>
        <v>0</v>
      </c>
      <c r="AQ81" s="105">
        <f t="shared" si="46"/>
        <v>0</v>
      </c>
      <c r="AR81" s="105" t="str">
        <f t="shared" si="47"/>
        <v/>
      </c>
      <c r="AS81" s="105"/>
      <c r="AT81" s="155"/>
    </row>
    <row r="82" spans="2:46">
      <c r="B82" s="160" t="s">
        <v>109</v>
      </c>
      <c r="C82" s="160"/>
      <c r="D82" s="103" t="s">
        <v>177</v>
      </c>
      <c r="E82" s="145" t="s">
        <v>73</v>
      </c>
      <c r="F82" s="146" t="s">
        <v>293</v>
      </c>
      <c r="G82" s="146" t="s">
        <v>294</v>
      </c>
      <c r="H82" s="145" t="s">
        <v>321</v>
      </c>
      <c r="I82" s="159" t="s">
        <v>374</v>
      </c>
      <c r="J82" s="159"/>
      <c r="K82" s="159"/>
      <c r="L82" s="159"/>
      <c r="M82" s="159"/>
      <c r="N82" s="159"/>
      <c r="O82" s="159"/>
      <c r="P82" s="159"/>
      <c r="Q82" s="159"/>
      <c r="R82" s="159"/>
      <c r="S82" s="103">
        <v>0</v>
      </c>
      <c r="T82" s="103">
        <v>0</v>
      </c>
      <c r="U82" s="103">
        <v>0</v>
      </c>
      <c r="V82" s="103">
        <v>0</v>
      </c>
      <c r="Y82" s="147"/>
      <c r="Z82" s="148">
        <f t="shared" si="30"/>
        <v>0</v>
      </c>
      <c r="AA82" s="149">
        <f t="shared" si="31"/>
        <v>0</v>
      </c>
      <c r="AB82" s="149">
        <f t="shared" si="36"/>
        <v>0</v>
      </c>
      <c r="AD82" s="104" t="str">
        <f t="shared" si="32"/>
        <v>02</v>
      </c>
      <c r="AE82" s="152" t="str">
        <f t="shared" si="33"/>
        <v/>
      </c>
      <c r="AF82" s="152" t="str">
        <f t="shared" si="37"/>
        <v/>
      </c>
      <c r="AG82" s="105" t="str">
        <f t="shared" si="34"/>
        <v/>
      </c>
      <c r="AH82" s="104" t="str">
        <f t="shared" si="35"/>
        <v/>
      </c>
      <c r="AI82" s="105">
        <f t="shared" si="38"/>
        <v>0</v>
      </c>
      <c r="AJ82" s="105">
        <f t="shared" si="39"/>
        <v>0</v>
      </c>
      <c r="AK82" s="105" t="str">
        <f t="shared" si="40"/>
        <v/>
      </c>
      <c r="AL82" s="105" t="str">
        <f t="shared" si="41"/>
        <v/>
      </c>
      <c r="AM82" s="105" t="str">
        <f t="shared" si="42"/>
        <v/>
      </c>
      <c r="AN82" s="105" t="str">
        <f t="shared" si="43"/>
        <v/>
      </c>
      <c r="AO82" s="105" t="str">
        <f t="shared" si="44"/>
        <v/>
      </c>
      <c r="AP82" s="105">
        <f t="shared" si="45"/>
        <v>0</v>
      </c>
      <c r="AQ82" s="105">
        <f t="shared" si="46"/>
        <v>0</v>
      </c>
      <c r="AR82" s="105" t="str">
        <f t="shared" si="47"/>
        <v/>
      </c>
      <c r="AS82" s="105"/>
      <c r="AT82" s="155"/>
    </row>
    <row r="83" spans="2:46">
      <c r="B83" s="160" t="s">
        <v>109</v>
      </c>
      <c r="C83" s="160"/>
      <c r="D83" s="103" t="s">
        <v>178</v>
      </c>
      <c r="E83" s="145" t="s">
        <v>73</v>
      </c>
      <c r="F83" s="146" t="s">
        <v>293</v>
      </c>
      <c r="G83" s="146" t="s">
        <v>294</v>
      </c>
      <c r="H83" s="145" t="s">
        <v>322</v>
      </c>
      <c r="I83" s="159" t="s">
        <v>374</v>
      </c>
      <c r="J83" s="159"/>
      <c r="K83" s="159"/>
      <c r="L83" s="159"/>
      <c r="M83" s="159"/>
      <c r="N83" s="159"/>
      <c r="O83" s="159"/>
      <c r="P83" s="159"/>
      <c r="Q83" s="159"/>
      <c r="R83" s="159"/>
      <c r="S83" s="103">
        <v>0</v>
      </c>
      <c r="T83" s="103">
        <v>0</v>
      </c>
      <c r="U83" s="103">
        <v>0</v>
      </c>
      <c r="V83" s="103">
        <v>0</v>
      </c>
      <c r="Y83" s="147"/>
      <c r="Z83" s="148">
        <f t="shared" si="30"/>
        <v>0</v>
      </c>
      <c r="AA83" s="149">
        <f t="shared" si="31"/>
        <v>0</v>
      </c>
      <c r="AB83" s="149">
        <f t="shared" si="36"/>
        <v>0</v>
      </c>
      <c r="AD83" s="104" t="str">
        <f t="shared" si="32"/>
        <v>02</v>
      </c>
      <c r="AE83" s="152" t="str">
        <f t="shared" si="33"/>
        <v/>
      </c>
      <c r="AF83" s="152" t="str">
        <f t="shared" si="37"/>
        <v/>
      </c>
      <c r="AG83" s="105" t="str">
        <f t="shared" si="34"/>
        <v/>
      </c>
      <c r="AH83" s="104" t="str">
        <f t="shared" si="35"/>
        <v/>
      </c>
      <c r="AI83" s="105">
        <f t="shared" si="38"/>
        <v>0</v>
      </c>
      <c r="AJ83" s="105">
        <f t="shared" si="39"/>
        <v>0</v>
      </c>
      <c r="AK83" s="105" t="str">
        <f t="shared" si="40"/>
        <v/>
      </c>
      <c r="AL83" s="105" t="str">
        <f t="shared" si="41"/>
        <v/>
      </c>
      <c r="AM83" s="105" t="str">
        <f t="shared" si="42"/>
        <v/>
      </c>
      <c r="AN83" s="105" t="str">
        <f t="shared" si="43"/>
        <v/>
      </c>
      <c r="AO83" s="105" t="str">
        <f t="shared" si="44"/>
        <v/>
      </c>
      <c r="AP83" s="105">
        <f t="shared" si="45"/>
        <v>0</v>
      </c>
      <c r="AQ83" s="105">
        <f t="shared" si="46"/>
        <v>0</v>
      </c>
      <c r="AR83" s="105" t="str">
        <f t="shared" si="47"/>
        <v/>
      </c>
      <c r="AS83" s="105"/>
      <c r="AT83" s="155"/>
    </row>
    <row r="84" spans="2:46">
      <c r="B84" s="160" t="s">
        <v>109</v>
      </c>
      <c r="C84" s="160"/>
      <c r="D84" s="103" t="s">
        <v>179</v>
      </c>
      <c r="E84" s="145" t="s">
        <v>73</v>
      </c>
      <c r="F84" s="146" t="s">
        <v>293</v>
      </c>
      <c r="G84" s="146" t="s">
        <v>294</v>
      </c>
      <c r="H84" s="145" t="s">
        <v>323</v>
      </c>
      <c r="I84" s="159" t="s">
        <v>374</v>
      </c>
      <c r="J84" s="159"/>
      <c r="K84" s="159"/>
      <c r="L84" s="159"/>
      <c r="M84" s="159"/>
      <c r="N84" s="159"/>
      <c r="O84" s="159"/>
      <c r="P84" s="159"/>
      <c r="Q84" s="159"/>
      <c r="R84" s="159"/>
      <c r="S84" s="103">
        <v>0</v>
      </c>
      <c r="T84" s="103">
        <v>0</v>
      </c>
      <c r="U84" s="103">
        <v>0</v>
      </c>
      <c r="V84" s="103">
        <v>0</v>
      </c>
      <c r="Y84" s="147"/>
      <c r="Z84" s="148">
        <f t="shared" si="30"/>
        <v>0</v>
      </c>
      <c r="AA84" s="149">
        <f t="shared" si="31"/>
        <v>0</v>
      </c>
      <c r="AB84" s="149">
        <f t="shared" si="36"/>
        <v>0</v>
      </c>
      <c r="AD84" s="104" t="str">
        <f t="shared" si="32"/>
        <v>02</v>
      </c>
      <c r="AE84" s="152" t="str">
        <f t="shared" si="33"/>
        <v/>
      </c>
      <c r="AF84" s="152" t="str">
        <f t="shared" si="37"/>
        <v/>
      </c>
      <c r="AG84" s="105" t="str">
        <f t="shared" si="34"/>
        <v/>
      </c>
      <c r="AH84" s="104" t="str">
        <f t="shared" si="35"/>
        <v/>
      </c>
      <c r="AI84" s="105">
        <f t="shared" si="38"/>
        <v>0</v>
      </c>
      <c r="AJ84" s="105">
        <f t="shared" si="39"/>
        <v>0</v>
      </c>
      <c r="AK84" s="105" t="str">
        <f t="shared" si="40"/>
        <v/>
      </c>
      <c r="AL84" s="105" t="str">
        <f t="shared" si="41"/>
        <v/>
      </c>
      <c r="AM84" s="105" t="str">
        <f t="shared" si="42"/>
        <v/>
      </c>
      <c r="AN84" s="105" t="str">
        <f t="shared" si="43"/>
        <v/>
      </c>
      <c r="AO84" s="105" t="str">
        <f t="shared" si="44"/>
        <v/>
      </c>
      <c r="AP84" s="105">
        <f t="shared" si="45"/>
        <v>0</v>
      </c>
      <c r="AQ84" s="105">
        <f t="shared" si="46"/>
        <v>0</v>
      </c>
      <c r="AR84" s="105" t="str">
        <f t="shared" si="47"/>
        <v/>
      </c>
      <c r="AS84" s="105"/>
      <c r="AT84" s="155"/>
    </row>
    <row r="85" spans="2:46">
      <c r="B85" s="160" t="s">
        <v>109</v>
      </c>
      <c r="C85" s="160"/>
      <c r="D85" s="103" t="s">
        <v>180</v>
      </c>
      <c r="E85" s="145" t="s">
        <v>73</v>
      </c>
      <c r="F85" s="146" t="s">
        <v>293</v>
      </c>
      <c r="G85" s="146" t="s">
        <v>294</v>
      </c>
      <c r="H85" s="145" t="s">
        <v>324</v>
      </c>
      <c r="I85" s="159" t="s">
        <v>374</v>
      </c>
      <c r="J85" s="159"/>
      <c r="K85" s="159"/>
      <c r="L85" s="159"/>
      <c r="M85" s="159"/>
      <c r="N85" s="159"/>
      <c r="O85" s="159"/>
      <c r="P85" s="159"/>
      <c r="Q85" s="159"/>
      <c r="R85" s="159"/>
      <c r="S85" s="103">
        <v>0</v>
      </c>
      <c r="T85" s="103">
        <v>0</v>
      </c>
      <c r="U85" s="103">
        <v>0</v>
      </c>
      <c r="V85" s="103">
        <v>0</v>
      </c>
      <c r="Y85" s="147"/>
      <c r="Z85" s="148">
        <f t="shared" si="30"/>
        <v>0</v>
      </c>
      <c r="AA85" s="149">
        <f t="shared" si="31"/>
        <v>0</v>
      </c>
      <c r="AB85" s="149">
        <f t="shared" si="36"/>
        <v>0</v>
      </c>
      <c r="AD85" s="104" t="str">
        <f t="shared" si="32"/>
        <v>02</v>
      </c>
      <c r="AE85" s="152" t="str">
        <f t="shared" si="33"/>
        <v/>
      </c>
      <c r="AF85" s="152" t="str">
        <f t="shared" si="37"/>
        <v/>
      </c>
      <c r="AG85" s="105" t="str">
        <f t="shared" si="34"/>
        <v/>
      </c>
      <c r="AH85" s="104" t="str">
        <f t="shared" si="35"/>
        <v/>
      </c>
      <c r="AI85" s="105">
        <f t="shared" si="38"/>
        <v>0</v>
      </c>
      <c r="AJ85" s="105">
        <f t="shared" si="39"/>
        <v>0</v>
      </c>
      <c r="AK85" s="105" t="str">
        <f t="shared" si="40"/>
        <v/>
      </c>
      <c r="AL85" s="105" t="str">
        <f t="shared" si="41"/>
        <v/>
      </c>
      <c r="AM85" s="105" t="str">
        <f t="shared" si="42"/>
        <v/>
      </c>
      <c r="AN85" s="105" t="str">
        <f t="shared" si="43"/>
        <v/>
      </c>
      <c r="AO85" s="105" t="str">
        <f t="shared" si="44"/>
        <v/>
      </c>
      <c r="AP85" s="105">
        <f t="shared" si="45"/>
        <v>0</v>
      </c>
      <c r="AQ85" s="105">
        <f t="shared" si="46"/>
        <v>0</v>
      </c>
      <c r="AR85" s="105" t="str">
        <f t="shared" si="47"/>
        <v/>
      </c>
      <c r="AS85" s="105"/>
      <c r="AT85" s="155"/>
    </row>
    <row r="86" spans="2:46">
      <c r="B86" s="160" t="s">
        <v>109</v>
      </c>
      <c r="C86" s="160"/>
      <c r="D86" s="103" t="s">
        <v>181</v>
      </c>
      <c r="E86" s="145" t="s">
        <v>73</v>
      </c>
      <c r="F86" s="146" t="s">
        <v>293</v>
      </c>
      <c r="G86" s="146" t="s">
        <v>294</v>
      </c>
      <c r="H86" s="145" t="s">
        <v>325</v>
      </c>
      <c r="I86" s="159" t="s">
        <v>374</v>
      </c>
      <c r="J86" s="159"/>
      <c r="K86" s="159"/>
      <c r="L86" s="159"/>
      <c r="M86" s="159"/>
      <c r="N86" s="159"/>
      <c r="O86" s="159"/>
      <c r="P86" s="159"/>
      <c r="Q86" s="159"/>
      <c r="R86" s="159"/>
      <c r="S86" s="103">
        <v>0</v>
      </c>
      <c r="T86" s="103">
        <v>0</v>
      </c>
      <c r="U86" s="103">
        <v>0</v>
      </c>
      <c r="V86" s="103">
        <v>0</v>
      </c>
      <c r="Y86" s="147"/>
      <c r="Z86" s="148">
        <f t="shared" si="30"/>
        <v>0</v>
      </c>
      <c r="AA86" s="149">
        <f t="shared" si="31"/>
        <v>0</v>
      </c>
      <c r="AB86" s="149">
        <f t="shared" si="36"/>
        <v>0</v>
      </c>
      <c r="AD86" s="104" t="str">
        <f t="shared" si="32"/>
        <v>02</v>
      </c>
      <c r="AE86" s="152" t="str">
        <f t="shared" si="33"/>
        <v/>
      </c>
      <c r="AF86" s="152" t="str">
        <f t="shared" si="37"/>
        <v/>
      </c>
      <c r="AG86" s="105" t="str">
        <f t="shared" si="34"/>
        <v/>
      </c>
      <c r="AH86" s="104" t="str">
        <f t="shared" si="35"/>
        <v/>
      </c>
      <c r="AI86" s="105">
        <f t="shared" si="38"/>
        <v>0</v>
      </c>
      <c r="AJ86" s="105">
        <f t="shared" si="39"/>
        <v>0</v>
      </c>
      <c r="AK86" s="105" t="str">
        <f t="shared" si="40"/>
        <v/>
      </c>
      <c r="AL86" s="105" t="str">
        <f t="shared" si="41"/>
        <v/>
      </c>
      <c r="AM86" s="105" t="str">
        <f t="shared" si="42"/>
        <v/>
      </c>
      <c r="AN86" s="105" t="str">
        <f t="shared" si="43"/>
        <v/>
      </c>
      <c r="AO86" s="105" t="str">
        <f t="shared" si="44"/>
        <v/>
      </c>
      <c r="AP86" s="105">
        <f t="shared" si="45"/>
        <v>0</v>
      </c>
      <c r="AQ86" s="105">
        <f t="shared" si="46"/>
        <v>0</v>
      </c>
      <c r="AR86" s="105" t="str">
        <f t="shared" si="47"/>
        <v/>
      </c>
      <c r="AS86" s="105"/>
      <c r="AT86" s="155"/>
    </row>
    <row r="87" spans="2:46">
      <c r="B87" s="160" t="s">
        <v>109</v>
      </c>
      <c r="C87" s="160"/>
      <c r="D87" s="103" t="s">
        <v>182</v>
      </c>
      <c r="E87" s="145" t="s">
        <v>73</v>
      </c>
      <c r="F87" s="146" t="s">
        <v>293</v>
      </c>
      <c r="G87" s="146" t="s">
        <v>294</v>
      </c>
      <c r="H87" s="145" t="s">
        <v>326</v>
      </c>
      <c r="I87" s="159" t="s">
        <v>374</v>
      </c>
      <c r="J87" s="159"/>
      <c r="K87" s="159"/>
      <c r="L87" s="159"/>
      <c r="M87" s="159"/>
      <c r="N87" s="159"/>
      <c r="O87" s="159"/>
      <c r="P87" s="159"/>
      <c r="Q87" s="159"/>
      <c r="R87" s="159"/>
      <c r="S87" s="103">
        <v>0</v>
      </c>
      <c r="T87" s="103">
        <v>0</v>
      </c>
      <c r="U87" s="103">
        <v>0</v>
      </c>
      <c r="V87" s="103">
        <v>0</v>
      </c>
      <c r="Y87" s="147"/>
      <c r="Z87" s="148">
        <f t="shared" si="30"/>
        <v>0</v>
      </c>
      <c r="AA87" s="149">
        <f t="shared" si="31"/>
        <v>0</v>
      </c>
      <c r="AB87" s="149">
        <f t="shared" si="36"/>
        <v>0</v>
      </c>
      <c r="AD87" s="104" t="str">
        <f t="shared" si="32"/>
        <v>02</v>
      </c>
      <c r="AE87" s="152" t="str">
        <f t="shared" si="33"/>
        <v/>
      </c>
      <c r="AF87" s="152" t="str">
        <f t="shared" si="37"/>
        <v/>
      </c>
      <c r="AG87" s="105" t="str">
        <f t="shared" si="34"/>
        <v/>
      </c>
      <c r="AH87" s="104" t="str">
        <f t="shared" si="35"/>
        <v/>
      </c>
      <c r="AI87" s="105">
        <f t="shared" si="38"/>
        <v>0</v>
      </c>
      <c r="AJ87" s="105">
        <f t="shared" si="39"/>
        <v>0</v>
      </c>
      <c r="AK87" s="105" t="str">
        <f t="shared" si="40"/>
        <v/>
      </c>
      <c r="AL87" s="105" t="str">
        <f t="shared" si="41"/>
        <v/>
      </c>
      <c r="AM87" s="105" t="str">
        <f t="shared" si="42"/>
        <v/>
      </c>
      <c r="AN87" s="105" t="str">
        <f t="shared" si="43"/>
        <v/>
      </c>
      <c r="AO87" s="105" t="str">
        <f t="shared" si="44"/>
        <v/>
      </c>
      <c r="AP87" s="105">
        <f t="shared" si="45"/>
        <v>0</v>
      </c>
      <c r="AQ87" s="105">
        <f t="shared" si="46"/>
        <v>0</v>
      </c>
      <c r="AR87" s="105" t="str">
        <f t="shared" si="47"/>
        <v/>
      </c>
      <c r="AS87" s="105"/>
      <c r="AT87" s="155"/>
    </row>
    <row r="88" spans="2:46">
      <c r="B88" s="160" t="s">
        <v>109</v>
      </c>
      <c r="C88" s="160"/>
      <c r="D88" s="103" t="s">
        <v>183</v>
      </c>
      <c r="E88" s="145" t="s">
        <v>73</v>
      </c>
      <c r="F88" s="146" t="s">
        <v>293</v>
      </c>
      <c r="G88" s="146" t="s">
        <v>294</v>
      </c>
      <c r="H88" s="145" t="s">
        <v>327</v>
      </c>
      <c r="I88" s="159" t="s">
        <v>374</v>
      </c>
      <c r="J88" s="159"/>
      <c r="K88" s="159"/>
      <c r="L88" s="159"/>
      <c r="M88" s="159"/>
      <c r="N88" s="159"/>
      <c r="O88" s="159"/>
      <c r="P88" s="159"/>
      <c r="Q88" s="159"/>
      <c r="R88" s="159"/>
      <c r="S88" s="103">
        <v>0</v>
      </c>
      <c r="T88" s="103">
        <v>0</v>
      </c>
      <c r="U88" s="103">
        <v>0</v>
      </c>
      <c r="V88" s="103">
        <v>0</v>
      </c>
      <c r="Y88" s="147"/>
      <c r="Z88" s="148">
        <f t="shared" si="30"/>
        <v>0</v>
      </c>
      <c r="AA88" s="149">
        <f t="shared" si="31"/>
        <v>0</v>
      </c>
      <c r="AB88" s="149">
        <f t="shared" si="36"/>
        <v>0</v>
      </c>
      <c r="AD88" s="104" t="str">
        <f t="shared" si="32"/>
        <v>02</v>
      </c>
      <c r="AE88" s="152" t="str">
        <f t="shared" si="33"/>
        <v/>
      </c>
      <c r="AF88" s="152" t="str">
        <f t="shared" si="37"/>
        <v/>
      </c>
      <c r="AG88" s="105" t="str">
        <f t="shared" si="34"/>
        <v/>
      </c>
      <c r="AH88" s="104" t="str">
        <f t="shared" si="35"/>
        <v/>
      </c>
      <c r="AI88" s="105">
        <f t="shared" si="38"/>
        <v>0</v>
      </c>
      <c r="AJ88" s="105">
        <f t="shared" si="39"/>
        <v>0</v>
      </c>
      <c r="AK88" s="105" t="str">
        <f t="shared" si="40"/>
        <v/>
      </c>
      <c r="AL88" s="105" t="str">
        <f t="shared" si="41"/>
        <v/>
      </c>
      <c r="AM88" s="105" t="str">
        <f t="shared" si="42"/>
        <v/>
      </c>
      <c r="AN88" s="105" t="str">
        <f t="shared" si="43"/>
        <v/>
      </c>
      <c r="AO88" s="105" t="str">
        <f t="shared" si="44"/>
        <v/>
      </c>
      <c r="AP88" s="105">
        <f t="shared" si="45"/>
        <v>0</v>
      </c>
      <c r="AQ88" s="105">
        <f t="shared" si="46"/>
        <v>0</v>
      </c>
      <c r="AR88" s="105" t="str">
        <f t="shared" si="47"/>
        <v/>
      </c>
      <c r="AS88" s="105"/>
      <c r="AT88" s="155"/>
    </row>
    <row r="89" spans="2:46">
      <c r="B89" s="160" t="s">
        <v>109</v>
      </c>
      <c r="C89" s="160"/>
      <c r="D89" s="103" t="s">
        <v>184</v>
      </c>
      <c r="E89" s="145" t="s">
        <v>73</v>
      </c>
      <c r="F89" s="146" t="s">
        <v>293</v>
      </c>
      <c r="G89" s="146" t="s">
        <v>294</v>
      </c>
      <c r="H89" s="145" t="s">
        <v>328</v>
      </c>
      <c r="I89" s="159" t="s">
        <v>374</v>
      </c>
      <c r="J89" s="159"/>
      <c r="K89" s="159"/>
      <c r="L89" s="159"/>
      <c r="M89" s="159"/>
      <c r="N89" s="159"/>
      <c r="O89" s="159"/>
      <c r="P89" s="159"/>
      <c r="Q89" s="159"/>
      <c r="R89" s="159"/>
      <c r="S89" s="103">
        <v>0</v>
      </c>
      <c r="T89" s="103">
        <v>0</v>
      </c>
      <c r="U89" s="103">
        <v>0</v>
      </c>
      <c r="V89" s="103">
        <v>0</v>
      </c>
      <c r="Y89" s="147"/>
      <c r="Z89" s="148">
        <f t="shared" si="30"/>
        <v>0</v>
      </c>
      <c r="AA89" s="149">
        <f t="shared" si="31"/>
        <v>0</v>
      </c>
      <c r="AB89" s="149">
        <f t="shared" si="36"/>
        <v>0</v>
      </c>
      <c r="AD89" s="104" t="str">
        <f t="shared" si="32"/>
        <v>02</v>
      </c>
      <c r="AE89" s="152" t="str">
        <f t="shared" si="33"/>
        <v/>
      </c>
      <c r="AF89" s="152" t="str">
        <f t="shared" si="37"/>
        <v/>
      </c>
      <c r="AG89" s="105" t="str">
        <f t="shared" si="34"/>
        <v/>
      </c>
      <c r="AH89" s="104" t="str">
        <f t="shared" si="35"/>
        <v/>
      </c>
      <c r="AI89" s="105">
        <f t="shared" si="38"/>
        <v>0</v>
      </c>
      <c r="AJ89" s="105">
        <f t="shared" si="39"/>
        <v>0</v>
      </c>
      <c r="AK89" s="105" t="str">
        <f t="shared" si="40"/>
        <v/>
      </c>
      <c r="AL89" s="105" t="str">
        <f t="shared" si="41"/>
        <v/>
      </c>
      <c r="AM89" s="105" t="str">
        <f t="shared" si="42"/>
        <v/>
      </c>
      <c r="AN89" s="105" t="str">
        <f t="shared" si="43"/>
        <v/>
      </c>
      <c r="AO89" s="105" t="str">
        <f t="shared" si="44"/>
        <v/>
      </c>
      <c r="AP89" s="105">
        <f t="shared" si="45"/>
        <v>0</v>
      </c>
      <c r="AQ89" s="105">
        <f t="shared" si="46"/>
        <v>0</v>
      </c>
      <c r="AR89" s="105" t="str">
        <f t="shared" si="47"/>
        <v/>
      </c>
      <c r="AS89" s="105"/>
      <c r="AT89" s="155"/>
    </row>
    <row r="90" spans="2:46">
      <c r="B90" s="160" t="s">
        <v>109</v>
      </c>
      <c r="C90" s="160"/>
      <c r="D90" s="103" t="s">
        <v>185</v>
      </c>
      <c r="E90" s="145" t="s">
        <v>73</v>
      </c>
      <c r="F90" s="146" t="s">
        <v>293</v>
      </c>
      <c r="G90" s="146" t="s">
        <v>294</v>
      </c>
      <c r="H90" s="145" t="s">
        <v>329</v>
      </c>
      <c r="I90" s="159" t="s">
        <v>374</v>
      </c>
      <c r="J90" s="159"/>
      <c r="K90" s="159"/>
      <c r="L90" s="159"/>
      <c r="M90" s="159"/>
      <c r="N90" s="159"/>
      <c r="O90" s="159"/>
      <c r="P90" s="159"/>
      <c r="Q90" s="159"/>
      <c r="R90" s="159"/>
      <c r="S90" s="103">
        <v>0</v>
      </c>
      <c r="T90" s="103">
        <v>0</v>
      </c>
      <c r="U90" s="103">
        <v>0</v>
      </c>
      <c r="V90" s="103">
        <v>0</v>
      </c>
      <c r="Y90" s="147"/>
      <c r="Z90" s="148">
        <f t="shared" si="30"/>
        <v>0</v>
      </c>
      <c r="AA90" s="149">
        <f t="shared" si="31"/>
        <v>0</v>
      </c>
      <c r="AB90" s="149">
        <f t="shared" si="36"/>
        <v>0</v>
      </c>
      <c r="AD90" s="104" t="str">
        <f t="shared" si="32"/>
        <v>02</v>
      </c>
      <c r="AE90" s="152" t="str">
        <f t="shared" si="33"/>
        <v/>
      </c>
      <c r="AF90" s="152" t="str">
        <f t="shared" si="37"/>
        <v/>
      </c>
      <c r="AG90" s="105" t="str">
        <f t="shared" si="34"/>
        <v/>
      </c>
      <c r="AH90" s="104" t="str">
        <f t="shared" si="35"/>
        <v/>
      </c>
      <c r="AI90" s="105">
        <f t="shared" si="38"/>
        <v>0</v>
      </c>
      <c r="AJ90" s="105">
        <f t="shared" si="39"/>
        <v>0</v>
      </c>
      <c r="AK90" s="105" t="str">
        <f t="shared" si="40"/>
        <v/>
      </c>
      <c r="AL90" s="105" t="str">
        <f t="shared" si="41"/>
        <v/>
      </c>
      <c r="AM90" s="105" t="str">
        <f t="shared" si="42"/>
        <v/>
      </c>
      <c r="AN90" s="105" t="str">
        <f t="shared" si="43"/>
        <v/>
      </c>
      <c r="AO90" s="105" t="str">
        <f t="shared" si="44"/>
        <v/>
      </c>
      <c r="AP90" s="105">
        <f t="shared" si="45"/>
        <v>0</v>
      </c>
      <c r="AQ90" s="105">
        <f t="shared" si="46"/>
        <v>0</v>
      </c>
      <c r="AR90" s="105" t="str">
        <f t="shared" si="47"/>
        <v/>
      </c>
      <c r="AS90" s="105"/>
      <c r="AT90" s="155"/>
    </row>
    <row r="91" spans="2:46">
      <c r="B91" s="160" t="s">
        <v>109</v>
      </c>
      <c r="C91" s="160"/>
      <c r="D91" s="103" t="s">
        <v>186</v>
      </c>
      <c r="E91" s="145" t="s">
        <v>73</v>
      </c>
      <c r="F91" s="146" t="s">
        <v>293</v>
      </c>
      <c r="G91" s="146" t="s">
        <v>294</v>
      </c>
      <c r="H91" s="145" t="s">
        <v>330</v>
      </c>
      <c r="I91" s="159" t="s">
        <v>374</v>
      </c>
      <c r="J91" s="159"/>
      <c r="K91" s="159"/>
      <c r="L91" s="159"/>
      <c r="M91" s="159"/>
      <c r="N91" s="159"/>
      <c r="O91" s="159"/>
      <c r="P91" s="159"/>
      <c r="Q91" s="159"/>
      <c r="R91" s="159"/>
      <c r="S91" s="103">
        <v>0</v>
      </c>
      <c r="T91" s="103">
        <v>0</v>
      </c>
      <c r="U91" s="103">
        <v>0</v>
      </c>
      <c r="V91" s="103">
        <v>0</v>
      </c>
      <c r="Y91" s="147"/>
      <c r="Z91" s="148">
        <f t="shared" si="30"/>
        <v>0</v>
      </c>
      <c r="AA91" s="149">
        <f t="shared" si="31"/>
        <v>0</v>
      </c>
      <c r="AB91" s="149">
        <f t="shared" si="36"/>
        <v>0</v>
      </c>
      <c r="AD91" s="104" t="str">
        <f t="shared" si="32"/>
        <v>02</v>
      </c>
      <c r="AE91" s="152" t="str">
        <f t="shared" si="33"/>
        <v/>
      </c>
      <c r="AF91" s="152" t="str">
        <f t="shared" si="37"/>
        <v/>
      </c>
      <c r="AG91" s="105" t="str">
        <f t="shared" si="34"/>
        <v/>
      </c>
      <c r="AH91" s="104" t="str">
        <f t="shared" si="35"/>
        <v/>
      </c>
      <c r="AI91" s="105">
        <f t="shared" si="38"/>
        <v>0</v>
      </c>
      <c r="AJ91" s="105">
        <f t="shared" si="39"/>
        <v>0</v>
      </c>
      <c r="AK91" s="105" t="str">
        <f t="shared" si="40"/>
        <v/>
      </c>
      <c r="AL91" s="105" t="str">
        <f t="shared" si="41"/>
        <v/>
      </c>
      <c r="AM91" s="105" t="str">
        <f t="shared" si="42"/>
        <v/>
      </c>
      <c r="AN91" s="105" t="str">
        <f t="shared" si="43"/>
        <v/>
      </c>
      <c r="AO91" s="105" t="str">
        <f t="shared" si="44"/>
        <v/>
      </c>
      <c r="AP91" s="105">
        <f t="shared" si="45"/>
        <v>0</v>
      </c>
      <c r="AQ91" s="105">
        <f t="shared" si="46"/>
        <v>0</v>
      </c>
      <c r="AR91" s="105" t="str">
        <f t="shared" si="47"/>
        <v/>
      </c>
      <c r="AS91" s="105"/>
      <c r="AT91" s="155"/>
    </row>
    <row r="92" spans="2:46">
      <c r="B92" s="160" t="s">
        <v>109</v>
      </c>
      <c r="C92" s="160"/>
      <c r="D92" s="103" t="s">
        <v>187</v>
      </c>
      <c r="E92" s="145" t="s">
        <v>73</v>
      </c>
      <c r="F92" s="146" t="s">
        <v>293</v>
      </c>
      <c r="G92" s="146"/>
      <c r="H92" s="145" t="s">
        <v>331</v>
      </c>
      <c r="I92" s="159" t="s">
        <v>374</v>
      </c>
      <c r="J92" s="159"/>
      <c r="K92" s="159"/>
      <c r="L92" s="159"/>
      <c r="M92" s="159"/>
      <c r="N92" s="159"/>
      <c r="O92" s="159"/>
      <c r="P92" s="159"/>
      <c r="Q92" s="159"/>
      <c r="R92" s="159"/>
      <c r="S92" s="103">
        <v>0</v>
      </c>
      <c r="T92" s="103">
        <v>0</v>
      </c>
      <c r="U92" s="103">
        <v>0</v>
      </c>
      <c r="V92" s="103">
        <v>0</v>
      </c>
      <c r="Y92" s="147"/>
      <c r="Z92" s="148">
        <f t="shared" si="30"/>
        <v>0</v>
      </c>
      <c r="AA92" s="149">
        <f t="shared" si="31"/>
        <v>0</v>
      </c>
      <c r="AB92" s="149">
        <f t="shared" si="36"/>
        <v>0</v>
      </c>
      <c r="AD92" s="104" t="str">
        <f t="shared" si="32"/>
        <v>02</v>
      </c>
      <c r="AE92" s="152" t="str">
        <f t="shared" si="33"/>
        <v/>
      </c>
      <c r="AF92" s="152" t="str">
        <f t="shared" si="37"/>
        <v/>
      </c>
      <c r="AG92" s="105" t="str">
        <f t="shared" si="34"/>
        <v/>
      </c>
      <c r="AH92" s="104" t="str">
        <f t="shared" si="35"/>
        <v/>
      </c>
      <c r="AI92" s="105">
        <f t="shared" si="38"/>
        <v>0</v>
      </c>
      <c r="AJ92" s="105">
        <f t="shared" si="39"/>
        <v>0</v>
      </c>
      <c r="AK92" s="105" t="str">
        <f t="shared" si="40"/>
        <v/>
      </c>
      <c r="AL92" s="105" t="str">
        <f t="shared" si="41"/>
        <v/>
      </c>
      <c r="AM92" s="105" t="str">
        <f t="shared" si="42"/>
        <v/>
      </c>
      <c r="AN92" s="105" t="str">
        <f t="shared" si="43"/>
        <v/>
      </c>
      <c r="AO92" s="105" t="str">
        <f t="shared" si="44"/>
        <v/>
      </c>
      <c r="AP92" s="105">
        <f t="shared" si="45"/>
        <v>0</v>
      </c>
      <c r="AQ92" s="105">
        <f t="shared" si="46"/>
        <v>0</v>
      </c>
      <c r="AR92" s="105" t="str">
        <f t="shared" si="47"/>
        <v/>
      </c>
      <c r="AS92" s="105"/>
      <c r="AT92" s="155"/>
    </row>
    <row r="93" spans="2:46">
      <c r="B93" s="160" t="s">
        <v>108</v>
      </c>
      <c r="C93" s="160"/>
      <c r="D93" s="103" t="s">
        <v>188</v>
      </c>
      <c r="E93" s="145" t="s">
        <v>73</v>
      </c>
      <c r="F93" s="146"/>
      <c r="G93" s="146"/>
      <c r="H93" s="145"/>
      <c r="I93" s="159" t="s">
        <v>375</v>
      </c>
      <c r="J93" s="159"/>
      <c r="K93" s="159"/>
      <c r="L93" s="159"/>
      <c r="M93" s="159"/>
      <c r="N93" s="159"/>
      <c r="O93" s="159"/>
      <c r="P93" s="159"/>
      <c r="Q93" s="159"/>
      <c r="R93" s="159"/>
      <c r="Y93" s="147">
        <v>132</v>
      </c>
      <c r="Z93" s="158"/>
      <c r="AA93" s="149" t="str">
        <f t="shared" si="31"/>
        <v/>
      </c>
      <c r="AB93" s="149" t="str">
        <f t="shared" si="36"/>
        <v/>
      </c>
      <c r="AD93" s="104" t="str">
        <f t="shared" si="32"/>
        <v/>
      </c>
      <c r="AE93" s="152" t="str">
        <f t="shared" si="33"/>
        <v/>
      </c>
      <c r="AF93" s="152" t="str">
        <f t="shared" si="37"/>
        <v/>
      </c>
      <c r="AG93" s="105" t="str">
        <f t="shared" si="34"/>
        <v/>
      </c>
      <c r="AH93" s="104" t="str">
        <f t="shared" si="35"/>
        <v/>
      </c>
      <c r="AI93" s="105" t="str">
        <f t="shared" si="38"/>
        <v/>
      </c>
      <c r="AJ93" s="105" t="str">
        <f t="shared" si="39"/>
        <v/>
      </c>
      <c r="AK93" s="105" t="str">
        <f t="shared" si="40"/>
        <v/>
      </c>
      <c r="AL93" s="105" t="str">
        <f t="shared" si="41"/>
        <v/>
      </c>
      <c r="AM93" s="105" t="str">
        <f t="shared" si="42"/>
        <v/>
      </c>
      <c r="AN93" s="105" t="str">
        <f t="shared" si="43"/>
        <v/>
      </c>
      <c r="AO93" s="105" t="str">
        <f t="shared" si="44"/>
        <v/>
      </c>
      <c r="AP93" s="105" t="str">
        <f t="shared" si="45"/>
        <v/>
      </c>
      <c r="AQ93" s="105" t="str">
        <f t="shared" si="46"/>
        <v/>
      </c>
      <c r="AR93" s="105" t="str">
        <f t="shared" si="47"/>
        <v/>
      </c>
      <c r="AS93" s="105"/>
      <c r="AT93" s="155"/>
    </row>
    <row r="94" spans="2:46">
      <c r="B94" s="160" t="s">
        <v>109</v>
      </c>
      <c r="C94" s="160"/>
      <c r="D94" s="103" t="s">
        <v>189</v>
      </c>
      <c r="E94" s="145" t="s">
        <v>73</v>
      </c>
      <c r="F94" s="146" t="s">
        <v>290</v>
      </c>
      <c r="G94" s="146"/>
      <c r="H94" s="145" t="s">
        <v>332</v>
      </c>
      <c r="I94" s="159" t="s">
        <v>375</v>
      </c>
      <c r="J94" s="159"/>
      <c r="K94" s="159"/>
      <c r="L94" s="159"/>
      <c r="M94" s="159"/>
      <c r="N94" s="159"/>
      <c r="O94" s="159"/>
      <c r="P94" s="159"/>
      <c r="Q94" s="159"/>
      <c r="R94" s="159"/>
      <c r="S94" s="103">
        <v>0</v>
      </c>
      <c r="T94" s="103">
        <v>0</v>
      </c>
      <c r="U94" s="103">
        <v>1</v>
      </c>
      <c r="V94" s="103">
        <v>0</v>
      </c>
      <c r="Y94" s="147"/>
      <c r="Z94" s="148">
        <f>$Z$93</f>
        <v>0</v>
      </c>
      <c r="AA94" s="149">
        <f t="shared" si="31"/>
        <v>0</v>
      </c>
      <c r="AB94" s="149">
        <f t="shared" si="36"/>
        <v>0</v>
      </c>
      <c r="AD94" s="104" t="str">
        <f t="shared" si="32"/>
        <v>03</v>
      </c>
      <c r="AE94" s="152" t="str">
        <f t="shared" si="33"/>
        <v/>
      </c>
      <c r="AF94" s="152" t="str">
        <f t="shared" si="37"/>
        <v/>
      </c>
      <c r="AG94" s="105" t="str">
        <f t="shared" si="34"/>
        <v/>
      </c>
      <c r="AH94" s="104" t="str">
        <f t="shared" si="35"/>
        <v/>
      </c>
      <c r="AI94" s="105">
        <f t="shared" si="38"/>
        <v>0</v>
      </c>
      <c r="AJ94" s="105">
        <f t="shared" si="39"/>
        <v>0</v>
      </c>
      <c r="AK94" s="105" t="str">
        <f t="shared" si="40"/>
        <v/>
      </c>
      <c r="AL94" s="105" t="str">
        <f t="shared" si="41"/>
        <v/>
      </c>
      <c r="AM94" s="105" t="str">
        <f t="shared" si="42"/>
        <v/>
      </c>
      <c r="AN94" s="105" t="str">
        <f t="shared" si="43"/>
        <v/>
      </c>
      <c r="AO94" s="105" t="str">
        <f t="shared" si="44"/>
        <v/>
      </c>
      <c r="AP94" s="105">
        <f t="shared" si="45"/>
        <v>0</v>
      </c>
      <c r="AQ94" s="105">
        <f t="shared" si="46"/>
        <v>0</v>
      </c>
      <c r="AR94" s="105" t="str">
        <f t="shared" si="47"/>
        <v/>
      </c>
      <c r="AS94" s="105"/>
      <c r="AT94" s="155"/>
    </row>
    <row r="95" spans="2:46">
      <c r="B95" s="160" t="s">
        <v>109</v>
      </c>
      <c r="C95" s="160"/>
      <c r="D95" s="103" t="s">
        <v>190</v>
      </c>
      <c r="E95" s="145" t="s">
        <v>73</v>
      </c>
      <c r="F95" s="146" t="s">
        <v>291</v>
      </c>
      <c r="G95" s="146"/>
      <c r="H95" s="145" t="s">
        <v>333</v>
      </c>
      <c r="I95" s="159" t="s">
        <v>375</v>
      </c>
      <c r="J95" s="159"/>
      <c r="K95" s="159"/>
      <c r="L95" s="159"/>
      <c r="M95" s="159"/>
      <c r="N95" s="159"/>
      <c r="O95" s="159"/>
      <c r="P95" s="159"/>
      <c r="Q95" s="159"/>
      <c r="R95" s="159"/>
      <c r="S95" s="103">
        <v>0</v>
      </c>
      <c r="T95" s="103">
        <v>0</v>
      </c>
      <c r="U95" s="103">
        <v>1</v>
      </c>
      <c r="V95" s="103">
        <v>0</v>
      </c>
      <c r="Y95" s="147"/>
      <c r="Z95" s="148">
        <f t="shared" ref="Z95:Z100" si="48">$Z$93</f>
        <v>0</v>
      </c>
      <c r="AA95" s="149">
        <f t="shared" si="31"/>
        <v>0</v>
      </c>
      <c r="AB95" s="149">
        <f t="shared" si="36"/>
        <v>0</v>
      </c>
      <c r="AD95" s="104" t="str">
        <f t="shared" si="32"/>
        <v>03</v>
      </c>
      <c r="AE95" s="152" t="str">
        <f t="shared" si="33"/>
        <v/>
      </c>
      <c r="AF95" s="152" t="str">
        <f t="shared" si="37"/>
        <v/>
      </c>
      <c r="AG95" s="105" t="str">
        <f t="shared" si="34"/>
        <v/>
      </c>
      <c r="AH95" s="104" t="str">
        <f t="shared" si="35"/>
        <v/>
      </c>
      <c r="AI95" s="105">
        <f t="shared" si="38"/>
        <v>0</v>
      </c>
      <c r="AJ95" s="105">
        <f t="shared" si="39"/>
        <v>0</v>
      </c>
      <c r="AK95" s="105" t="str">
        <f t="shared" si="40"/>
        <v/>
      </c>
      <c r="AL95" s="105" t="str">
        <f t="shared" si="41"/>
        <v/>
      </c>
      <c r="AM95" s="105" t="str">
        <f t="shared" si="42"/>
        <v/>
      </c>
      <c r="AN95" s="105" t="str">
        <f t="shared" si="43"/>
        <v/>
      </c>
      <c r="AO95" s="105" t="str">
        <f t="shared" si="44"/>
        <v/>
      </c>
      <c r="AP95" s="105">
        <f t="shared" si="45"/>
        <v>0</v>
      </c>
      <c r="AQ95" s="105">
        <f t="shared" si="46"/>
        <v>0</v>
      </c>
      <c r="AR95" s="105" t="str">
        <f t="shared" si="47"/>
        <v/>
      </c>
      <c r="AS95" s="105"/>
      <c r="AT95" s="155"/>
    </row>
    <row r="96" spans="2:46">
      <c r="B96" s="160" t="s">
        <v>109</v>
      </c>
      <c r="C96" s="160"/>
      <c r="D96" s="103" t="s">
        <v>191</v>
      </c>
      <c r="E96" s="145" t="s">
        <v>73</v>
      </c>
      <c r="F96" s="146" t="s">
        <v>291</v>
      </c>
      <c r="G96" s="146"/>
      <c r="H96" s="145" t="s">
        <v>334</v>
      </c>
      <c r="I96" s="159" t="s">
        <v>375</v>
      </c>
      <c r="J96" s="159"/>
      <c r="K96" s="159"/>
      <c r="L96" s="159"/>
      <c r="M96" s="159"/>
      <c r="N96" s="159"/>
      <c r="O96" s="159"/>
      <c r="P96" s="159"/>
      <c r="Q96" s="159"/>
      <c r="R96" s="159"/>
      <c r="S96" s="103">
        <v>0</v>
      </c>
      <c r="T96" s="103">
        <v>0</v>
      </c>
      <c r="U96" s="103">
        <v>1</v>
      </c>
      <c r="V96" s="103">
        <v>0</v>
      </c>
      <c r="Y96" s="147"/>
      <c r="Z96" s="148">
        <f t="shared" si="48"/>
        <v>0</v>
      </c>
      <c r="AA96" s="149">
        <f t="shared" si="31"/>
        <v>0</v>
      </c>
      <c r="AB96" s="149">
        <f t="shared" si="36"/>
        <v>0</v>
      </c>
      <c r="AD96" s="104" t="str">
        <f t="shared" si="32"/>
        <v>03</v>
      </c>
      <c r="AE96" s="152" t="str">
        <f t="shared" si="33"/>
        <v/>
      </c>
      <c r="AF96" s="152" t="str">
        <f t="shared" si="37"/>
        <v/>
      </c>
      <c r="AG96" s="105" t="str">
        <f t="shared" si="34"/>
        <v/>
      </c>
      <c r="AH96" s="104" t="str">
        <f t="shared" si="35"/>
        <v/>
      </c>
      <c r="AI96" s="105">
        <f t="shared" si="38"/>
        <v>0</v>
      </c>
      <c r="AJ96" s="105">
        <f t="shared" si="39"/>
        <v>0</v>
      </c>
      <c r="AK96" s="105" t="str">
        <f t="shared" si="40"/>
        <v/>
      </c>
      <c r="AL96" s="105" t="str">
        <f t="shared" si="41"/>
        <v/>
      </c>
      <c r="AM96" s="105" t="str">
        <f t="shared" si="42"/>
        <v/>
      </c>
      <c r="AN96" s="105" t="str">
        <f t="shared" si="43"/>
        <v/>
      </c>
      <c r="AO96" s="105" t="str">
        <f t="shared" si="44"/>
        <v/>
      </c>
      <c r="AP96" s="105">
        <f t="shared" si="45"/>
        <v>0</v>
      </c>
      <c r="AQ96" s="105">
        <f t="shared" si="46"/>
        <v>0</v>
      </c>
      <c r="AR96" s="105" t="str">
        <f t="shared" si="47"/>
        <v/>
      </c>
      <c r="AS96" s="105"/>
      <c r="AT96" s="155"/>
    </row>
    <row r="97" spans="2:46">
      <c r="B97" s="160" t="s">
        <v>109</v>
      </c>
      <c r="C97" s="160"/>
      <c r="D97" s="103" t="s">
        <v>192</v>
      </c>
      <c r="E97" s="145" t="s">
        <v>73</v>
      </c>
      <c r="F97" s="146" t="s">
        <v>292</v>
      </c>
      <c r="G97" s="146"/>
      <c r="H97" s="145" t="s">
        <v>335</v>
      </c>
      <c r="I97" s="159" t="s">
        <v>375</v>
      </c>
      <c r="J97" s="159"/>
      <c r="K97" s="159"/>
      <c r="L97" s="159"/>
      <c r="M97" s="159"/>
      <c r="N97" s="159"/>
      <c r="O97" s="159"/>
      <c r="P97" s="159"/>
      <c r="Q97" s="159"/>
      <c r="R97" s="159"/>
      <c r="S97" s="103">
        <v>0</v>
      </c>
      <c r="T97" s="103">
        <v>0</v>
      </c>
      <c r="U97" s="103">
        <v>1</v>
      </c>
      <c r="V97" s="103">
        <v>0</v>
      </c>
      <c r="Y97" s="147"/>
      <c r="Z97" s="148">
        <f t="shared" si="48"/>
        <v>0</v>
      </c>
      <c r="AA97" s="149">
        <f t="shared" si="31"/>
        <v>0</v>
      </c>
      <c r="AB97" s="149">
        <f t="shared" si="36"/>
        <v>0</v>
      </c>
      <c r="AD97" s="104" t="str">
        <f t="shared" si="32"/>
        <v>03</v>
      </c>
      <c r="AE97" s="152" t="str">
        <f t="shared" si="33"/>
        <v/>
      </c>
      <c r="AF97" s="152" t="str">
        <f t="shared" si="37"/>
        <v/>
      </c>
      <c r="AG97" s="105" t="str">
        <f t="shared" si="34"/>
        <v/>
      </c>
      <c r="AH97" s="104" t="str">
        <f t="shared" si="35"/>
        <v/>
      </c>
      <c r="AI97" s="105">
        <f t="shared" si="38"/>
        <v>0</v>
      </c>
      <c r="AJ97" s="105">
        <f t="shared" si="39"/>
        <v>0</v>
      </c>
      <c r="AK97" s="105" t="str">
        <f t="shared" si="40"/>
        <v/>
      </c>
      <c r="AL97" s="105" t="str">
        <f t="shared" si="41"/>
        <v/>
      </c>
      <c r="AM97" s="105" t="str">
        <f t="shared" si="42"/>
        <v/>
      </c>
      <c r="AN97" s="105" t="str">
        <f t="shared" si="43"/>
        <v/>
      </c>
      <c r="AO97" s="105" t="str">
        <f t="shared" si="44"/>
        <v/>
      </c>
      <c r="AP97" s="105">
        <f t="shared" si="45"/>
        <v>0</v>
      </c>
      <c r="AQ97" s="105">
        <f t="shared" si="46"/>
        <v>0</v>
      </c>
      <c r="AR97" s="105" t="str">
        <f t="shared" si="47"/>
        <v/>
      </c>
      <c r="AS97" s="105"/>
      <c r="AT97" s="155"/>
    </row>
    <row r="98" spans="2:46">
      <c r="B98" s="160" t="s">
        <v>109</v>
      </c>
      <c r="C98" s="160"/>
      <c r="D98" s="103" t="s">
        <v>193</v>
      </c>
      <c r="E98" s="145" t="s">
        <v>73</v>
      </c>
      <c r="F98" s="146" t="s">
        <v>293</v>
      </c>
      <c r="G98" s="146"/>
      <c r="H98" s="145" t="s">
        <v>336</v>
      </c>
      <c r="I98" s="159" t="s">
        <v>375</v>
      </c>
      <c r="J98" s="159"/>
      <c r="K98" s="159"/>
      <c r="L98" s="159"/>
      <c r="M98" s="159"/>
      <c r="N98" s="159"/>
      <c r="O98" s="159"/>
      <c r="P98" s="159"/>
      <c r="Q98" s="159"/>
      <c r="R98" s="159"/>
      <c r="S98" s="103">
        <v>0</v>
      </c>
      <c r="T98" s="103">
        <v>0</v>
      </c>
      <c r="U98" s="103">
        <v>1</v>
      </c>
      <c r="V98" s="103">
        <v>0</v>
      </c>
      <c r="Y98" s="147"/>
      <c r="Z98" s="148">
        <f t="shared" si="48"/>
        <v>0</v>
      </c>
      <c r="AA98" s="149">
        <f t="shared" si="31"/>
        <v>0</v>
      </c>
      <c r="AB98" s="149">
        <f t="shared" si="36"/>
        <v>0</v>
      </c>
      <c r="AD98" s="104" t="str">
        <f t="shared" si="32"/>
        <v>03</v>
      </c>
      <c r="AE98" s="152" t="str">
        <f t="shared" si="33"/>
        <v/>
      </c>
      <c r="AF98" s="152" t="str">
        <f t="shared" si="37"/>
        <v/>
      </c>
      <c r="AG98" s="105" t="str">
        <f t="shared" si="34"/>
        <v/>
      </c>
      <c r="AH98" s="104" t="str">
        <f t="shared" si="35"/>
        <v/>
      </c>
      <c r="AI98" s="105">
        <f t="shared" si="38"/>
        <v>0</v>
      </c>
      <c r="AJ98" s="105">
        <f t="shared" si="39"/>
        <v>0</v>
      </c>
      <c r="AK98" s="105" t="str">
        <f t="shared" si="40"/>
        <v/>
      </c>
      <c r="AL98" s="105" t="str">
        <f t="shared" si="41"/>
        <v/>
      </c>
      <c r="AM98" s="105" t="str">
        <f t="shared" si="42"/>
        <v/>
      </c>
      <c r="AN98" s="105" t="str">
        <f t="shared" si="43"/>
        <v/>
      </c>
      <c r="AO98" s="105" t="str">
        <f t="shared" si="44"/>
        <v/>
      </c>
      <c r="AP98" s="105">
        <f t="shared" si="45"/>
        <v>0</v>
      </c>
      <c r="AQ98" s="105">
        <f t="shared" si="46"/>
        <v>0</v>
      </c>
      <c r="AR98" s="105" t="str">
        <f t="shared" si="47"/>
        <v/>
      </c>
      <c r="AS98" s="105"/>
      <c r="AT98" s="155"/>
    </row>
    <row r="99" spans="2:46">
      <c r="B99" s="160" t="s">
        <v>109</v>
      </c>
      <c r="C99" s="160"/>
      <c r="D99" s="103" t="s">
        <v>194</v>
      </c>
      <c r="E99" s="145" t="s">
        <v>73</v>
      </c>
      <c r="F99" s="146" t="s">
        <v>293</v>
      </c>
      <c r="G99" s="146"/>
      <c r="H99" s="145" t="s">
        <v>337</v>
      </c>
      <c r="I99" s="159" t="s">
        <v>375</v>
      </c>
      <c r="J99" s="159"/>
      <c r="K99" s="159"/>
      <c r="L99" s="159"/>
      <c r="M99" s="159"/>
      <c r="N99" s="159"/>
      <c r="O99" s="159"/>
      <c r="P99" s="159"/>
      <c r="Q99" s="159"/>
      <c r="R99" s="159"/>
      <c r="S99" s="103">
        <v>0</v>
      </c>
      <c r="T99" s="103">
        <v>0</v>
      </c>
      <c r="U99" s="103">
        <v>1</v>
      </c>
      <c r="V99" s="103">
        <v>0</v>
      </c>
      <c r="Y99" s="147"/>
      <c r="Z99" s="148">
        <f t="shared" si="48"/>
        <v>0</v>
      </c>
      <c r="AA99" s="149">
        <f t="shared" si="31"/>
        <v>0</v>
      </c>
      <c r="AB99" s="149">
        <f t="shared" si="36"/>
        <v>0</v>
      </c>
      <c r="AD99" s="104" t="str">
        <f t="shared" si="32"/>
        <v>03</v>
      </c>
      <c r="AE99" s="152" t="str">
        <f t="shared" si="33"/>
        <v/>
      </c>
      <c r="AF99" s="152" t="str">
        <f t="shared" si="37"/>
        <v/>
      </c>
      <c r="AG99" s="105" t="str">
        <f t="shared" si="34"/>
        <v/>
      </c>
      <c r="AH99" s="104" t="str">
        <f t="shared" si="35"/>
        <v/>
      </c>
      <c r="AI99" s="105">
        <f t="shared" si="38"/>
        <v>0</v>
      </c>
      <c r="AJ99" s="105">
        <f t="shared" si="39"/>
        <v>0</v>
      </c>
      <c r="AK99" s="105" t="str">
        <f t="shared" si="40"/>
        <v/>
      </c>
      <c r="AL99" s="105" t="str">
        <f t="shared" si="41"/>
        <v/>
      </c>
      <c r="AM99" s="105" t="str">
        <f t="shared" si="42"/>
        <v/>
      </c>
      <c r="AN99" s="105" t="str">
        <f t="shared" si="43"/>
        <v/>
      </c>
      <c r="AO99" s="105" t="str">
        <f t="shared" si="44"/>
        <v/>
      </c>
      <c r="AP99" s="105">
        <f t="shared" si="45"/>
        <v>0</v>
      </c>
      <c r="AQ99" s="105">
        <f t="shared" si="46"/>
        <v>0</v>
      </c>
      <c r="AR99" s="105" t="str">
        <f t="shared" si="47"/>
        <v/>
      </c>
      <c r="AS99" s="105"/>
      <c r="AT99" s="155"/>
    </row>
    <row r="100" spans="2:46">
      <c r="B100" s="160" t="s">
        <v>109</v>
      </c>
      <c r="C100" s="160"/>
      <c r="D100" s="103" t="s">
        <v>195</v>
      </c>
      <c r="E100" s="145" t="s">
        <v>73</v>
      </c>
      <c r="F100" s="146" t="s">
        <v>293</v>
      </c>
      <c r="G100" s="146"/>
      <c r="H100" s="145" t="s">
        <v>331</v>
      </c>
      <c r="I100" s="159" t="s">
        <v>375</v>
      </c>
      <c r="J100" s="159"/>
      <c r="K100" s="159"/>
      <c r="L100" s="159"/>
      <c r="M100" s="159"/>
      <c r="N100" s="159"/>
      <c r="O100" s="159"/>
      <c r="P100" s="159"/>
      <c r="Q100" s="159"/>
      <c r="R100" s="159"/>
      <c r="S100" s="103">
        <v>0</v>
      </c>
      <c r="T100" s="103">
        <v>0</v>
      </c>
      <c r="U100" s="103">
        <v>1</v>
      </c>
      <c r="V100" s="103">
        <v>0</v>
      </c>
      <c r="Y100" s="147"/>
      <c r="Z100" s="148">
        <f t="shared" si="48"/>
        <v>0</v>
      </c>
      <c r="AA100" s="149">
        <f t="shared" si="31"/>
        <v>0</v>
      </c>
      <c r="AB100" s="149">
        <f t="shared" si="36"/>
        <v>0</v>
      </c>
      <c r="AD100" s="104" t="str">
        <f t="shared" si="32"/>
        <v>03</v>
      </c>
      <c r="AE100" s="152" t="str">
        <f t="shared" si="33"/>
        <v/>
      </c>
      <c r="AF100" s="152" t="str">
        <f t="shared" si="37"/>
        <v/>
      </c>
      <c r="AG100" s="105" t="str">
        <f t="shared" si="34"/>
        <v/>
      </c>
      <c r="AH100" s="104" t="str">
        <f t="shared" si="35"/>
        <v/>
      </c>
      <c r="AI100" s="105">
        <f t="shared" si="38"/>
        <v>0</v>
      </c>
      <c r="AJ100" s="105">
        <f t="shared" si="39"/>
        <v>0</v>
      </c>
      <c r="AK100" s="105" t="str">
        <f t="shared" si="40"/>
        <v/>
      </c>
      <c r="AL100" s="105" t="str">
        <f t="shared" si="41"/>
        <v/>
      </c>
      <c r="AM100" s="105" t="str">
        <f t="shared" si="42"/>
        <v/>
      </c>
      <c r="AN100" s="105" t="str">
        <f t="shared" si="43"/>
        <v/>
      </c>
      <c r="AO100" s="105" t="str">
        <f t="shared" si="44"/>
        <v/>
      </c>
      <c r="AP100" s="105">
        <f t="shared" si="45"/>
        <v>0</v>
      </c>
      <c r="AQ100" s="105">
        <f t="shared" si="46"/>
        <v>0</v>
      </c>
      <c r="AR100" s="105" t="str">
        <f t="shared" si="47"/>
        <v/>
      </c>
      <c r="AS100" s="105"/>
      <c r="AT100" s="155"/>
    </row>
    <row r="101" spans="2:46">
      <c r="B101" s="160" t="s">
        <v>108</v>
      </c>
      <c r="C101" s="160"/>
      <c r="D101" s="103" t="s">
        <v>196</v>
      </c>
      <c r="E101" s="145" t="s">
        <v>73</v>
      </c>
      <c r="F101" s="146"/>
      <c r="G101" s="146"/>
      <c r="H101" s="145"/>
      <c r="I101" s="159" t="s">
        <v>376</v>
      </c>
      <c r="J101" s="159"/>
      <c r="K101" s="159"/>
      <c r="L101" s="159"/>
      <c r="M101" s="159"/>
      <c r="N101" s="159"/>
      <c r="O101" s="159"/>
      <c r="P101" s="159"/>
      <c r="Q101" s="159"/>
      <c r="R101" s="159"/>
      <c r="Y101" s="147">
        <v>264</v>
      </c>
      <c r="Z101" s="158"/>
      <c r="AA101" s="149" t="str">
        <f t="shared" si="31"/>
        <v/>
      </c>
      <c r="AB101" s="149" t="str">
        <f t="shared" si="36"/>
        <v/>
      </c>
      <c r="AD101" s="104" t="str">
        <f t="shared" si="32"/>
        <v/>
      </c>
      <c r="AE101" s="152" t="str">
        <f t="shared" si="33"/>
        <v/>
      </c>
      <c r="AF101" s="152" t="str">
        <f t="shared" si="37"/>
        <v/>
      </c>
      <c r="AG101" s="105" t="str">
        <f t="shared" si="34"/>
        <v/>
      </c>
      <c r="AH101" s="104" t="str">
        <f t="shared" si="35"/>
        <v/>
      </c>
      <c r="AI101" s="105" t="str">
        <f t="shared" si="38"/>
        <v/>
      </c>
      <c r="AJ101" s="105" t="str">
        <f t="shared" si="39"/>
        <v/>
      </c>
      <c r="AK101" s="105" t="str">
        <f t="shared" si="40"/>
        <v/>
      </c>
      <c r="AL101" s="105" t="str">
        <f t="shared" si="41"/>
        <v/>
      </c>
      <c r="AM101" s="105" t="str">
        <f t="shared" si="42"/>
        <v/>
      </c>
      <c r="AN101" s="105" t="str">
        <f t="shared" si="43"/>
        <v/>
      </c>
      <c r="AO101" s="105" t="str">
        <f t="shared" si="44"/>
        <v/>
      </c>
      <c r="AP101" s="105" t="str">
        <f t="shared" si="45"/>
        <v/>
      </c>
      <c r="AQ101" s="105" t="str">
        <f t="shared" si="46"/>
        <v/>
      </c>
      <c r="AR101" s="105" t="str">
        <f t="shared" si="47"/>
        <v/>
      </c>
      <c r="AS101" s="105"/>
      <c r="AT101" s="155"/>
    </row>
    <row r="102" spans="2:46">
      <c r="B102" s="160" t="s">
        <v>109</v>
      </c>
      <c r="C102" s="160"/>
      <c r="D102" s="103" t="s">
        <v>197</v>
      </c>
      <c r="E102" s="145" t="s">
        <v>73</v>
      </c>
      <c r="F102" s="146" t="s">
        <v>291</v>
      </c>
      <c r="G102" s="146"/>
      <c r="H102" s="145" t="s">
        <v>338</v>
      </c>
      <c r="I102" s="159" t="s">
        <v>376</v>
      </c>
      <c r="J102" s="159"/>
      <c r="K102" s="159"/>
      <c r="L102" s="159"/>
      <c r="M102" s="159"/>
      <c r="N102" s="159"/>
      <c r="O102" s="159"/>
      <c r="P102" s="159"/>
      <c r="Q102" s="159"/>
      <c r="R102" s="159"/>
      <c r="S102" s="103">
        <v>0</v>
      </c>
      <c r="T102" s="103">
        <v>0</v>
      </c>
      <c r="U102" s="103">
        <v>1</v>
      </c>
      <c r="V102" s="103">
        <v>0</v>
      </c>
      <c r="Y102" s="147"/>
      <c r="Z102" s="148">
        <f>$Z$101</f>
        <v>0</v>
      </c>
      <c r="AA102" s="149">
        <f t="shared" si="31"/>
        <v>0</v>
      </c>
      <c r="AB102" s="149">
        <f t="shared" si="36"/>
        <v>0</v>
      </c>
      <c r="AD102" s="104" t="str">
        <f t="shared" si="32"/>
        <v>04</v>
      </c>
      <c r="AE102" s="152" t="str">
        <f t="shared" si="33"/>
        <v/>
      </c>
      <c r="AF102" s="152" t="str">
        <f t="shared" si="37"/>
        <v/>
      </c>
      <c r="AG102" s="105" t="str">
        <f t="shared" si="34"/>
        <v/>
      </c>
      <c r="AH102" s="104" t="str">
        <f t="shared" si="35"/>
        <v/>
      </c>
      <c r="AI102" s="105">
        <f t="shared" si="38"/>
        <v>0</v>
      </c>
      <c r="AJ102" s="105">
        <f t="shared" si="39"/>
        <v>0</v>
      </c>
      <c r="AK102" s="105" t="str">
        <f t="shared" si="40"/>
        <v/>
      </c>
      <c r="AL102" s="105" t="str">
        <f t="shared" si="41"/>
        <v/>
      </c>
      <c r="AM102" s="105" t="str">
        <f t="shared" si="42"/>
        <v/>
      </c>
      <c r="AN102" s="105" t="str">
        <f t="shared" si="43"/>
        <v/>
      </c>
      <c r="AO102" s="105" t="str">
        <f t="shared" si="44"/>
        <v/>
      </c>
      <c r="AP102" s="105">
        <f t="shared" si="45"/>
        <v>0</v>
      </c>
      <c r="AQ102" s="105">
        <f t="shared" si="46"/>
        <v>0</v>
      </c>
      <c r="AR102" s="105" t="str">
        <f t="shared" si="47"/>
        <v/>
      </c>
      <c r="AS102" s="105"/>
      <c r="AT102" s="155"/>
    </row>
    <row r="103" spans="2:46">
      <c r="B103" s="160" t="s">
        <v>109</v>
      </c>
      <c r="C103" s="160"/>
      <c r="D103" s="103" t="s">
        <v>198</v>
      </c>
      <c r="E103" s="145" t="s">
        <v>73</v>
      </c>
      <c r="F103" s="146" t="s">
        <v>291</v>
      </c>
      <c r="G103" s="146"/>
      <c r="H103" s="145" t="s">
        <v>339</v>
      </c>
      <c r="I103" s="159" t="s">
        <v>376</v>
      </c>
      <c r="J103" s="159"/>
      <c r="K103" s="159"/>
      <c r="L103" s="159"/>
      <c r="M103" s="159"/>
      <c r="N103" s="159"/>
      <c r="O103" s="159"/>
      <c r="P103" s="159"/>
      <c r="Q103" s="159"/>
      <c r="R103" s="159"/>
      <c r="S103" s="103">
        <v>0</v>
      </c>
      <c r="T103" s="103">
        <v>0</v>
      </c>
      <c r="U103" s="103">
        <v>0</v>
      </c>
      <c r="V103" s="103">
        <v>1</v>
      </c>
      <c r="Y103" s="147"/>
      <c r="Z103" s="148">
        <f t="shared" ref="Z103:Z107" si="49">$Z$101</f>
        <v>0</v>
      </c>
      <c r="AA103" s="149">
        <f t="shared" si="31"/>
        <v>0</v>
      </c>
      <c r="AB103" s="149">
        <f t="shared" si="36"/>
        <v>0</v>
      </c>
      <c r="AD103" s="104" t="str">
        <f t="shared" si="32"/>
        <v>04</v>
      </c>
      <c r="AE103" s="152" t="str">
        <f t="shared" si="33"/>
        <v/>
      </c>
      <c r="AF103" s="152" t="str">
        <f t="shared" si="37"/>
        <v/>
      </c>
      <c r="AG103" s="105" t="str">
        <f t="shared" si="34"/>
        <v/>
      </c>
      <c r="AH103" s="104" t="str">
        <f t="shared" si="35"/>
        <v/>
      </c>
      <c r="AI103" s="105">
        <f t="shared" si="38"/>
        <v>0</v>
      </c>
      <c r="AJ103" s="105">
        <f t="shared" si="39"/>
        <v>0</v>
      </c>
      <c r="AK103" s="105" t="str">
        <f t="shared" si="40"/>
        <v/>
      </c>
      <c r="AL103" s="105" t="str">
        <f t="shared" si="41"/>
        <v/>
      </c>
      <c r="AM103" s="105" t="str">
        <f t="shared" si="42"/>
        <v/>
      </c>
      <c r="AN103" s="105" t="str">
        <f t="shared" si="43"/>
        <v/>
      </c>
      <c r="AO103" s="105" t="str">
        <f t="shared" si="44"/>
        <v/>
      </c>
      <c r="AP103" s="105">
        <f t="shared" si="45"/>
        <v>0</v>
      </c>
      <c r="AQ103" s="105">
        <f t="shared" si="46"/>
        <v>0</v>
      </c>
      <c r="AR103" s="105" t="str">
        <f t="shared" si="47"/>
        <v/>
      </c>
      <c r="AS103" s="105"/>
      <c r="AT103" s="155"/>
    </row>
    <row r="104" spans="2:46">
      <c r="B104" s="160" t="s">
        <v>109</v>
      </c>
      <c r="C104" s="160"/>
      <c r="D104" s="103" t="s">
        <v>199</v>
      </c>
      <c r="E104" s="145" t="s">
        <v>73</v>
      </c>
      <c r="F104" s="146" t="s">
        <v>293</v>
      </c>
      <c r="G104" s="146"/>
      <c r="H104" s="145" t="s">
        <v>340</v>
      </c>
      <c r="I104" s="159" t="s">
        <v>376</v>
      </c>
      <c r="J104" s="159"/>
      <c r="K104" s="159"/>
      <c r="L104" s="159"/>
      <c r="M104" s="159"/>
      <c r="N104" s="159"/>
      <c r="O104" s="159"/>
      <c r="P104" s="159"/>
      <c r="Q104" s="159"/>
      <c r="R104" s="159"/>
      <c r="S104" s="103">
        <v>0</v>
      </c>
      <c r="T104" s="103">
        <v>0</v>
      </c>
      <c r="U104" s="103">
        <v>0</v>
      </c>
      <c r="V104" s="103">
        <v>1</v>
      </c>
      <c r="Y104" s="147"/>
      <c r="Z104" s="148">
        <f t="shared" si="49"/>
        <v>0</v>
      </c>
      <c r="AA104" s="149">
        <f t="shared" si="31"/>
        <v>0</v>
      </c>
      <c r="AB104" s="149">
        <f t="shared" si="36"/>
        <v>0</v>
      </c>
      <c r="AD104" s="104" t="str">
        <f t="shared" si="32"/>
        <v>04</v>
      </c>
      <c r="AE104" s="152" t="str">
        <f t="shared" si="33"/>
        <v/>
      </c>
      <c r="AF104" s="152" t="str">
        <f t="shared" si="37"/>
        <v/>
      </c>
      <c r="AG104" s="105" t="str">
        <f t="shared" si="34"/>
        <v/>
      </c>
      <c r="AH104" s="104" t="str">
        <f t="shared" si="35"/>
        <v/>
      </c>
      <c r="AI104" s="105">
        <f t="shared" si="38"/>
        <v>0</v>
      </c>
      <c r="AJ104" s="105">
        <f t="shared" si="39"/>
        <v>0</v>
      </c>
      <c r="AK104" s="105" t="str">
        <f t="shared" si="40"/>
        <v/>
      </c>
      <c r="AL104" s="105" t="str">
        <f t="shared" si="41"/>
        <v/>
      </c>
      <c r="AM104" s="105" t="str">
        <f t="shared" si="42"/>
        <v/>
      </c>
      <c r="AN104" s="105" t="str">
        <f t="shared" si="43"/>
        <v/>
      </c>
      <c r="AO104" s="105" t="str">
        <f t="shared" si="44"/>
        <v/>
      </c>
      <c r="AP104" s="105">
        <f t="shared" si="45"/>
        <v>0</v>
      </c>
      <c r="AQ104" s="105">
        <f t="shared" si="46"/>
        <v>0</v>
      </c>
      <c r="AR104" s="105" t="str">
        <f t="shared" si="47"/>
        <v/>
      </c>
      <c r="AS104" s="105"/>
      <c r="AT104" s="155"/>
    </row>
    <row r="105" spans="2:46">
      <c r="B105" s="160" t="s">
        <v>109</v>
      </c>
      <c r="C105" s="160"/>
      <c r="D105" s="103" t="s">
        <v>200</v>
      </c>
      <c r="E105" s="145" t="s">
        <v>73</v>
      </c>
      <c r="F105" s="146" t="s">
        <v>293</v>
      </c>
      <c r="G105" s="146"/>
      <c r="H105" s="145" t="s">
        <v>341</v>
      </c>
      <c r="I105" s="159" t="s">
        <v>376</v>
      </c>
      <c r="J105" s="159"/>
      <c r="K105" s="159"/>
      <c r="L105" s="159"/>
      <c r="M105" s="159"/>
      <c r="N105" s="159"/>
      <c r="O105" s="159"/>
      <c r="P105" s="159"/>
      <c r="Q105" s="159"/>
      <c r="R105" s="159"/>
      <c r="S105" s="103">
        <v>0</v>
      </c>
      <c r="T105" s="103">
        <v>0</v>
      </c>
      <c r="U105" s="103">
        <v>0</v>
      </c>
      <c r="V105" s="103">
        <v>1</v>
      </c>
      <c r="Y105" s="147"/>
      <c r="Z105" s="148">
        <f t="shared" si="49"/>
        <v>0</v>
      </c>
      <c r="AA105" s="149">
        <f t="shared" si="31"/>
        <v>0</v>
      </c>
      <c r="AB105" s="149">
        <f t="shared" si="36"/>
        <v>0</v>
      </c>
      <c r="AD105" s="104" t="str">
        <f t="shared" si="32"/>
        <v>04</v>
      </c>
      <c r="AE105" s="152" t="str">
        <f t="shared" si="33"/>
        <v/>
      </c>
      <c r="AF105" s="152" t="str">
        <f t="shared" si="37"/>
        <v/>
      </c>
      <c r="AG105" s="105" t="str">
        <f t="shared" si="34"/>
        <v/>
      </c>
      <c r="AH105" s="104" t="str">
        <f t="shared" si="35"/>
        <v/>
      </c>
      <c r="AI105" s="105">
        <f t="shared" si="38"/>
        <v>0</v>
      </c>
      <c r="AJ105" s="105">
        <f t="shared" si="39"/>
        <v>0</v>
      </c>
      <c r="AK105" s="105" t="str">
        <f t="shared" si="40"/>
        <v/>
      </c>
      <c r="AL105" s="105" t="str">
        <f t="shared" si="41"/>
        <v/>
      </c>
      <c r="AM105" s="105" t="str">
        <f t="shared" si="42"/>
        <v/>
      </c>
      <c r="AN105" s="105" t="str">
        <f t="shared" si="43"/>
        <v/>
      </c>
      <c r="AO105" s="105" t="str">
        <f t="shared" si="44"/>
        <v/>
      </c>
      <c r="AP105" s="105">
        <f t="shared" si="45"/>
        <v>0</v>
      </c>
      <c r="AQ105" s="105">
        <f t="shared" si="46"/>
        <v>0</v>
      </c>
      <c r="AR105" s="105" t="str">
        <f t="shared" si="47"/>
        <v/>
      </c>
      <c r="AS105" s="105"/>
      <c r="AT105" s="155"/>
    </row>
    <row r="106" spans="2:46">
      <c r="B106" s="160" t="s">
        <v>109</v>
      </c>
      <c r="C106" s="160"/>
      <c r="D106" s="103" t="s">
        <v>201</v>
      </c>
      <c r="E106" s="145" t="s">
        <v>73</v>
      </c>
      <c r="F106" s="146" t="s">
        <v>293</v>
      </c>
      <c r="G106" s="146"/>
      <c r="H106" s="145" t="s">
        <v>337</v>
      </c>
      <c r="I106" s="159" t="s">
        <v>376</v>
      </c>
      <c r="J106" s="159"/>
      <c r="K106" s="159"/>
      <c r="L106" s="159"/>
      <c r="M106" s="159"/>
      <c r="N106" s="159"/>
      <c r="O106" s="159"/>
      <c r="P106" s="159"/>
      <c r="Q106" s="159"/>
      <c r="R106" s="159"/>
      <c r="S106" s="103">
        <v>0</v>
      </c>
      <c r="T106" s="103">
        <v>0</v>
      </c>
      <c r="U106" s="103">
        <v>1</v>
      </c>
      <c r="V106" s="103">
        <v>0</v>
      </c>
      <c r="Y106" s="147"/>
      <c r="Z106" s="148">
        <f t="shared" si="49"/>
        <v>0</v>
      </c>
      <c r="AA106" s="149">
        <f t="shared" si="31"/>
        <v>0</v>
      </c>
      <c r="AB106" s="149">
        <f t="shared" si="36"/>
        <v>0</v>
      </c>
      <c r="AD106" s="104" t="str">
        <f t="shared" si="32"/>
        <v>04</v>
      </c>
      <c r="AE106" s="152" t="str">
        <f t="shared" si="33"/>
        <v/>
      </c>
      <c r="AF106" s="152" t="str">
        <f t="shared" si="37"/>
        <v/>
      </c>
      <c r="AG106" s="105" t="str">
        <f t="shared" si="34"/>
        <v/>
      </c>
      <c r="AH106" s="104" t="str">
        <f t="shared" si="35"/>
        <v/>
      </c>
      <c r="AI106" s="105">
        <f t="shared" si="38"/>
        <v>0</v>
      </c>
      <c r="AJ106" s="105">
        <f t="shared" si="39"/>
        <v>0</v>
      </c>
      <c r="AK106" s="105" t="str">
        <f t="shared" si="40"/>
        <v/>
      </c>
      <c r="AL106" s="105" t="str">
        <f t="shared" si="41"/>
        <v/>
      </c>
      <c r="AM106" s="105" t="str">
        <f t="shared" si="42"/>
        <v/>
      </c>
      <c r="AN106" s="105" t="str">
        <f t="shared" si="43"/>
        <v/>
      </c>
      <c r="AO106" s="105" t="str">
        <f t="shared" si="44"/>
        <v/>
      </c>
      <c r="AP106" s="105">
        <f t="shared" si="45"/>
        <v>0</v>
      </c>
      <c r="AQ106" s="105">
        <f t="shared" si="46"/>
        <v>0</v>
      </c>
      <c r="AR106" s="105" t="str">
        <f t="shared" si="47"/>
        <v/>
      </c>
      <c r="AS106" s="105"/>
      <c r="AT106" s="155"/>
    </row>
    <row r="107" spans="2:46">
      <c r="B107" s="160" t="s">
        <v>109</v>
      </c>
      <c r="C107" s="160"/>
      <c r="D107" s="103" t="s">
        <v>202</v>
      </c>
      <c r="E107" s="145" t="s">
        <v>73</v>
      </c>
      <c r="F107" s="146" t="s">
        <v>293</v>
      </c>
      <c r="G107" s="146"/>
      <c r="H107" s="145" t="s">
        <v>331</v>
      </c>
      <c r="I107" s="159" t="s">
        <v>376</v>
      </c>
      <c r="J107" s="159"/>
      <c r="K107" s="159"/>
      <c r="L107" s="159"/>
      <c r="M107" s="159"/>
      <c r="N107" s="159"/>
      <c r="O107" s="159"/>
      <c r="P107" s="159"/>
      <c r="Q107" s="159"/>
      <c r="R107" s="159"/>
      <c r="S107" s="103">
        <v>1</v>
      </c>
      <c r="T107" s="103">
        <v>0</v>
      </c>
      <c r="U107" s="103">
        <v>0</v>
      </c>
      <c r="V107" s="103">
        <v>0</v>
      </c>
      <c r="Y107" s="147"/>
      <c r="Z107" s="148">
        <f t="shared" si="49"/>
        <v>0</v>
      </c>
      <c r="AA107" s="149">
        <f t="shared" si="31"/>
        <v>0</v>
      </c>
      <c r="AB107" s="149">
        <f t="shared" si="36"/>
        <v>0</v>
      </c>
      <c r="AD107" s="104" t="str">
        <f t="shared" si="32"/>
        <v>04</v>
      </c>
      <c r="AE107" s="152" t="str">
        <f t="shared" si="33"/>
        <v/>
      </c>
      <c r="AF107" s="152" t="str">
        <f t="shared" si="37"/>
        <v/>
      </c>
      <c r="AG107" s="105" t="str">
        <f t="shared" si="34"/>
        <v/>
      </c>
      <c r="AH107" s="104" t="str">
        <f t="shared" si="35"/>
        <v/>
      </c>
      <c r="AI107" s="105">
        <f t="shared" si="38"/>
        <v>0</v>
      </c>
      <c r="AJ107" s="105">
        <f t="shared" si="39"/>
        <v>0</v>
      </c>
      <c r="AK107" s="105" t="str">
        <f t="shared" si="40"/>
        <v/>
      </c>
      <c r="AL107" s="105" t="str">
        <f t="shared" si="41"/>
        <v/>
      </c>
      <c r="AM107" s="105" t="str">
        <f t="shared" si="42"/>
        <v/>
      </c>
      <c r="AN107" s="105" t="str">
        <f t="shared" si="43"/>
        <v/>
      </c>
      <c r="AO107" s="105" t="str">
        <f t="shared" si="44"/>
        <v/>
      </c>
      <c r="AP107" s="105">
        <f t="shared" si="45"/>
        <v>0</v>
      </c>
      <c r="AQ107" s="105">
        <f t="shared" si="46"/>
        <v>0</v>
      </c>
      <c r="AR107" s="105" t="str">
        <f t="shared" si="47"/>
        <v/>
      </c>
      <c r="AS107" s="105"/>
      <c r="AT107" s="155"/>
    </row>
    <row r="108" spans="2:46">
      <c r="B108" s="160" t="s">
        <v>108</v>
      </c>
      <c r="C108" s="160"/>
      <c r="D108" s="103" t="s">
        <v>203</v>
      </c>
      <c r="E108" s="145" t="s">
        <v>73</v>
      </c>
      <c r="F108" s="146"/>
      <c r="G108" s="146"/>
      <c r="H108" s="145"/>
      <c r="I108" s="159" t="s">
        <v>377</v>
      </c>
      <c r="J108" s="159"/>
      <c r="K108" s="159"/>
      <c r="L108" s="159"/>
      <c r="M108" s="159"/>
      <c r="N108" s="159"/>
      <c r="O108" s="159"/>
      <c r="P108" s="159"/>
      <c r="Q108" s="159"/>
      <c r="R108" s="159"/>
      <c r="Y108" s="147">
        <v>264</v>
      </c>
      <c r="Z108" s="158"/>
      <c r="AA108" s="149" t="str">
        <f t="shared" si="31"/>
        <v/>
      </c>
      <c r="AB108" s="149" t="str">
        <f t="shared" si="36"/>
        <v/>
      </c>
      <c r="AD108" s="104" t="str">
        <f t="shared" si="32"/>
        <v/>
      </c>
      <c r="AE108" s="152" t="str">
        <f t="shared" si="33"/>
        <v/>
      </c>
      <c r="AF108" s="152" t="str">
        <f t="shared" si="37"/>
        <v/>
      </c>
      <c r="AG108" s="105" t="str">
        <f t="shared" si="34"/>
        <v/>
      </c>
      <c r="AH108" s="104" t="str">
        <f t="shared" si="35"/>
        <v/>
      </c>
      <c r="AI108" s="105" t="str">
        <f t="shared" si="38"/>
        <v/>
      </c>
      <c r="AJ108" s="105" t="str">
        <f t="shared" si="39"/>
        <v/>
      </c>
      <c r="AK108" s="105" t="str">
        <f t="shared" si="40"/>
        <v/>
      </c>
      <c r="AL108" s="105" t="str">
        <f t="shared" si="41"/>
        <v/>
      </c>
      <c r="AM108" s="105" t="str">
        <f t="shared" si="42"/>
        <v/>
      </c>
      <c r="AN108" s="105" t="str">
        <f t="shared" si="43"/>
        <v/>
      </c>
      <c r="AO108" s="105" t="str">
        <f t="shared" si="44"/>
        <v/>
      </c>
      <c r="AP108" s="105" t="str">
        <f t="shared" si="45"/>
        <v/>
      </c>
      <c r="AQ108" s="105" t="str">
        <f t="shared" si="46"/>
        <v/>
      </c>
      <c r="AR108" s="105" t="str">
        <f t="shared" si="47"/>
        <v/>
      </c>
      <c r="AS108" s="105"/>
      <c r="AT108" s="155"/>
    </row>
    <row r="109" spans="2:46">
      <c r="B109" s="160" t="s">
        <v>109</v>
      </c>
      <c r="C109" s="160"/>
      <c r="D109" s="103" t="s">
        <v>204</v>
      </c>
      <c r="E109" s="145" t="s">
        <v>73</v>
      </c>
      <c r="F109" s="146" t="s">
        <v>290</v>
      </c>
      <c r="G109" s="146" t="s">
        <v>294</v>
      </c>
      <c r="H109" s="145" t="s">
        <v>342</v>
      </c>
      <c r="I109" s="159" t="s">
        <v>377</v>
      </c>
      <c r="J109" s="159"/>
      <c r="K109" s="159"/>
      <c r="L109" s="159"/>
      <c r="M109" s="159"/>
      <c r="N109" s="159"/>
      <c r="O109" s="159"/>
      <c r="P109" s="159"/>
      <c r="Q109" s="159"/>
      <c r="R109" s="159"/>
      <c r="S109" s="103">
        <v>0</v>
      </c>
      <c r="T109" s="103">
        <v>0</v>
      </c>
      <c r="U109" s="103">
        <v>0</v>
      </c>
      <c r="V109" s="103">
        <v>0</v>
      </c>
      <c r="Y109" s="147"/>
      <c r="Z109" s="148">
        <f>$Z$108</f>
        <v>0</v>
      </c>
      <c r="AA109" s="149">
        <f t="shared" si="31"/>
        <v>0</v>
      </c>
      <c r="AB109" s="149">
        <f t="shared" si="36"/>
        <v>0</v>
      </c>
      <c r="AD109" s="104" t="str">
        <f t="shared" si="32"/>
        <v>05</v>
      </c>
      <c r="AE109" s="152" t="str">
        <f t="shared" si="33"/>
        <v/>
      </c>
      <c r="AF109" s="152" t="str">
        <f t="shared" si="37"/>
        <v/>
      </c>
      <c r="AG109" s="105" t="str">
        <f t="shared" si="34"/>
        <v/>
      </c>
      <c r="AH109" s="104" t="str">
        <f t="shared" si="35"/>
        <v/>
      </c>
      <c r="AI109" s="105">
        <f t="shared" si="38"/>
        <v>0</v>
      </c>
      <c r="AJ109" s="105">
        <f t="shared" si="39"/>
        <v>0</v>
      </c>
      <c r="AK109" s="105" t="str">
        <f t="shared" si="40"/>
        <v/>
      </c>
      <c r="AL109" s="105" t="str">
        <f t="shared" si="41"/>
        <v/>
      </c>
      <c r="AM109" s="105" t="str">
        <f t="shared" si="42"/>
        <v/>
      </c>
      <c r="AN109" s="105" t="str">
        <f t="shared" si="43"/>
        <v/>
      </c>
      <c r="AO109" s="105" t="str">
        <f t="shared" si="44"/>
        <v/>
      </c>
      <c r="AP109" s="105">
        <f t="shared" si="45"/>
        <v>0</v>
      </c>
      <c r="AQ109" s="105">
        <f t="shared" si="46"/>
        <v>0</v>
      </c>
      <c r="AR109" s="105" t="str">
        <f t="shared" si="47"/>
        <v/>
      </c>
      <c r="AS109" s="105"/>
      <c r="AT109" s="155"/>
    </row>
    <row r="110" spans="2:46">
      <c r="B110" s="160" t="s">
        <v>109</v>
      </c>
      <c r="C110" s="160"/>
      <c r="D110" s="103" t="s">
        <v>205</v>
      </c>
      <c r="E110" s="145" t="s">
        <v>73</v>
      </c>
      <c r="F110" s="146" t="s">
        <v>290</v>
      </c>
      <c r="G110" s="146" t="s">
        <v>294</v>
      </c>
      <c r="H110" s="145" t="s">
        <v>343</v>
      </c>
      <c r="I110" s="159" t="s">
        <v>377</v>
      </c>
      <c r="J110" s="159"/>
      <c r="K110" s="159"/>
      <c r="L110" s="159"/>
      <c r="M110" s="159"/>
      <c r="N110" s="159"/>
      <c r="O110" s="159"/>
      <c r="P110" s="159"/>
      <c r="Q110" s="159"/>
      <c r="R110" s="159"/>
      <c r="S110" s="103">
        <v>0</v>
      </c>
      <c r="T110" s="103">
        <v>1</v>
      </c>
      <c r="U110" s="103">
        <v>0</v>
      </c>
      <c r="V110" s="103">
        <v>0</v>
      </c>
      <c r="Y110" s="147"/>
      <c r="Z110" s="148">
        <f t="shared" ref="Z110:Z138" si="50">$Z$108</f>
        <v>0</v>
      </c>
      <c r="AA110" s="149">
        <f t="shared" si="31"/>
        <v>0</v>
      </c>
      <c r="AB110" s="149">
        <f t="shared" si="36"/>
        <v>0</v>
      </c>
      <c r="AD110" s="104" t="str">
        <f t="shared" si="32"/>
        <v>05</v>
      </c>
      <c r="AE110" s="152" t="str">
        <f t="shared" si="33"/>
        <v/>
      </c>
      <c r="AF110" s="152" t="str">
        <f t="shared" si="37"/>
        <v/>
      </c>
      <c r="AG110" s="105" t="str">
        <f t="shared" si="34"/>
        <v/>
      </c>
      <c r="AH110" s="104" t="str">
        <f t="shared" si="35"/>
        <v/>
      </c>
      <c r="AI110" s="105">
        <f t="shared" si="38"/>
        <v>0</v>
      </c>
      <c r="AJ110" s="105">
        <f t="shared" si="39"/>
        <v>0</v>
      </c>
      <c r="AK110" s="105" t="str">
        <f t="shared" si="40"/>
        <v/>
      </c>
      <c r="AL110" s="105" t="str">
        <f t="shared" si="41"/>
        <v/>
      </c>
      <c r="AM110" s="105" t="str">
        <f t="shared" si="42"/>
        <v/>
      </c>
      <c r="AN110" s="105" t="str">
        <f t="shared" si="43"/>
        <v/>
      </c>
      <c r="AO110" s="105" t="str">
        <f t="shared" si="44"/>
        <v/>
      </c>
      <c r="AP110" s="105">
        <f t="shared" si="45"/>
        <v>0</v>
      </c>
      <c r="AQ110" s="105">
        <f t="shared" si="46"/>
        <v>0</v>
      </c>
      <c r="AR110" s="105" t="str">
        <f t="shared" si="47"/>
        <v/>
      </c>
      <c r="AS110" s="105"/>
      <c r="AT110" s="155"/>
    </row>
    <row r="111" spans="2:46">
      <c r="B111" s="160" t="s">
        <v>109</v>
      </c>
      <c r="C111" s="160"/>
      <c r="D111" s="103" t="s">
        <v>206</v>
      </c>
      <c r="E111" s="145" t="s">
        <v>73</v>
      </c>
      <c r="F111" s="146" t="s">
        <v>290</v>
      </c>
      <c r="G111" s="146" t="s">
        <v>294</v>
      </c>
      <c r="H111" s="145" t="s">
        <v>344</v>
      </c>
      <c r="I111" s="159" t="s">
        <v>377</v>
      </c>
      <c r="J111" s="159"/>
      <c r="K111" s="159"/>
      <c r="L111" s="159"/>
      <c r="M111" s="159"/>
      <c r="N111" s="159"/>
      <c r="O111" s="159"/>
      <c r="P111" s="159"/>
      <c r="Q111" s="159"/>
      <c r="R111" s="159"/>
      <c r="S111" s="103">
        <v>1</v>
      </c>
      <c r="T111" s="103">
        <v>0</v>
      </c>
      <c r="U111" s="103">
        <v>0</v>
      </c>
      <c r="V111" s="103">
        <v>0</v>
      </c>
      <c r="Y111" s="147"/>
      <c r="Z111" s="148">
        <f t="shared" si="50"/>
        <v>0</v>
      </c>
      <c r="AA111" s="149">
        <f t="shared" si="31"/>
        <v>0</v>
      </c>
      <c r="AB111" s="149">
        <f t="shared" si="36"/>
        <v>0</v>
      </c>
      <c r="AD111" s="104" t="str">
        <f t="shared" si="32"/>
        <v>05</v>
      </c>
      <c r="AE111" s="152" t="str">
        <f t="shared" si="33"/>
        <v/>
      </c>
      <c r="AF111" s="152" t="str">
        <f t="shared" si="37"/>
        <v/>
      </c>
      <c r="AG111" s="105" t="str">
        <f t="shared" si="34"/>
        <v/>
      </c>
      <c r="AH111" s="104" t="str">
        <f t="shared" si="35"/>
        <v/>
      </c>
      <c r="AI111" s="105">
        <f t="shared" si="38"/>
        <v>0</v>
      </c>
      <c r="AJ111" s="105">
        <f t="shared" si="39"/>
        <v>0</v>
      </c>
      <c r="AK111" s="105" t="str">
        <f t="shared" si="40"/>
        <v/>
      </c>
      <c r="AL111" s="105" t="str">
        <f t="shared" si="41"/>
        <v/>
      </c>
      <c r="AM111" s="105" t="str">
        <f t="shared" si="42"/>
        <v/>
      </c>
      <c r="AN111" s="105" t="str">
        <f t="shared" si="43"/>
        <v/>
      </c>
      <c r="AO111" s="105" t="str">
        <f t="shared" si="44"/>
        <v/>
      </c>
      <c r="AP111" s="105">
        <f t="shared" si="45"/>
        <v>0</v>
      </c>
      <c r="AQ111" s="105">
        <f t="shared" si="46"/>
        <v>0</v>
      </c>
      <c r="AR111" s="105" t="str">
        <f t="shared" si="47"/>
        <v/>
      </c>
      <c r="AS111" s="105"/>
      <c r="AT111" s="155"/>
    </row>
    <row r="112" spans="2:46">
      <c r="B112" s="160" t="s">
        <v>109</v>
      </c>
      <c r="C112" s="160"/>
      <c r="D112" s="103" t="s">
        <v>207</v>
      </c>
      <c r="E112" s="145" t="s">
        <v>73</v>
      </c>
      <c r="F112" s="146" t="s">
        <v>290</v>
      </c>
      <c r="G112" s="146" t="s">
        <v>294</v>
      </c>
      <c r="H112" s="145" t="s">
        <v>345</v>
      </c>
      <c r="I112" s="159" t="s">
        <v>377</v>
      </c>
      <c r="J112" s="159"/>
      <c r="K112" s="159"/>
      <c r="L112" s="159"/>
      <c r="M112" s="159"/>
      <c r="N112" s="159"/>
      <c r="O112" s="159"/>
      <c r="P112" s="159"/>
      <c r="Q112" s="159"/>
      <c r="R112" s="159"/>
      <c r="S112" s="103">
        <v>0</v>
      </c>
      <c r="T112" s="103">
        <v>0</v>
      </c>
      <c r="U112" s="103">
        <v>0</v>
      </c>
      <c r="V112" s="103">
        <v>1</v>
      </c>
      <c r="Y112" s="147"/>
      <c r="Z112" s="148">
        <f t="shared" si="50"/>
        <v>0</v>
      </c>
      <c r="AA112" s="149">
        <f t="shared" si="31"/>
        <v>0</v>
      </c>
      <c r="AB112" s="149">
        <f t="shared" si="36"/>
        <v>0</v>
      </c>
      <c r="AD112" s="104" t="str">
        <f t="shared" si="32"/>
        <v>05</v>
      </c>
      <c r="AE112" s="152" t="str">
        <f t="shared" si="33"/>
        <v/>
      </c>
      <c r="AF112" s="152" t="str">
        <f t="shared" si="37"/>
        <v/>
      </c>
      <c r="AG112" s="105" t="str">
        <f t="shared" si="34"/>
        <v/>
      </c>
      <c r="AH112" s="104" t="str">
        <f t="shared" si="35"/>
        <v/>
      </c>
      <c r="AI112" s="105">
        <f t="shared" si="38"/>
        <v>0</v>
      </c>
      <c r="AJ112" s="105">
        <f t="shared" si="39"/>
        <v>0</v>
      </c>
      <c r="AK112" s="105" t="str">
        <f t="shared" si="40"/>
        <v/>
      </c>
      <c r="AL112" s="105" t="str">
        <f t="shared" si="41"/>
        <v/>
      </c>
      <c r="AM112" s="105" t="str">
        <f t="shared" si="42"/>
        <v/>
      </c>
      <c r="AN112" s="105" t="str">
        <f t="shared" si="43"/>
        <v/>
      </c>
      <c r="AO112" s="105" t="str">
        <f t="shared" si="44"/>
        <v/>
      </c>
      <c r="AP112" s="105">
        <f t="shared" si="45"/>
        <v>0</v>
      </c>
      <c r="AQ112" s="105">
        <f t="shared" si="46"/>
        <v>0</v>
      </c>
      <c r="AR112" s="105" t="str">
        <f t="shared" si="47"/>
        <v/>
      </c>
      <c r="AS112" s="105"/>
      <c r="AT112" s="155"/>
    </row>
    <row r="113" spans="2:46">
      <c r="B113" s="160" t="s">
        <v>109</v>
      </c>
      <c r="C113" s="160"/>
      <c r="D113" s="103" t="s">
        <v>208</v>
      </c>
      <c r="E113" s="145" t="s">
        <v>73</v>
      </c>
      <c r="F113" s="146" t="s">
        <v>290</v>
      </c>
      <c r="G113" s="146" t="s">
        <v>294</v>
      </c>
      <c r="H113" s="145" t="s">
        <v>346</v>
      </c>
      <c r="I113" s="159" t="s">
        <v>377</v>
      </c>
      <c r="J113" s="159"/>
      <c r="K113" s="159"/>
      <c r="L113" s="159"/>
      <c r="M113" s="159"/>
      <c r="N113" s="159"/>
      <c r="O113" s="159"/>
      <c r="P113" s="159"/>
      <c r="Q113" s="159"/>
      <c r="R113" s="159"/>
      <c r="S113" s="103">
        <v>0</v>
      </c>
      <c r="T113" s="103">
        <v>0</v>
      </c>
      <c r="U113" s="103">
        <v>1</v>
      </c>
      <c r="V113" s="103">
        <v>0</v>
      </c>
      <c r="Y113" s="147"/>
      <c r="Z113" s="148">
        <f t="shared" si="50"/>
        <v>0</v>
      </c>
      <c r="AA113" s="149">
        <f t="shared" si="31"/>
        <v>0</v>
      </c>
      <c r="AB113" s="149">
        <f t="shared" si="36"/>
        <v>0</v>
      </c>
      <c r="AD113" s="104" t="str">
        <f t="shared" si="32"/>
        <v>05</v>
      </c>
      <c r="AE113" s="152" t="str">
        <f t="shared" si="33"/>
        <v/>
      </c>
      <c r="AF113" s="152" t="str">
        <f t="shared" si="37"/>
        <v/>
      </c>
      <c r="AG113" s="105" t="str">
        <f t="shared" si="34"/>
        <v/>
      </c>
      <c r="AH113" s="104" t="str">
        <f t="shared" si="35"/>
        <v/>
      </c>
      <c r="AI113" s="105">
        <f t="shared" si="38"/>
        <v>0</v>
      </c>
      <c r="AJ113" s="105">
        <f t="shared" si="39"/>
        <v>0</v>
      </c>
      <c r="AK113" s="105" t="str">
        <f t="shared" si="40"/>
        <v/>
      </c>
      <c r="AL113" s="105" t="str">
        <f t="shared" si="41"/>
        <v/>
      </c>
      <c r="AM113" s="105" t="str">
        <f t="shared" si="42"/>
        <v/>
      </c>
      <c r="AN113" s="105" t="str">
        <f t="shared" si="43"/>
        <v/>
      </c>
      <c r="AO113" s="105" t="str">
        <f t="shared" si="44"/>
        <v/>
      </c>
      <c r="AP113" s="105">
        <f t="shared" si="45"/>
        <v>0</v>
      </c>
      <c r="AQ113" s="105">
        <f t="shared" si="46"/>
        <v>0</v>
      </c>
      <c r="AR113" s="105" t="str">
        <f t="shared" si="47"/>
        <v/>
      </c>
      <c r="AS113" s="105"/>
      <c r="AT113" s="155"/>
    </row>
    <row r="114" spans="2:46">
      <c r="B114" s="160" t="s">
        <v>109</v>
      </c>
      <c r="C114" s="160"/>
      <c r="D114" s="103" t="s">
        <v>209</v>
      </c>
      <c r="E114" s="145" t="s">
        <v>73</v>
      </c>
      <c r="F114" s="146" t="s">
        <v>290</v>
      </c>
      <c r="G114" s="146" t="s">
        <v>294</v>
      </c>
      <c r="H114" s="145" t="s">
        <v>347</v>
      </c>
      <c r="I114" s="159" t="s">
        <v>377</v>
      </c>
      <c r="J114" s="159"/>
      <c r="K114" s="159"/>
      <c r="L114" s="159"/>
      <c r="M114" s="159"/>
      <c r="N114" s="159"/>
      <c r="O114" s="159"/>
      <c r="P114" s="159"/>
      <c r="Q114" s="159"/>
      <c r="R114" s="159"/>
      <c r="S114" s="103">
        <v>1</v>
      </c>
      <c r="T114" s="103">
        <v>0</v>
      </c>
      <c r="U114" s="103">
        <v>0</v>
      </c>
      <c r="V114" s="103">
        <v>0</v>
      </c>
      <c r="Y114" s="147"/>
      <c r="Z114" s="148">
        <f t="shared" si="50"/>
        <v>0</v>
      </c>
      <c r="AA114" s="149">
        <f t="shared" si="31"/>
        <v>0</v>
      </c>
      <c r="AB114" s="149">
        <f t="shared" si="36"/>
        <v>0</v>
      </c>
      <c r="AD114" s="104" t="str">
        <f t="shared" si="32"/>
        <v>05</v>
      </c>
      <c r="AE114" s="152" t="str">
        <f t="shared" si="33"/>
        <v/>
      </c>
      <c r="AF114" s="152" t="str">
        <f t="shared" si="37"/>
        <v/>
      </c>
      <c r="AG114" s="105" t="str">
        <f t="shared" si="34"/>
        <v/>
      </c>
      <c r="AH114" s="104" t="str">
        <f t="shared" si="35"/>
        <v/>
      </c>
      <c r="AI114" s="105">
        <f t="shared" si="38"/>
        <v>0</v>
      </c>
      <c r="AJ114" s="105">
        <f t="shared" si="39"/>
        <v>0</v>
      </c>
      <c r="AK114" s="105" t="str">
        <f t="shared" si="40"/>
        <v/>
      </c>
      <c r="AL114" s="105" t="str">
        <f t="shared" si="41"/>
        <v/>
      </c>
      <c r="AM114" s="105" t="str">
        <f t="shared" si="42"/>
        <v/>
      </c>
      <c r="AN114" s="105" t="str">
        <f t="shared" si="43"/>
        <v/>
      </c>
      <c r="AO114" s="105" t="str">
        <f t="shared" si="44"/>
        <v/>
      </c>
      <c r="AP114" s="105">
        <f t="shared" si="45"/>
        <v>0</v>
      </c>
      <c r="AQ114" s="105">
        <f t="shared" si="46"/>
        <v>0</v>
      </c>
      <c r="AR114" s="105" t="str">
        <f t="shared" si="47"/>
        <v/>
      </c>
      <c r="AS114" s="105"/>
      <c r="AT114" s="155"/>
    </row>
    <row r="115" spans="2:46">
      <c r="B115" s="160" t="s">
        <v>109</v>
      </c>
      <c r="C115" s="160"/>
      <c r="D115" s="103" t="s">
        <v>210</v>
      </c>
      <c r="E115" s="145" t="s">
        <v>73</v>
      </c>
      <c r="F115" s="146" t="s">
        <v>291</v>
      </c>
      <c r="G115" s="146" t="s">
        <v>294</v>
      </c>
      <c r="H115" s="145" t="s">
        <v>348</v>
      </c>
      <c r="I115" s="159" t="s">
        <v>377</v>
      </c>
      <c r="J115" s="159"/>
      <c r="K115" s="159"/>
      <c r="L115" s="159"/>
      <c r="M115" s="159"/>
      <c r="N115" s="159"/>
      <c r="O115" s="159"/>
      <c r="P115" s="159"/>
      <c r="Q115" s="159"/>
      <c r="R115" s="159"/>
      <c r="S115" s="103">
        <v>0</v>
      </c>
      <c r="T115" s="103">
        <v>0</v>
      </c>
      <c r="U115" s="103">
        <v>0</v>
      </c>
      <c r="V115" s="103">
        <v>0</v>
      </c>
      <c r="Y115" s="147"/>
      <c r="Z115" s="148">
        <f t="shared" si="50"/>
        <v>0</v>
      </c>
      <c r="AA115" s="149">
        <f t="shared" si="31"/>
        <v>0</v>
      </c>
      <c r="AB115" s="149">
        <f t="shared" si="36"/>
        <v>0</v>
      </c>
      <c r="AD115" s="104" t="str">
        <f t="shared" si="32"/>
        <v>05</v>
      </c>
      <c r="AE115" s="152" t="str">
        <f t="shared" si="33"/>
        <v/>
      </c>
      <c r="AF115" s="152" t="str">
        <f t="shared" si="37"/>
        <v/>
      </c>
      <c r="AG115" s="105" t="str">
        <f t="shared" si="34"/>
        <v/>
      </c>
      <c r="AH115" s="104" t="str">
        <f t="shared" si="35"/>
        <v/>
      </c>
      <c r="AI115" s="105">
        <f t="shared" si="38"/>
        <v>0</v>
      </c>
      <c r="AJ115" s="105">
        <f t="shared" si="39"/>
        <v>0</v>
      </c>
      <c r="AK115" s="105" t="str">
        <f t="shared" si="40"/>
        <v/>
      </c>
      <c r="AL115" s="105" t="str">
        <f t="shared" si="41"/>
        <v/>
      </c>
      <c r="AM115" s="105" t="str">
        <f t="shared" si="42"/>
        <v/>
      </c>
      <c r="AN115" s="105" t="str">
        <f t="shared" si="43"/>
        <v/>
      </c>
      <c r="AO115" s="105" t="str">
        <f t="shared" si="44"/>
        <v/>
      </c>
      <c r="AP115" s="105">
        <f t="shared" si="45"/>
        <v>0</v>
      </c>
      <c r="AQ115" s="105">
        <f t="shared" si="46"/>
        <v>0</v>
      </c>
      <c r="AR115" s="105" t="str">
        <f t="shared" si="47"/>
        <v/>
      </c>
      <c r="AS115" s="105"/>
      <c r="AT115" s="155"/>
    </row>
    <row r="116" spans="2:46">
      <c r="B116" s="160" t="s">
        <v>109</v>
      </c>
      <c r="C116" s="160"/>
      <c r="D116" s="103" t="s">
        <v>211</v>
      </c>
      <c r="E116" s="145" t="s">
        <v>73</v>
      </c>
      <c r="F116" s="146" t="s">
        <v>291</v>
      </c>
      <c r="G116" s="146" t="s">
        <v>294</v>
      </c>
      <c r="H116" s="145" t="s">
        <v>338</v>
      </c>
      <c r="I116" s="159" t="s">
        <v>377</v>
      </c>
      <c r="J116" s="159"/>
      <c r="K116" s="159"/>
      <c r="L116" s="159"/>
      <c r="M116" s="159"/>
      <c r="N116" s="159"/>
      <c r="O116" s="159"/>
      <c r="P116" s="159"/>
      <c r="Q116" s="159"/>
      <c r="R116" s="159"/>
      <c r="S116" s="103">
        <v>0</v>
      </c>
      <c r="T116" s="103">
        <v>0</v>
      </c>
      <c r="U116" s="103">
        <v>0</v>
      </c>
      <c r="V116" s="103">
        <v>0</v>
      </c>
      <c r="Y116" s="147"/>
      <c r="Z116" s="148">
        <f t="shared" si="50"/>
        <v>0</v>
      </c>
      <c r="AA116" s="149">
        <f t="shared" si="31"/>
        <v>0</v>
      </c>
      <c r="AB116" s="149">
        <f t="shared" si="36"/>
        <v>0</v>
      </c>
      <c r="AD116" s="104" t="str">
        <f t="shared" si="32"/>
        <v>05</v>
      </c>
      <c r="AE116" s="152" t="str">
        <f t="shared" si="33"/>
        <v/>
      </c>
      <c r="AF116" s="152" t="str">
        <f t="shared" si="37"/>
        <v/>
      </c>
      <c r="AG116" s="105" t="str">
        <f t="shared" si="34"/>
        <v/>
      </c>
      <c r="AH116" s="104" t="str">
        <f t="shared" si="35"/>
        <v/>
      </c>
      <c r="AI116" s="105">
        <f t="shared" si="38"/>
        <v>0</v>
      </c>
      <c r="AJ116" s="105">
        <f t="shared" si="39"/>
        <v>0</v>
      </c>
      <c r="AK116" s="105" t="str">
        <f t="shared" si="40"/>
        <v/>
      </c>
      <c r="AL116" s="105" t="str">
        <f t="shared" si="41"/>
        <v/>
      </c>
      <c r="AM116" s="105" t="str">
        <f t="shared" si="42"/>
        <v/>
      </c>
      <c r="AN116" s="105" t="str">
        <f t="shared" si="43"/>
        <v/>
      </c>
      <c r="AO116" s="105" t="str">
        <f t="shared" si="44"/>
        <v/>
      </c>
      <c r="AP116" s="105">
        <f t="shared" si="45"/>
        <v>0</v>
      </c>
      <c r="AQ116" s="105">
        <f t="shared" si="46"/>
        <v>0</v>
      </c>
      <c r="AR116" s="105" t="str">
        <f t="shared" si="47"/>
        <v/>
      </c>
      <c r="AS116" s="105"/>
      <c r="AT116" s="155"/>
    </row>
    <row r="117" spans="2:46">
      <c r="B117" s="160" t="s">
        <v>109</v>
      </c>
      <c r="C117" s="160"/>
      <c r="D117" s="103" t="s">
        <v>212</v>
      </c>
      <c r="E117" s="145" t="s">
        <v>73</v>
      </c>
      <c r="F117" s="146" t="s">
        <v>291</v>
      </c>
      <c r="G117" s="146" t="s">
        <v>294</v>
      </c>
      <c r="H117" s="145" t="s">
        <v>349</v>
      </c>
      <c r="I117" s="159" t="s">
        <v>377</v>
      </c>
      <c r="J117" s="159"/>
      <c r="K117" s="159"/>
      <c r="L117" s="159"/>
      <c r="M117" s="159"/>
      <c r="N117" s="159"/>
      <c r="O117" s="159"/>
      <c r="P117" s="159"/>
      <c r="Q117" s="159"/>
      <c r="R117" s="159"/>
      <c r="S117" s="103">
        <v>0</v>
      </c>
      <c r="T117" s="103">
        <v>1</v>
      </c>
      <c r="U117" s="103">
        <v>0</v>
      </c>
      <c r="V117" s="103">
        <v>0</v>
      </c>
      <c r="Y117" s="147"/>
      <c r="Z117" s="148">
        <f t="shared" si="50"/>
        <v>0</v>
      </c>
      <c r="AA117" s="149">
        <f t="shared" si="31"/>
        <v>0</v>
      </c>
      <c r="AB117" s="149">
        <f t="shared" si="36"/>
        <v>0</v>
      </c>
      <c r="AD117" s="104" t="str">
        <f t="shared" si="32"/>
        <v>05</v>
      </c>
      <c r="AE117" s="152" t="str">
        <f t="shared" si="33"/>
        <v/>
      </c>
      <c r="AF117" s="152" t="str">
        <f t="shared" si="37"/>
        <v/>
      </c>
      <c r="AG117" s="105" t="str">
        <f t="shared" si="34"/>
        <v/>
      </c>
      <c r="AH117" s="104" t="str">
        <f t="shared" si="35"/>
        <v/>
      </c>
      <c r="AI117" s="105">
        <f t="shared" si="38"/>
        <v>0</v>
      </c>
      <c r="AJ117" s="105">
        <f t="shared" si="39"/>
        <v>0</v>
      </c>
      <c r="AK117" s="105" t="str">
        <f t="shared" si="40"/>
        <v/>
      </c>
      <c r="AL117" s="105" t="str">
        <f t="shared" si="41"/>
        <v/>
      </c>
      <c r="AM117" s="105" t="str">
        <f t="shared" si="42"/>
        <v/>
      </c>
      <c r="AN117" s="105" t="str">
        <f t="shared" si="43"/>
        <v/>
      </c>
      <c r="AO117" s="105" t="str">
        <f t="shared" si="44"/>
        <v/>
      </c>
      <c r="AP117" s="105">
        <f t="shared" si="45"/>
        <v>0</v>
      </c>
      <c r="AQ117" s="105">
        <f t="shared" si="46"/>
        <v>0</v>
      </c>
      <c r="AR117" s="105" t="str">
        <f t="shared" si="47"/>
        <v/>
      </c>
      <c r="AS117" s="105"/>
      <c r="AT117" s="155"/>
    </row>
    <row r="118" spans="2:46">
      <c r="B118" s="160" t="s">
        <v>109</v>
      </c>
      <c r="C118" s="160"/>
      <c r="D118" s="103" t="s">
        <v>213</v>
      </c>
      <c r="E118" s="145" t="s">
        <v>73</v>
      </c>
      <c r="F118" s="146" t="s">
        <v>291</v>
      </c>
      <c r="G118" s="146" t="s">
        <v>294</v>
      </c>
      <c r="H118" s="145" t="s">
        <v>350</v>
      </c>
      <c r="I118" s="159" t="s">
        <v>377</v>
      </c>
      <c r="J118" s="159"/>
      <c r="K118" s="159"/>
      <c r="L118" s="159"/>
      <c r="M118" s="159"/>
      <c r="N118" s="159"/>
      <c r="O118" s="159"/>
      <c r="P118" s="159"/>
      <c r="Q118" s="159"/>
      <c r="R118" s="159"/>
      <c r="S118" s="103">
        <v>0</v>
      </c>
      <c r="T118" s="103">
        <v>1</v>
      </c>
      <c r="U118" s="103">
        <v>0</v>
      </c>
      <c r="V118" s="103">
        <v>0</v>
      </c>
      <c r="Y118" s="147"/>
      <c r="Z118" s="148">
        <f t="shared" si="50"/>
        <v>0</v>
      </c>
      <c r="AA118" s="149">
        <f t="shared" si="31"/>
        <v>0</v>
      </c>
      <c r="AB118" s="149">
        <f t="shared" si="36"/>
        <v>0</v>
      </c>
      <c r="AD118" s="104" t="str">
        <f t="shared" si="32"/>
        <v>05</v>
      </c>
      <c r="AE118" s="152" t="str">
        <f t="shared" si="33"/>
        <v/>
      </c>
      <c r="AF118" s="152" t="str">
        <f t="shared" si="37"/>
        <v/>
      </c>
      <c r="AG118" s="105" t="str">
        <f t="shared" si="34"/>
        <v/>
      </c>
      <c r="AH118" s="104" t="str">
        <f t="shared" si="35"/>
        <v/>
      </c>
      <c r="AI118" s="105">
        <f t="shared" si="38"/>
        <v>0</v>
      </c>
      <c r="AJ118" s="105">
        <f t="shared" si="39"/>
        <v>0</v>
      </c>
      <c r="AK118" s="105" t="str">
        <f t="shared" si="40"/>
        <v/>
      </c>
      <c r="AL118" s="105" t="str">
        <f t="shared" si="41"/>
        <v/>
      </c>
      <c r="AM118" s="105" t="str">
        <f t="shared" si="42"/>
        <v/>
      </c>
      <c r="AN118" s="105" t="str">
        <f t="shared" si="43"/>
        <v/>
      </c>
      <c r="AO118" s="105" t="str">
        <f t="shared" si="44"/>
        <v/>
      </c>
      <c r="AP118" s="105">
        <f t="shared" si="45"/>
        <v>0</v>
      </c>
      <c r="AQ118" s="105">
        <f t="shared" si="46"/>
        <v>0</v>
      </c>
      <c r="AR118" s="105" t="str">
        <f t="shared" si="47"/>
        <v/>
      </c>
      <c r="AS118" s="105"/>
      <c r="AT118" s="155"/>
    </row>
    <row r="119" spans="2:46">
      <c r="B119" s="160" t="s">
        <v>109</v>
      </c>
      <c r="C119" s="160"/>
      <c r="D119" s="103" t="s">
        <v>214</v>
      </c>
      <c r="E119" s="145" t="s">
        <v>73</v>
      </c>
      <c r="F119" s="146" t="s">
        <v>291</v>
      </c>
      <c r="G119" s="146" t="s">
        <v>294</v>
      </c>
      <c r="H119" s="145" t="s">
        <v>351</v>
      </c>
      <c r="I119" s="159" t="s">
        <v>377</v>
      </c>
      <c r="J119" s="159"/>
      <c r="K119" s="159"/>
      <c r="L119" s="159"/>
      <c r="M119" s="159"/>
      <c r="N119" s="159"/>
      <c r="O119" s="159"/>
      <c r="P119" s="159"/>
      <c r="Q119" s="159"/>
      <c r="R119" s="159"/>
      <c r="S119" s="103">
        <v>1</v>
      </c>
      <c r="T119" s="103">
        <v>0</v>
      </c>
      <c r="U119" s="103">
        <v>0</v>
      </c>
      <c r="V119" s="103">
        <v>0</v>
      </c>
      <c r="Y119" s="147"/>
      <c r="Z119" s="148">
        <f t="shared" si="50"/>
        <v>0</v>
      </c>
      <c r="AA119" s="149">
        <f t="shared" si="31"/>
        <v>0</v>
      </c>
      <c r="AB119" s="149">
        <f t="shared" si="36"/>
        <v>0</v>
      </c>
      <c r="AD119" s="104" t="str">
        <f t="shared" si="32"/>
        <v>05</v>
      </c>
      <c r="AE119" s="152" t="str">
        <f t="shared" si="33"/>
        <v/>
      </c>
      <c r="AF119" s="152" t="str">
        <f t="shared" si="37"/>
        <v/>
      </c>
      <c r="AG119" s="105" t="str">
        <f t="shared" si="34"/>
        <v/>
      </c>
      <c r="AH119" s="104" t="str">
        <f t="shared" si="35"/>
        <v/>
      </c>
      <c r="AI119" s="105">
        <f t="shared" si="38"/>
        <v>0</v>
      </c>
      <c r="AJ119" s="105">
        <f t="shared" si="39"/>
        <v>0</v>
      </c>
      <c r="AK119" s="105" t="str">
        <f t="shared" si="40"/>
        <v/>
      </c>
      <c r="AL119" s="105" t="str">
        <f t="shared" si="41"/>
        <v/>
      </c>
      <c r="AM119" s="105" t="str">
        <f t="shared" si="42"/>
        <v/>
      </c>
      <c r="AN119" s="105" t="str">
        <f t="shared" si="43"/>
        <v/>
      </c>
      <c r="AO119" s="105" t="str">
        <f t="shared" si="44"/>
        <v/>
      </c>
      <c r="AP119" s="105">
        <f t="shared" si="45"/>
        <v>0</v>
      </c>
      <c r="AQ119" s="105">
        <f t="shared" si="46"/>
        <v>0</v>
      </c>
      <c r="AR119" s="105" t="str">
        <f t="shared" si="47"/>
        <v/>
      </c>
      <c r="AS119" s="105"/>
      <c r="AT119" s="155"/>
    </row>
    <row r="120" spans="2:46">
      <c r="B120" s="160" t="s">
        <v>109</v>
      </c>
      <c r="C120" s="160"/>
      <c r="D120" s="103" t="s">
        <v>215</v>
      </c>
      <c r="E120" s="145" t="s">
        <v>73</v>
      </c>
      <c r="F120" s="146" t="s">
        <v>291</v>
      </c>
      <c r="G120" s="146" t="s">
        <v>294</v>
      </c>
      <c r="H120" s="145" t="s">
        <v>352</v>
      </c>
      <c r="I120" s="159" t="s">
        <v>377</v>
      </c>
      <c r="J120" s="159"/>
      <c r="K120" s="159"/>
      <c r="L120" s="159"/>
      <c r="M120" s="159"/>
      <c r="N120" s="159"/>
      <c r="O120" s="159"/>
      <c r="P120" s="159"/>
      <c r="Q120" s="159"/>
      <c r="R120" s="159"/>
      <c r="S120" s="103">
        <v>0</v>
      </c>
      <c r="T120" s="103">
        <v>0</v>
      </c>
      <c r="U120" s="103">
        <v>0</v>
      </c>
      <c r="V120" s="103">
        <v>0</v>
      </c>
      <c r="Y120" s="147"/>
      <c r="Z120" s="148">
        <f t="shared" si="50"/>
        <v>0</v>
      </c>
      <c r="AA120" s="149">
        <f t="shared" si="31"/>
        <v>0</v>
      </c>
      <c r="AB120" s="149">
        <f t="shared" si="36"/>
        <v>0</v>
      </c>
      <c r="AD120" s="104" t="str">
        <f t="shared" si="32"/>
        <v>05</v>
      </c>
      <c r="AE120" s="152" t="str">
        <f t="shared" si="33"/>
        <v/>
      </c>
      <c r="AF120" s="152" t="str">
        <f t="shared" si="37"/>
        <v/>
      </c>
      <c r="AG120" s="105" t="str">
        <f t="shared" si="34"/>
        <v/>
      </c>
      <c r="AH120" s="104" t="str">
        <f t="shared" si="35"/>
        <v/>
      </c>
      <c r="AI120" s="105">
        <f t="shared" si="38"/>
        <v>0</v>
      </c>
      <c r="AJ120" s="105">
        <f t="shared" si="39"/>
        <v>0</v>
      </c>
      <c r="AK120" s="105" t="str">
        <f t="shared" si="40"/>
        <v/>
      </c>
      <c r="AL120" s="105" t="str">
        <f t="shared" si="41"/>
        <v/>
      </c>
      <c r="AM120" s="105" t="str">
        <f t="shared" si="42"/>
        <v/>
      </c>
      <c r="AN120" s="105" t="str">
        <f t="shared" si="43"/>
        <v/>
      </c>
      <c r="AO120" s="105" t="str">
        <f t="shared" si="44"/>
        <v/>
      </c>
      <c r="AP120" s="105">
        <f t="shared" si="45"/>
        <v>0</v>
      </c>
      <c r="AQ120" s="105">
        <f t="shared" si="46"/>
        <v>0</v>
      </c>
      <c r="AR120" s="105" t="str">
        <f t="shared" si="47"/>
        <v/>
      </c>
      <c r="AS120" s="105"/>
      <c r="AT120" s="155"/>
    </row>
    <row r="121" spans="2:46">
      <c r="B121" s="160" t="s">
        <v>109</v>
      </c>
      <c r="C121" s="160"/>
      <c r="D121" s="103" t="s">
        <v>216</v>
      </c>
      <c r="E121" s="145" t="s">
        <v>73</v>
      </c>
      <c r="F121" s="146" t="s">
        <v>291</v>
      </c>
      <c r="G121" s="146" t="s">
        <v>294</v>
      </c>
      <c r="H121" s="145" t="s">
        <v>353</v>
      </c>
      <c r="I121" s="159" t="s">
        <v>377</v>
      </c>
      <c r="J121" s="159"/>
      <c r="K121" s="159"/>
      <c r="L121" s="159"/>
      <c r="M121" s="159"/>
      <c r="N121" s="159"/>
      <c r="O121" s="159"/>
      <c r="P121" s="159"/>
      <c r="Q121" s="159"/>
      <c r="R121" s="159"/>
      <c r="S121" s="103">
        <v>1</v>
      </c>
      <c r="T121" s="103">
        <v>0</v>
      </c>
      <c r="U121" s="103">
        <v>0</v>
      </c>
      <c r="V121" s="103">
        <v>0</v>
      </c>
      <c r="Y121" s="147"/>
      <c r="Z121" s="148">
        <f t="shared" si="50"/>
        <v>0</v>
      </c>
      <c r="AA121" s="149">
        <f t="shared" si="31"/>
        <v>0</v>
      </c>
      <c r="AB121" s="149">
        <f t="shared" si="36"/>
        <v>0</v>
      </c>
      <c r="AD121" s="104" t="str">
        <f t="shared" si="32"/>
        <v>05</v>
      </c>
      <c r="AE121" s="152" t="str">
        <f t="shared" si="33"/>
        <v/>
      </c>
      <c r="AF121" s="152" t="str">
        <f t="shared" si="37"/>
        <v/>
      </c>
      <c r="AG121" s="105" t="str">
        <f t="shared" si="34"/>
        <v/>
      </c>
      <c r="AH121" s="104" t="str">
        <f t="shared" si="35"/>
        <v/>
      </c>
      <c r="AI121" s="105">
        <f t="shared" si="38"/>
        <v>0</v>
      </c>
      <c r="AJ121" s="105">
        <f t="shared" si="39"/>
        <v>0</v>
      </c>
      <c r="AK121" s="105" t="str">
        <f t="shared" si="40"/>
        <v/>
      </c>
      <c r="AL121" s="105" t="str">
        <f t="shared" si="41"/>
        <v/>
      </c>
      <c r="AM121" s="105" t="str">
        <f t="shared" si="42"/>
        <v/>
      </c>
      <c r="AN121" s="105" t="str">
        <f t="shared" si="43"/>
        <v/>
      </c>
      <c r="AO121" s="105" t="str">
        <f t="shared" si="44"/>
        <v/>
      </c>
      <c r="AP121" s="105">
        <f t="shared" si="45"/>
        <v>0</v>
      </c>
      <c r="AQ121" s="105">
        <f t="shared" si="46"/>
        <v>0</v>
      </c>
      <c r="AR121" s="105" t="str">
        <f t="shared" si="47"/>
        <v/>
      </c>
      <c r="AS121" s="105"/>
      <c r="AT121" s="155"/>
    </row>
    <row r="122" spans="2:46">
      <c r="B122" s="160" t="s">
        <v>109</v>
      </c>
      <c r="C122" s="160"/>
      <c r="D122" s="103" t="s">
        <v>217</v>
      </c>
      <c r="E122" s="145" t="s">
        <v>73</v>
      </c>
      <c r="F122" s="146" t="s">
        <v>291</v>
      </c>
      <c r="G122" s="146" t="s">
        <v>294</v>
      </c>
      <c r="H122" s="145" t="s">
        <v>354</v>
      </c>
      <c r="I122" s="159" t="s">
        <v>377</v>
      </c>
      <c r="J122" s="159"/>
      <c r="K122" s="159"/>
      <c r="L122" s="159"/>
      <c r="M122" s="159"/>
      <c r="N122" s="159"/>
      <c r="O122" s="159"/>
      <c r="P122" s="159"/>
      <c r="Q122" s="159"/>
      <c r="R122" s="159"/>
      <c r="S122" s="103">
        <v>1</v>
      </c>
      <c r="T122" s="103">
        <v>0</v>
      </c>
      <c r="U122" s="103">
        <v>0</v>
      </c>
      <c r="V122" s="103">
        <v>0</v>
      </c>
      <c r="Y122" s="147"/>
      <c r="Z122" s="148">
        <f t="shared" si="50"/>
        <v>0</v>
      </c>
      <c r="AA122" s="149">
        <f t="shared" si="31"/>
        <v>0</v>
      </c>
      <c r="AB122" s="149">
        <f t="shared" si="36"/>
        <v>0</v>
      </c>
      <c r="AD122" s="104" t="str">
        <f t="shared" si="32"/>
        <v>05</v>
      </c>
      <c r="AE122" s="152" t="str">
        <f t="shared" si="33"/>
        <v/>
      </c>
      <c r="AF122" s="152" t="str">
        <f t="shared" si="37"/>
        <v/>
      </c>
      <c r="AG122" s="105" t="str">
        <f t="shared" si="34"/>
        <v/>
      </c>
      <c r="AH122" s="104" t="str">
        <f t="shared" si="35"/>
        <v/>
      </c>
      <c r="AI122" s="105">
        <f t="shared" si="38"/>
        <v>0</v>
      </c>
      <c r="AJ122" s="105">
        <f t="shared" si="39"/>
        <v>0</v>
      </c>
      <c r="AK122" s="105" t="str">
        <f t="shared" si="40"/>
        <v/>
      </c>
      <c r="AL122" s="105" t="str">
        <f t="shared" si="41"/>
        <v/>
      </c>
      <c r="AM122" s="105" t="str">
        <f t="shared" si="42"/>
        <v/>
      </c>
      <c r="AN122" s="105" t="str">
        <f t="shared" si="43"/>
        <v/>
      </c>
      <c r="AO122" s="105" t="str">
        <f t="shared" si="44"/>
        <v/>
      </c>
      <c r="AP122" s="105">
        <f t="shared" si="45"/>
        <v>0</v>
      </c>
      <c r="AQ122" s="105">
        <f t="shared" si="46"/>
        <v>0</v>
      </c>
      <c r="AR122" s="105" t="str">
        <f t="shared" si="47"/>
        <v/>
      </c>
      <c r="AS122" s="105"/>
      <c r="AT122" s="155"/>
    </row>
    <row r="123" spans="2:46">
      <c r="B123" s="160" t="s">
        <v>109</v>
      </c>
      <c r="C123" s="160"/>
      <c r="D123" s="103" t="s">
        <v>218</v>
      </c>
      <c r="E123" s="145" t="s">
        <v>73</v>
      </c>
      <c r="F123" s="146" t="s">
        <v>291</v>
      </c>
      <c r="G123" s="146" t="s">
        <v>294</v>
      </c>
      <c r="H123" s="145" t="s">
        <v>355</v>
      </c>
      <c r="I123" s="159" t="s">
        <v>377</v>
      </c>
      <c r="J123" s="159"/>
      <c r="K123" s="159"/>
      <c r="L123" s="159"/>
      <c r="M123" s="159"/>
      <c r="N123" s="159"/>
      <c r="O123" s="159"/>
      <c r="P123" s="159"/>
      <c r="Q123" s="159"/>
      <c r="R123" s="159"/>
      <c r="S123" s="103">
        <v>0</v>
      </c>
      <c r="T123" s="103">
        <v>1</v>
      </c>
      <c r="U123" s="103">
        <v>0</v>
      </c>
      <c r="V123" s="103">
        <v>0</v>
      </c>
      <c r="Y123" s="147"/>
      <c r="Z123" s="148">
        <f t="shared" si="50"/>
        <v>0</v>
      </c>
      <c r="AA123" s="149">
        <f t="shared" si="31"/>
        <v>0</v>
      </c>
      <c r="AB123" s="149">
        <f t="shared" si="36"/>
        <v>0</v>
      </c>
      <c r="AD123" s="104" t="str">
        <f t="shared" si="32"/>
        <v>05</v>
      </c>
      <c r="AE123" s="152" t="str">
        <f t="shared" si="33"/>
        <v/>
      </c>
      <c r="AF123" s="152" t="str">
        <f t="shared" si="37"/>
        <v/>
      </c>
      <c r="AG123" s="105" t="str">
        <f t="shared" si="34"/>
        <v/>
      </c>
      <c r="AH123" s="104" t="str">
        <f t="shared" si="35"/>
        <v/>
      </c>
      <c r="AI123" s="105">
        <f t="shared" si="38"/>
        <v>0</v>
      </c>
      <c r="AJ123" s="105">
        <f t="shared" si="39"/>
        <v>0</v>
      </c>
      <c r="AK123" s="105" t="str">
        <f t="shared" si="40"/>
        <v/>
      </c>
      <c r="AL123" s="105" t="str">
        <f t="shared" si="41"/>
        <v/>
      </c>
      <c r="AM123" s="105" t="str">
        <f t="shared" si="42"/>
        <v/>
      </c>
      <c r="AN123" s="105" t="str">
        <f t="shared" si="43"/>
        <v/>
      </c>
      <c r="AO123" s="105" t="str">
        <f t="shared" si="44"/>
        <v/>
      </c>
      <c r="AP123" s="105">
        <f t="shared" si="45"/>
        <v>0</v>
      </c>
      <c r="AQ123" s="105">
        <f t="shared" si="46"/>
        <v>0</v>
      </c>
      <c r="AR123" s="105" t="str">
        <f t="shared" si="47"/>
        <v/>
      </c>
      <c r="AS123" s="105"/>
      <c r="AT123" s="155"/>
    </row>
    <row r="124" spans="2:46">
      <c r="B124" s="160" t="s">
        <v>109</v>
      </c>
      <c r="C124" s="160"/>
      <c r="D124" s="103" t="s">
        <v>219</v>
      </c>
      <c r="E124" s="145" t="s">
        <v>73</v>
      </c>
      <c r="F124" s="146" t="s">
        <v>292</v>
      </c>
      <c r="G124" s="146" t="s">
        <v>294</v>
      </c>
      <c r="H124" s="145" t="s">
        <v>356</v>
      </c>
      <c r="I124" s="159" t="s">
        <v>377</v>
      </c>
      <c r="J124" s="159"/>
      <c r="K124" s="159"/>
      <c r="L124" s="159"/>
      <c r="M124" s="159"/>
      <c r="N124" s="159"/>
      <c r="O124" s="159"/>
      <c r="P124" s="159"/>
      <c r="Q124" s="159"/>
      <c r="R124" s="159"/>
      <c r="S124" s="103">
        <v>0</v>
      </c>
      <c r="T124" s="103">
        <v>0</v>
      </c>
      <c r="U124" s="103">
        <v>0</v>
      </c>
      <c r="V124" s="103">
        <v>0</v>
      </c>
      <c r="Y124" s="147"/>
      <c r="Z124" s="148">
        <f t="shared" si="50"/>
        <v>0</v>
      </c>
      <c r="AA124" s="149">
        <f t="shared" si="31"/>
        <v>0</v>
      </c>
      <c r="AB124" s="149">
        <f t="shared" si="36"/>
        <v>0</v>
      </c>
      <c r="AD124" s="104" t="str">
        <f t="shared" si="32"/>
        <v>05</v>
      </c>
      <c r="AE124" s="152" t="str">
        <f t="shared" si="33"/>
        <v/>
      </c>
      <c r="AF124" s="152" t="str">
        <f t="shared" si="37"/>
        <v/>
      </c>
      <c r="AG124" s="105" t="str">
        <f t="shared" si="34"/>
        <v/>
      </c>
      <c r="AH124" s="104" t="str">
        <f t="shared" si="35"/>
        <v/>
      </c>
      <c r="AI124" s="105">
        <f t="shared" si="38"/>
        <v>0</v>
      </c>
      <c r="AJ124" s="105">
        <f t="shared" si="39"/>
        <v>0</v>
      </c>
      <c r="AK124" s="105" t="str">
        <f t="shared" si="40"/>
        <v/>
      </c>
      <c r="AL124" s="105" t="str">
        <f t="shared" si="41"/>
        <v/>
      </c>
      <c r="AM124" s="105" t="str">
        <f t="shared" si="42"/>
        <v/>
      </c>
      <c r="AN124" s="105" t="str">
        <f t="shared" si="43"/>
        <v/>
      </c>
      <c r="AO124" s="105" t="str">
        <f t="shared" si="44"/>
        <v/>
      </c>
      <c r="AP124" s="105">
        <f t="shared" si="45"/>
        <v>0</v>
      </c>
      <c r="AQ124" s="105">
        <f t="shared" si="46"/>
        <v>0</v>
      </c>
      <c r="AR124" s="105" t="str">
        <f t="shared" si="47"/>
        <v/>
      </c>
      <c r="AS124" s="105"/>
      <c r="AT124" s="155"/>
    </row>
    <row r="125" spans="2:46">
      <c r="B125" s="160" t="s">
        <v>109</v>
      </c>
      <c r="C125" s="160"/>
      <c r="D125" s="103" t="s">
        <v>220</v>
      </c>
      <c r="E125" s="145" t="s">
        <v>73</v>
      </c>
      <c r="F125" s="146" t="s">
        <v>292</v>
      </c>
      <c r="G125" s="146" t="s">
        <v>294</v>
      </c>
      <c r="H125" s="145" t="s">
        <v>339</v>
      </c>
      <c r="I125" s="159" t="s">
        <v>377</v>
      </c>
      <c r="J125" s="159"/>
      <c r="K125" s="159"/>
      <c r="L125" s="159"/>
      <c r="M125" s="159"/>
      <c r="N125" s="159"/>
      <c r="O125" s="159"/>
      <c r="P125" s="159"/>
      <c r="Q125" s="159"/>
      <c r="R125" s="159"/>
      <c r="S125" s="103">
        <v>1</v>
      </c>
      <c r="T125" s="103">
        <v>0</v>
      </c>
      <c r="U125" s="103">
        <v>0</v>
      </c>
      <c r="V125" s="103">
        <v>0</v>
      </c>
      <c r="Y125" s="147"/>
      <c r="Z125" s="148">
        <f t="shared" si="50"/>
        <v>0</v>
      </c>
      <c r="AA125" s="149">
        <f t="shared" si="31"/>
        <v>0</v>
      </c>
      <c r="AB125" s="149">
        <f t="shared" si="36"/>
        <v>0</v>
      </c>
      <c r="AD125" s="104" t="str">
        <f t="shared" si="32"/>
        <v>05</v>
      </c>
      <c r="AE125" s="152" t="str">
        <f t="shared" si="33"/>
        <v/>
      </c>
      <c r="AF125" s="152" t="str">
        <f t="shared" si="37"/>
        <v/>
      </c>
      <c r="AG125" s="105" t="str">
        <f t="shared" si="34"/>
        <v/>
      </c>
      <c r="AH125" s="104" t="str">
        <f t="shared" si="35"/>
        <v/>
      </c>
      <c r="AI125" s="105">
        <f t="shared" si="38"/>
        <v>0</v>
      </c>
      <c r="AJ125" s="105">
        <f t="shared" si="39"/>
        <v>0</v>
      </c>
      <c r="AK125" s="105" t="str">
        <f t="shared" si="40"/>
        <v/>
      </c>
      <c r="AL125" s="105" t="str">
        <f t="shared" si="41"/>
        <v/>
      </c>
      <c r="AM125" s="105" t="str">
        <f t="shared" si="42"/>
        <v/>
      </c>
      <c r="AN125" s="105" t="str">
        <f t="shared" si="43"/>
        <v/>
      </c>
      <c r="AO125" s="105" t="str">
        <f t="shared" si="44"/>
        <v/>
      </c>
      <c r="AP125" s="105">
        <f t="shared" si="45"/>
        <v>0</v>
      </c>
      <c r="AQ125" s="105">
        <f t="shared" si="46"/>
        <v>0</v>
      </c>
      <c r="AR125" s="105" t="str">
        <f t="shared" si="47"/>
        <v/>
      </c>
      <c r="AS125" s="105"/>
      <c r="AT125" s="155"/>
    </row>
    <row r="126" spans="2:46">
      <c r="B126" s="160" t="s">
        <v>109</v>
      </c>
      <c r="C126" s="160"/>
      <c r="D126" s="103" t="s">
        <v>221</v>
      </c>
      <c r="E126" s="145" t="s">
        <v>73</v>
      </c>
      <c r="F126" s="146" t="s">
        <v>292</v>
      </c>
      <c r="G126" s="146" t="s">
        <v>294</v>
      </c>
      <c r="H126" s="145" t="s">
        <v>357</v>
      </c>
      <c r="I126" s="159" t="s">
        <v>377</v>
      </c>
      <c r="J126" s="159"/>
      <c r="K126" s="159"/>
      <c r="L126" s="159"/>
      <c r="M126" s="159"/>
      <c r="N126" s="159"/>
      <c r="O126" s="159"/>
      <c r="P126" s="159"/>
      <c r="Q126" s="159"/>
      <c r="R126" s="159"/>
      <c r="S126" s="103">
        <v>0</v>
      </c>
      <c r="T126" s="103">
        <v>0</v>
      </c>
      <c r="U126" s="103">
        <v>0</v>
      </c>
      <c r="V126" s="103">
        <v>0</v>
      </c>
      <c r="Y126" s="147"/>
      <c r="Z126" s="148">
        <f t="shared" si="50"/>
        <v>0</v>
      </c>
      <c r="AA126" s="149">
        <f t="shared" si="31"/>
        <v>0</v>
      </c>
      <c r="AB126" s="149">
        <f t="shared" si="36"/>
        <v>0</v>
      </c>
      <c r="AD126" s="104" t="str">
        <f t="shared" si="32"/>
        <v>05</v>
      </c>
      <c r="AE126" s="152" t="str">
        <f t="shared" si="33"/>
        <v/>
      </c>
      <c r="AF126" s="152" t="str">
        <f t="shared" si="37"/>
        <v/>
      </c>
      <c r="AG126" s="105" t="str">
        <f t="shared" si="34"/>
        <v/>
      </c>
      <c r="AH126" s="104" t="str">
        <f t="shared" si="35"/>
        <v/>
      </c>
      <c r="AI126" s="105">
        <f t="shared" si="38"/>
        <v>0</v>
      </c>
      <c r="AJ126" s="105">
        <f t="shared" si="39"/>
        <v>0</v>
      </c>
      <c r="AK126" s="105" t="str">
        <f t="shared" si="40"/>
        <v/>
      </c>
      <c r="AL126" s="105" t="str">
        <f t="shared" si="41"/>
        <v/>
      </c>
      <c r="AM126" s="105" t="str">
        <f t="shared" si="42"/>
        <v/>
      </c>
      <c r="AN126" s="105" t="str">
        <f t="shared" si="43"/>
        <v/>
      </c>
      <c r="AO126" s="105" t="str">
        <f t="shared" si="44"/>
        <v/>
      </c>
      <c r="AP126" s="105">
        <f t="shared" si="45"/>
        <v>0</v>
      </c>
      <c r="AQ126" s="105">
        <f t="shared" si="46"/>
        <v>0</v>
      </c>
      <c r="AR126" s="105" t="str">
        <f t="shared" si="47"/>
        <v/>
      </c>
      <c r="AS126" s="105"/>
      <c r="AT126" s="155"/>
    </row>
    <row r="127" spans="2:46">
      <c r="B127" s="160" t="s">
        <v>109</v>
      </c>
      <c r="C127" s="160"/>
      <c r="D127" s="103" t="s">
        <v>222</v>
      </c>
      <c r="E127" s="145" t="s">
        <v>73</v>
      </c>
      <c r="F127" s="146" t="s">
        <v>292</v>
      </c>
      <c r="G127" s="146" t="s">
        <v>294</v>
      </c>
      <c r="H127" s="145" t="s">
        <v>358</v>
      </c>
      <c r="I127" s="159" t="s">
        <v>377</v>
      </c>
      <c r="J127" s="159"/>
      <c r="K127" s="159"/>
      <c r="L127" s="159"/>
      <c r="M127" s="159"/>
      <c r="N127" s="159"/>
      <c r="O127" s="159"/>
      <c r="P127" s="159"/>
      <c r="Q127" s="159"/>
      <c r="R127" s="159"/>
      <c r="S127" s="103">
        <v>0</v>
      </c>
      <c r="T127" s="103">
        <v>0</v>
      </c>
      <c r="U127" s="103">
        <v>0</v>
      </c>
      <c r="V127" s="103">
        <v>0</v>
      </c>
      <c r="Y127" s="147"/>
      <c r="Z127" s="148">
        <f t="shared" si="50"/>
        <v>0</v>
      </c>
      <c r="AA127" s="149">
        <f t="shared" si="31"/>
        <v>0</v>
      </c>
      <c r="AB127" s="149">
        <f t="shared" si="36"/>
        <v>0</v>
      </c>
      <c r="AD127" s="104" t="str">
        <f t="shared" si="32"/>
        <v>05</v>
      </c>
      <c r="AE127" s="152" t="str">
        <f t="shared" si="33"/>
        <v/>
      </c>
      <c r="AF127" s="152" t="str">
        <f t="shared" si="37"/>
        <v/>
      </c>
      <c r="AG127" s="105" t="str">
        <f t="shared" si="34"/>
        <v/>
      </c>
      <c r="AH127" s="104" t="str">
        <f t="shared" si="35"/>
        <v/>
      </c>
      <c r="AI127" s="105">
        <f t="shared" si="38"/>
        <v>0</v>
      </c>
      <c r="AJ127" s="105">
        <f t="shared" si="39"/>
        <v>0</v>
      </c>
      <c r="AK127" s="105" t="str">
        <f t="shared" si="40"/>
        <v/>
      </c>
      <c r="AL127" s="105" t="str">
        <f t="shared" si="41"/>
        <v/>
      </c>
      <c r="AM127" s="105" t="str">
        <f t="shared" si="42"/>
        <v/>
      </c>
      <c r="AN127" s="105" t="str">
        <f t="shared" si="43"/>
        <v/>
      </c>
      <c r="AO127" s="105" t="str">
        <f t="shared" si="44"/>
        <v/>
      </c>
      <c r="AP127" s="105">
        <f t="shared" si="45"/>
        <v>0</v>
      </c>
      <c r="AQ127" s="105">
        <f t="shared" si="46"/>
        <v>0</v>
      </c>
      <c r="AR127" s="105" t="str">
        <f t="shared" si="47"/>
        <v/>
      </c>
      <c r="AS127" s="105"/>
      <c r="AT127" s="155"/>
    </row>
    <row r="128" spans="2:46">
      <c r="B128" s="160" t="s">
        <v>109</v>
      </c>
      <c r="C128" s="160"/>
      <c r="D128" s="103" t="s">
        <v>223</v>
      </c>
      <c r="E128" s="145" t="s">
        <v>73</v>
      </c>
      <c r="F128" s="146" t="s">
        <v>292</v>
      </c>
      <c r="G128" s="146" t="s">
        <v>294</v>
      </c>
      <c r="H128" s="145" t="s">
        <v>359</v>
      </c>
      <c r="I128" s="159" t="s">
        <v>377</v>
      </c>
      <c r="J128" s="159"/>
      <c r="K128" s="159"/>
      <c r="L128" s="159"/>
      <c r="M128" s="159"/>
      <c r="N128" s="159"/>
      <c r="O128" s="159"/>
      <c r="P128" s="159"/>
      <c r="Q128" s="159"/>
      <c r="R128" s="159"/>
      <c r="S128" s="103">
        <v>1</v>
      </c>
      <c r="T128" s="103">
        <v>0</v>
      </c>
      <c r="U128" s="103">
        <v>0</v>
      </c>
      <c r="V128" s="103">
        <v>0</v>
      </c>
      <c r="Y128" s="147"/>
      <c r="Z128" s="148">
        <f t="shared" si="50"/>
        <v>0</v>
      </c>
      <c r="AA128" s="149">
        <f t="shared" si="31"/>
        <v>0</v>
      </c>
      <c r="AB128" s="149">
        <f t="shared" si="36"/>
        <v>0</v>
      </c>
      <c r="AD128" s="104" t="str">
        <f t="shared" si="32"/>
        <v>05</v>
      </c>
      <c r="AE128" s="152" t="str">
        <f t="shared" si="33"/>
        <v/>
      </c>
      <c r="AF128" s="152" t="str">
        <f t="shared" si="37"/>
        <v/>
      </c>
      <c r="AG128" s="105" t="str">
        <f t="shared" si="34"/>
        <v/>
      </c>
      <c r="AH128" s="104" t="str">
        <f t="shared" si="35"/>
        <v/>
      </c>
      <c r="AI128" s="105">
        <f t="shared" si="38"/>
        <v>0</v>
      </c>
      <c r="AJ128" s="105">
        <f t="shared" si="39"/>
        <v>0</v>
      </c>
      <c r="AK128" s="105" t="str">
        <f t="shared" si="40"/>
        <v/>
      </c>
      <c r="AL128" s="105" t="str">
        <f t="shared" si="41"/>
        <v/>
      </c>
      <c r="AM128" s="105" t="str">
        <f t="shared" si="42"/>
        <v/>
      </c>
      <c r="AN128" s="105" t="str">
        <f t="shared" si="43"/>
        <v/>
      </c>
      <c r="AO128" s="105" t="str">
        <f t="shared" si="44"/>
        <v/>
      </c>
      <c r="AP128" s="105">
        <f t="shared" si="45"/>
        <v>0</v>
      </c>
      <c r="AQ128" s="105">
        <f t="shared" si="46"/>
        <v>0</v>
      </c>
      <c r="AR128" s="105" t="str">
        <f t="shared" si="47"/>
        <v/>
      </c>
      <c r="AS128" s="105"/>
      <c r="AT128" s="155"/>
    </row>
    <row r="129" spans="2:46">
      <c r="B129" s="160" t="s">
        <v>109</v>
      </c>
      <c r="C129" s="160"/>
      <c r="D129" s="103" t="s">
        <v>224</v>
      </c>
      <c r="E129" s="145" t="s">
        <v>73</v>
      </c>
      <c r="F129" s="146" t="s">
        <v>292</v>
      </c>
      <c r="G129" s="146" t="s">
        <v>294</v>
      </c>
      <c r="H129" s="145" t="s">
        <v>360</v>
      </c>
      <c r="I129" s="159" t="s">
        <v>377</v>
      </c>
      <c r="J129" s="159"/>
      <c r="K129" s="159"/>
      <c r="L129" s="159"/>
      <c r="M129" s="159"/>
      <c r="N129" s="159"/>
      <c r="O129" s="159"/>
      <c r="P129" s="159"/>
      <c r="Q129" s="159"/>
      <c r="R129" s="159"/>
      <c r="S129" s="103">
        <v>0</v>
      </c>
      <c r="T129" s="103">
        <v>0</v>
      </c>
      <c r="U129" s="103">
        <v>0</v>
      </c>
      <c r="V129" s="103">
        <v>0</v>
      </c>
      <c r="Y129" s="147"/>
      <c r="Z129" s="148">
        <f t="shared" si="50"/>
        <v>0</v>
      </c>
      <c r="AA129" s="149">
        <f t="shared" si="31"/>
        <v>0</v>
      </c>
      <c r="AB129" s="149">
        <f t="shared" si="36"/>
        <v>0</v>
      </c>
      <c r="AD129" s="104" t="str">
        <f t="shared" si="32"/>
        <v>05</v>
      </c>
      <c r="AE129" s="152" t="str">
        <f t="shared" si="33"/>
        <v/>
      </c>
      <c r="AF129" s="152" t="str">
        <f t="shared" si="37"/>
        <v/>
      </c>
      <c r="AG129" s="105" t="str">
        <f t="shared" si="34"/>
        <v/>
      </c>
      <c r="AH129" s="104" t="str">
        <f t="shared" si="35"/>
        <v/>
      </c>
      <c r="AI129" s="105">
        <f t="shared" si="38"/>
        <v>0</v>
      </c>
      <c r="AJ129" s="105">
        <f t="shared" si="39"/>
        <v>0</v>
      </c>
      <c r="AK129" s="105" t="str">
        <f t="shared" si="40"/>
        <v/>
      </c>
      <c r="AL129" s="105" t="str">
        <f t="shared" si="41"/>
        <v/>
      </c>
      <c r="AM129" s="105" t="str">
        <f t="shared" si="42"/>
        <v/>
      </c>
      <c r="AN129" s="105" t="str">
        <f t="shared" si="43"/>
        <v/>
      </c>
      <c r="AO129" s="105" t="str">
        <f t="shared" si="44"/>
        <v/>
      </c>
      <c r="AP129" s="105">
        <f t="shared" si="45"/>
        <v>0</v>
      </c>
      <c r="AQ129" s="105">
        <f t="shared" si="46"/>
        <v>0</v>
      </c>
      <c r="AR129" s="105" t="str">
        <f t="shared" si="47"/>
        <v/>
      </c>
      <c r="AS129" s="105"/>
      <c r="AT129" s="155"/>
    </row>
    <row r="130" spans="2:46">
      <c r="B130" s="160" t="s">
        <v>109</v>
      </c>
      <c r="C130" s="160"/>
      <c r="D130" s="103" t="s">
        <v>225</v>
      </c>
      <c r="E130" s="145" t="s">
        <v>73</v>
      </c>
      <c r="F130" s="146" t="s">
        <v>293</v>
      </c>
      <c r="G130" s="146" t="s">
        <v>294</v>
      </c>
      <c r="H130" s="145" t="s">
        <v>340</v>
      </c>
      <c r="I130" s="159" t="s">
        <v>377</v>
      </c>
      <c r="J130" s="159"/>
      <c r="K130" s="159"/>
      <c r="L130" s="159"/>
      <c r="M130" s="159"/>
      <c r="N130" s="159"/>
      <c r="O130" s="159"/>
      <c r="P130" s="159"/>
      <c r="Q130" s="159"/>
      <c r="R130" s="159"/>
      <c r="S130" s="103">
        <v>0</v>
      </c>
      <c r="T130" s="103">
        <v>0</v>
      </c>
      <c r="U130" s="103">
        <v>0</v>
      </c>
      <c r="V130" s="103">
        <v>0</v>
      </c>
      <c r="Y130" s="147"/>
      <c r="Z130" s="148">
        <f t="shared" si="50"/>
        <v>0</v>
      </c>
      <c r="AA130" s="149">
        <f t="shared" si="31"/>
        <v>0</v>
      </c>
      <c r="AB130" s="149">
        <f t="shared" si="36"/>
        <v>0</v>
      </c>
      <c r="AD130" s="104" t="str">
        <f t="shared" si="32"/>
        <v>05</v>
      </c>
      <c r="AE130" s="152" t="str">
        <f t="shared" si="33"/>
        <v/>
      </c>
      <c r="AF130" s="152" t="str">
        <f t="shared" si="37"/>
        <v/>
      </c>
      <c r="AG130" s="105" t="str">
        <f t="shared" si="34"/>
        <v/>
      </c>
      <c r="AH130" s="104" t="str">
        <f t="shared" si="35"/>
        <v/>
      </c>
      <c r="AI130" s="105">
        <f t="shared" si="38"/>
        <v>0</v>
      </c>
      <c r="AJ130" s="105">
        <f t="shared" si="39"/>
        <v>0</v>
      </c>
      <c r="AK130" s="105" t="str">
        <f t="shared" si="40"/>
        <v/>
      </c>
      <c r="AL130" s="105" t="str">
        <f t="shared" si="41"/>
        <v/>
      </c>
      <c r="AM130" s="105" t="str">
        <f t="shared" si="42"/>
        <v/>
      </c>
      <c r="AN130" s="105" t="str">
        <f t="shared" si="43"/>
        <v/>
      </c>
      <c r="AO130" s="105" t="str">
        <f t="shared" si="44"/>
        <v/>
      </c>
      <c r="AP130" s="105">
        <f t="shared" si="45"/>
        <v>0</v>
      </c>
      <c r="AQ130" s="105">
        <f t="shared" si="46"/>
        <v>0</v>
      </c>
      <c r="AR130" s="105" t="str">
        <f t="shared" si="47"/>
        <v/>
      </c>
      <c r="AS130" s="105"/>
      <c r="AT130" s="155"/>
    </row>
    <row r="131" spans="2:46">
      <c r="B131" s="160" t="s">
        <v>109</v>
      </c>
      <c r="C131" s="160"/>
      <c r="D131" s="103" t="s">
        <v>226</v>
      </c>
      <c r="E131" s="145" t="s">
        <v>73</v>
      </c>
      <c r="F131" s="146" t="s">
        <v>293</v>
      </c>
      <c r="G131" s="146" t="s">
        <v>294</v>
      </c>
      <c r="H131" s="145" t="s">
        <v>361</v>
      </c>
      <c r="I131" s="159" t="s">
        <v>377</v>
      </c>
      <c r="J131" s="159"/>
      <c r="K131" s="159"/>
      <c r="L131" s="159"/>
      <c r="M131" s="159"/>
      <c r="N131" s="159"/>
      <c r="O131" s="159"/>
      <c r="P131" s="159"/>
      <c r="Q131" s="159"/>
      <c r="R131" s="159"/>
      <c r="S131" s="103">
        <v>1</v>
      </c>
      <c r="T131" s="103">
        <v>0</v>
      </c>
      <c r="U131" s="103">
        <v>0</v>
      </c>
      <c r="V131" s="103">
        <v>0</v>
      </c>
      <c r="Y131" s="147"/>
      <c r="Z131" s="148">
        <f t="shared" si="50"/>
        <v>0</v>
      </c>
      <c r="AA131" s="149">
        <f t="shared" si="31"/>
        <v>0</v>
      </c>
      <c r="AB131" s="149">
        <f t="shared" si="36"/>
        <v>0</v>
      </c>
      <c r="AD131" s="104" t="str">
        <f t="shared" si="32"/>
        <v>05</v>
      </c>
      <c r="AE131" s="152" t="str">
        <f t="shared" si="33"/>
        <v/>
      </c>
      <c r="AF131" s="152" t="str">
        <f t="shared" si="37"/>
        <v/>
      </c>
      <c r="AG131" s="105" t="str">
        <f t="shared" si="34"/>
        <v/>
      </c>
      <c r="AH131" s="104" t="str">
        <f t="shared" si="35"/>
        <v/>
      </c>
      <c r="AI131" s="105">
        <f t="shared" si="38"/>
        <v>0</v>
      </c>
      <c r="AJ131" s="105">
        <f t="shared" si="39"/>
        <v>0</v>
      </c>
      <c r="AK131" s="105" t="str">
        <f t="shared" si="40"/>
        <v/>
      </c>
      <c r="AL131" s="105" t="str">
        <f t="shared" si="41"/>
        <v/>
      </c>
      <c r="AM131" s="105" t="str">
        <f t="shared" si="42"/>
        <v/>
      </c>
      <c r="AN131" s="105" t="str">
        <f t="shared" si="43"/>
        <v/>
      </c>
      <c r="AO131" s="105" t="str">
        <f t="shared" si="44"/>
        <v/>
      </c>
      <c r="AP131" s="105">
        <f t="shared" si="45"/>
        <v>0</v>
      </c>
      <c r="AQ131" s="105">
        <f t="shared" si="46"/>
        <v>0</v>
      </c>
      <c r="AR131" s="105" t="str">
        <f t="shared" si="47"/>
        <v/>
      </c>
      <c r="AS131" s="105"/>
      <c r="AT131" s="155"/>
    </row>
    <row r="132" spans="2:46">
      <c r="B132" s="160" t="s">
        <v>109</v>
      </c>
      <c r="C132" s="160"/>
      <c r="D132" s="103" t="s">
        <v>227</v>
      </c>
      <c r="E132" s="145" t="s">
        <v>73</v>
      </c>
      <c r="F132" s="146" t="s">
        <v>293</v>
      </c>
      <c r="G132" s="146" t="s">
        <v>294</v>
      </c>
      <c r="H132" s="145" t="s">
        <v>362</v>
      </c>
      <c r="I132" s="159" t="s">
        <v>377</v>
      </c>
      <c r="J132" s="159"/>
      <c r="K132" s="159"/>
      <c r="L132" s="159"/>
      <c r="M132" s="159"/>
      <c r="N132" s="159"/>
      <c r="O132" s="159"/>
      <c r="P132" s="159"/>
      <c r="Q132" s="159"/>
      <c r="R132" s="159"/>
      <c r="S132" s="103">
        <v>0</v>
      </c>
      <c r="T132" s="103">
        <v>0</v>
      </c>
      <c r="U132" s="103">
        <v>0</v>
      </c>
      <c r="V132" s="103">
        <v>0</v>
      </c>
      <c r="Y132" s="147"/>
      <c r="Z132" s="148">
        <f t="shared" si="50"/>
        <v>0</v>
      </c>
      <c r="AA132" s="149">
        <f t="shared" si="31"/>
        <v>0</v>
      </c>
      <c r="AB132" s="149">
        <f t="shared" si="36"/>
        <v>0</v>
      </c>
      <c r="AD132" s="104" t="str">
        <f t="shared" si="32"/>
        <v>05</v>
      </c>
      <c r="AE132" s="152" t="str">
        <f t="shared" si="33"/>
        <v/>
      </c>
      <c r="AF132" s="152" t="str">
        <f t="shared" si="37"/>
        <v/>
      </c>
      <c r="AG132" s="105" t="str">
        <f t="shared" si="34"/>
        <v/>
      </c>
      <c r="AH132" s="104" t="str">
        <f t="shared" si="35"/>
        <v/>
      </c>
      <c r="AI132" s="105">
        <f t="shared" si="38"/>
        <v>0</v>
      </c>
      <c r="AJ132" s="105">
        <f t="shared" si="39"/>
        <v>0</v>
      </c>
      <c r="AK132" s="105" t="str">
        <f t="shared" si="40"/>
        <v/>
      </c>
      <c r="AL132" s="105" t="str">
        <f t="shared" si="41"/>
        <v/>
      </c>
      <c r="AM132" s="105" t="str">
        <f t="shared" si="42"/>
        <v/>
      </c>
      <c r="AN132" s="105" t="str">
        <f t="shared" si="43"/>
        <v/>
      </c>
      <c r="AO132" s="105" t="str">
        <f t="shared" si="44"/>
        <v/>
      </c>
      <c r="AP132" s="105">
        <f t="shared" si="45"/>
        <v>0</v>
      </c>
      <c r="AQ132" s="105">
        <f t="shared" si="46"/>
        <v>0</v>
      </c>
      <c r="AR132" s="105" t="str">
        <f t="shared" si="47"/>
        <v/>
      </c>
      <c r="AS132" s="105"/>
      <c r="AT132" s="155"/>
    </row>
    <row r="133" spans="2:46">
      <c r="B133" s="160" t="s">
        <v>109</v>
      </c>
      <c r="C133" s="160"/>
      <c r="D133" s="103" t="s">
        <v>228</v>
      </c>
      <c r="E133" s="145" t="s">
        <v>73</v>
      </c>
      <c r="F133" s="146" t="s">
        <v>293</v>
      </c>
      <c r="G133" s="146" t="s">
        <v>294</v>
      </c>
      <c r="H133" s="145" t="s">
        <v>341</v>
      </c>
      <c r="I133" s="159" t="s">
        <v>377</v>
      </c>
      <c r="J133" s="159"/>
      <c r="K133" s="159"/>
      <c r="L133" s="159"/>
      <c r="M133" s="159"/>
      <c r="N133" s="159"/>
      <c r="O133" s="159"/>
      <c r="P133" s="159"/>
      <c r="Q133" s="159"/>
      <c r="R133" s="159"/>
      <c r="S133" s="103">
        <v>1</v>
      </c>
      <c r="T133" s="103">
        <v>0</v>
      </c>
      <c r="U133" s="103">
        <v>0</v>
      </c>
      <c r="V133" s="103">
        <v>0</v>
      </c>
      <c r="Y133" s="147"/>
      <c r="Z133" s="148">
        <f t="shared" si="50"/>
        <v>0</v>
      </c>
      <c r="AA133" s="149">
        <f t="shared" si="31"/>
        <v>0</v>
      </c>
      <c r="AB133" s="149">
        <f t="shared" si="36"/>
        <v>0</v>
      </c>
      <c r="AD133" s="104" t="str">
        <f t="shared" si="32"/>
        <v>05</v>
      </c>
      <c r="AE133" s="152" t="str">
        <f t="shared" si="33"/>
        <v/>
      </c>
      <c r="AF133" s="152" t="str">
        <f t="shared" si="37"/>
        <v/>
      </c>
      <c r="AG133" s="105" t="str">
        <f t="shared" si="34"/>
        <v/>
      </c>
      <c r="AH133" s="104" t="str">
        <f t="shared" si="35"/>
        <v/>
      </c>
      <c r="AI133" s="105">
        <f t="shared" si="38"/>
        <v>0</v>
      </c>
      <c r="AJ133" s="105">
        <f t="shared" si="39"/>
        <v>0</v>
      </c>
      <c r="AK133" s="105" t="str">
        <f t="shared" si="40"/>
        <v/>
      </c>
      <c r="AL133" s="105" t="str">
        <f t="shared" si="41"/>
        <v/>
      </c>
      <c r="AM133" s="105" t="str">
        <f t="shared" si="42"/>
        <v/>
      </c>
      <c r="AN133" s="105" t="str">
        <f t="shared" si="43"/>
        <v/>
      </c>
      <c r="AO133" s="105" t="str">
        <f t="shared" si="44"/>
        <v/>
      </c>
      <c r="AP133" s="105">
        <f t="shared" si="45"/>
        <v>0</v>
      </c>
      <c r="AQ133" s="105">
        <f t="shared" si="46"/>
        <v>0</v>
      </c>
      <c r="AR133" s="105" t="str">
        <f t="shared" si="47"/>
        <v/>
      </c>
      <c r="AS133" s="105"/>
      <c r="AT133" s="155"/>
    </row>
    <row r="134" spans="2:46">
      <c r="B134" s="160" t="s">
        <v>109</v>
      </c>
      <c r="C134" s="160"/>
      <c r="D134" s="103" t="s">
        <v>229</v>
      </c>
      <c r="E134" s="145" t="s">
        <v>73</v>
      </c>
      <c r="F134" s="146" t="s">
        <v>293</v>
      </c>
      <c r="G134" s="146" t="s">
        <v>294</v>
      </c>
      <c r="H134" s="145" t="s">
        <v>363</v>
      </c>
      <c r="I134" s="159" t="s">
        <v>377</v>
      </c>
      <c r="J134" s="159"/>
      <c r="K134" s="159"/>
      <c r="L134" s="159"/>
      <c r="M134" s="159"/>
      <c r="N134" s="159"/>
      <c r="O134" s="159"/>
      <c r="P134" s="159"/>
      <c r="Q134" s="159"/>
      <c r="R134" s="159"/>
      <c r="S134" s="103">
        <v>1</v>
      </c>
      <c r="T134" s="103">
        <v>0</v>
      </c>
      <c r="U134" s="103">
        <v>0</v>
      </c>
      <c r="V134" s="103">
        <v>0</v>
      </c>
      <c r="Y134" s="147"/>
      <c r="Z134" s="148">
        <f t="shared" si="50"/>
        <v>0</v>
      </c>
      <c r="AA134" s="149">
        <f t="shared" si="31"/>
        <v>0</v>
      </c>
      <c r="AB134" s="149">
        <f t="shared" si="36"/>
        <v>0</v>
      </c>
      <c r="AD134" s="104" t="str">
        <f t="shared" si="32"/>
        <v>05</v>
      </c>
      <c r="AE134" s="152" t="str">
        <f t="shared" si="33"/>
        <v/>
      </c>
      <c r="AF134" s="152" t="str">
        <f t="shared" si="37"/>
        <v/>
      </c>
      <c r="AG134" s="105" t="str">
        <f t="shared" si="34"/>
        <v/>
      </c>
      <c r="AH134" s="104" t="str">
        <f t="shared" si="35"/>
        <v/>
      </c>
      <c r="AI134" s="105">
        <f t="shared" si="38"/>
        <v>0</v>
      </c>
      <c r="AJ134" s="105">
        <f t="shared" si="39"/>
        <v>0</v>
      </c>
      <c r="AK134" s="105" t="str">
        <f t="shared" si="40"/>
        <v/>
      </c>
      <c r="AL134" s="105" t="str">
        <f t="shared" si="41"/>
        <v/>
      </c>
      <c r="AM134" s="105" t="str">
        <f t="shared" si="42"/>
        <v/>
      </c>
      <c r="AN134" s="105" t="str">
        <f t="shared" si="43"/>
        <v/>
      </c>
      <c r="AO134" s="105" t="str">
        <f t="shared" si="44"/>
        <v/>
      </c>
      <c r="AP134" s="105">
        <f t="shared" si="45"/>
        <v>0</v>
      </c>
      <c r="AQ134" s="105">
        <f t="shared" si="46"/>
        <v>0</v>
      </c>
      <c r="AR134" s="105" t="str">
        <f t="shared" si="47"/>
        <v/>
      </c>
      <c r="AS134" s="105"/>
      <c r="AT134" s="155"/>
    </row>
    <row r="135" spans="2:46">
      <c r="B135" s="160" t="s">
        <v>109</v>
      </c>
      <c r="C135" s="160"/>
      <c r="D135" s="103" t="s">
        <v>230</v>
      </c>
      <c r="E135" s="145" t="s">
        <v>73</v>
      </c>
      <c r="F135" s="146" t="s">
        <v>293</v>
      </c>
      <c r="G135" s="146" t="s">
        <v>294</v>
      </c>
      <c r="H135" s="145" t="s">
        <v>364</v>
      </c>
      <c r="I135" s="159" t="s">
        <v>377</v>
      </c>
      <c r="J135" s="159"/>
      <c r="K135" s="159"/>
      <c r="L135" s="159"/>
      <c r="M135" s="159"/>
      <c r="N135" s="159"/>
      <c r="O135" s="159"/>
      <c r="P135" s="159"/>
      <c r="Q135" s="159"/>
      <c r="R135" s="159"/>
      <c r="S135" s="103">
        <v>1</v>
      </c>
      <c r="T135" s="103">
        <v>0</v>
      </c>
      <c r="U135" s="103">
        <v>0</v>
      </c>
      <c r="V135" s="103">
        <v>0</v>
      </c>
      <c r="Y135" s="147"/>
      <c r="Z135" s="148">
        <f t="shared" si="50"/>
        <v>0</v>
      </c>
      <c r="AA135" s="149">
        <f t="shared" si="31"/>
        <v>0</v>
      </c>
      <c r="AB135" s="149">
        <f t="shared" si="36"/>
        <v>0</v>
      </c>
      <c r="AD135" s="104" t="str">
        <f t="shared" si="32"/>
        <v>05</v>
      </c>
      <c r="AE135" s="152" t="str">
        <f t="shared" si="33"/>
        <v/>
      </c>
      <c r="AF135" s="152" t="str">
        <f t="shared" si="37"/>
        <v/>
      </c>
      <c r="AG135" s="105" t="str">
        <f t="shared" si="34"/>
        <v/>
      </c>
      <c r="AH135" s="104" t="str">
        <f t="shared" si="35"/>
        <v/>
      </c>
      <c r="AI135" s="105">
        <f t="shared" si="38"/>
        <v>0</v>
      </c>
      <c r="AJ135" s="105">
        <f t="shared" si="39"/>
        <v>0</v>
      </c>
      <c r="AK135" s="105" t="str">
        <f t="shared" si="40"/>
        <v/>
      </c>
      <c r="AL135" s="105" t="str">
        <f t="shared" si="41"/>
        <v/>
      </c>
      <c r="AM135" s="105" t="str">
        <f t="shared" si="42"/>
        <v/>
      </c>
      <c r="AN135" s="105" t="str">
        <f t="shared" si="43"/>
        <v/>
      </c>
      <c r="AO135" s="105" t="str">
        <f t="shared" si="44"/>
        <v/>
      </c>
      <c r="AP135" s="105">
        <f t="shared" si="45"/>
        <v>0</v>
      </c>
      <c r="AQ135" s="105">
        <f t="shared" si="46"/>
        <v>0</v>
      </c>
      <c r="AR135" s="105" t="str">
        <f t="shared" si="47"/>
        <v/>
      </c>
      <c r="AS135" s="105"/>
      <c r="AT135" s="155"/>
    </row>
    <row r="136" spans="2:46">
      <c r="B136" s="160" t="s">
        <v>109</v>
      </c>
      <c r="C136" s="160"/>
      <c r="D136" s="101" t="s">
        <v>231</v>
      </c>
      <c r="E136" s="145" t="s">
        <v>73</v>
      </c>
      <c r="F136" s="146" t="s">
        <v>293</v>
      </c>
      <c r="G136" s="146" t="s">
        <v>294</v>
      </c>
      <c r="H136" s="145" t="s">
        <v>365</v>
      </c>
      <c r="I136" s="159" t="s">
        <v>377</v>
      </c>
      <c r="J136" s="159"/>
      <c r="K136" s="159"/>
      <c r="L136" s="159"/>
      <c r="M136" s="159"/>
      <c r="N136" s="159"/>
      <c r="O136" s="159"/>
      <c r="P136" s="159"/>
      <c r="Q136" s="159"/>
      <c r="R136" s="159"/>
      <c r="S136" s="103">
        <v>1</v>
      </c>
      <c r="T136" s="103">
        <v>0</v>
      </c>
      <c r="U136" s="103">
        <v>0</v>
      </c>
      <c r="V136" s="103">
        <v>0</v>
      </c>
      <c r="Y136" s="147"/>
      <c r="Z136" s="148">
        <f t="shared" si="50"/>
        <v>0</v>
      </c>
      <c r="AA136" s="149">
        <f t="shared" si="31"/>
        <v>0</v>
      </c>
      <c r="AB136" s="149">
        <f t="shared" si="36"/>
        <v>0</v>
      </c>
      <c r="AD136" s="104" t="str">
        <f t="shared" si="32"/>
        <v>05</v>
      </c>
      <c r="AE136" s="152" t="str">
        <f t="shared" si="33"/>
        <v/>
      </c>
      <c r="AF136" s="152" t="str">
        <f t="shared" si="37"/>
        <v/>
      </c>
      <c r="AG136" s="105" t="str">
        <f t="shared" si="34"/>
        <v/>
      </c>
      <c r="AH136" s="104" t="str">
        <f t="shared" si="35"/>
        <v/>
      </c>
      <c r="AI136" s="105">
        <f t="shared" si="38"/>
        <v>0</v>
      </c>
      <c r="AJ136" s="105">
        <f t="shared" si="39"/>
        <v>0</v>
      </c>
      <c r="AK136" s="105" t="str">
        <f t="shared" si="40"/>
        <v/>
      </c>
      <c r="AL136" s="105" t="str">
        <f t="shared" si="41"/>
        <v/>
      </c>
      <c r="AM136" s="105" t="str">
        <f t="shared" si="42"/>
        <v/>
      </c>
      <c r="AN136" s="105" t="str">
        <f t="shared" si="43"/>
        <v/>
      </c>
      <c r="AO136" s="105" t="str">
        <f t="shared" si="44"/>
        <v/>
      </c>
      <c r="AP136" s="105">
        <f t="shared" si="45"/>
        <v>0</v>
      </c>
      <c r="AQ136" s="105">
        <f t="shared" si="46"/>
        <v>0</v>
      </c>
      <c r="AR136" s="105" t="str">
        <f t="shared" si="47"/>
        <v/>
      </c>
      <c r="AS136" s="105"/>
      <c r="AT136" s="155"/>
    </row>
    <row r="137" spans="2:46">
      <c r="B137" s="160" t="s">
        <v>109</v>
      </c>
      <c r="C137" s="160"/>
      <c r="D137" s="103" t="s">
        <v>232</v>
      </c>
      <c r="E137" s="145" t="s">
        <v>73</v>
      </c>
      <c r="F137" s="146" t="s">
        <v>293</v>
      </c>
      <c r="G137" s="146" t="s">
        <v>294</v>
      </c>
      <c r="H137" s="145" t="s">
        <v>366</v>
      </c>
      <c r="I137" s="159" t="s">
        <v>377</v>
      </c>
      <c r="J137" s="159"/>
      <c r="K137" s="159"/>
      <c r="L137" s="159"/>
      <c r="M137" s="159"/>
      <c r="N137" s="159"/>
      <c r="O137" s="159"/>
      <c r="P137" s="159"/>
      <c r="Q137" s="159"/>
      <c r="R137" s="159"/>
      <c r="S137" s="103">
        <v>1</v>
      </c>
      <c r="T137" s="103">
        <v>0</v>
      </c>
      <c r="U137" s="103">
        <v>0</v>
      </c>
      <c r="V137" s="103">
        <v>0</v>
      </c>
      <c r="Y137" s="147"/>
      <c r="Z137" s="148">
        <f t="shared" si="50"/>
        <v>0</v>
      </c>
      <c r="AA137" s="149">
        <f t="shared" si="31"/>
        <v>0</v>
      </c>
      <c r="AB137" s="149">
        <f t="shared" si="36"/>
        <v>0</v>
      </c>
      <c r="AD137" s="104" t="str">
        <f t="shared" si="32"/>
        <v>05</v>
      </c>
      <c r="AE137" s="152" t="str">
        <f t="shared" si="33"/>
        <v/>
      </c>
      <c r="AF137" s="152" t="str">
        <f t="shared" si="37"/>
        <v/>
      </c>
      <c r="AG137" s="105" t="str">
        <f t="shared" si="34"/>
        <v/>
      </c>
      <c r="AH137" s="104" t="str">
        <f t="shared" si="35"/>
        <v/>
      </c>
      <c r="AI137" s="105">
        <f t="shared" si="38"/>
        <v>0</v>
      </c>
      <c r="AJ137" s="105">
        <f t="shared" si="39"/>
        <v>0</v>
      </c>
      <c r="AK137" s="105" t="str">
        <f t="shared" si="40"/>
        <v/>
      </c>
      <c r="AL137" s="105" t="str">
        <f t="shared" si="41"/>
        <v/>
      </c>
      <c r="AM137" s="105" t="str">
        <f t="shared" si="42"/>
        <v/>
      </c>
      <c r="AN137" s="105" t="str">
        <f t="shared" si="43"/>
        <v/>
      </c>
      <c r="AO137" s="105" t="str">
        <f t="shared" si="44"/>
        <v/>
      </c>
      <c r="AP137" s="105">
        <f t="shared" si="45"/>
        <v>0</v>
      </c>
      <c r="AQ137" s="105">
        <f t="shared" si="46"/>
        <v>0</v>
      </c>
      <c r="AR137" s="105" t="str">
        <f t="shared" si="47"/>
        <v/>
      </c>
      <c r="AS137" s="105"/>
      <c r="AT137" s="155"/>
    </row>
    <row r="138" spans="2:46">
      <c r="B138" s="160" t="s">
        <v>109</v>
      </c>
      <c r="C138" s="160"/>
      <c r="D138" s="103" t="s">
        <v>233</v>
      </c>
      <c r="E138" s="145" t="s">
        <v>73</v>
      </c>
      <c r="F138" s="146" t="s">
        <v>293</v>
      </c>
      <c r="G138" s="146" t="s">
        <v>294</v>
      </c>
      <c r="H138" s="145" t="s">
        <v>367</v>
      </c>
      <c r="I138" s="159" t="s">
        <v>377</v>
      </c>
      <c r="J138" s="159"/>
      <c r="K138" s="159"/>
      <c r="L138" s="159"/>
      <c r="M138" s="159"/>
      <c r="N138" s="159"/>
      <c r="O138" s="159"/>
      <c r="P138" s="159"/>
      <c r="Q138" s="159"/>
      <c r="R138" s="159"/>
      <c r="S138" s="103">
        <v>1</v>
      </c>
      <c r="T138" s="103">
        <v>0</v>
      </c>
      <c r="U138" s="103">
        <v>0</v>
      </c>
      <c r="V138" s="103">
        <v>0</v>
      </c>
      <c r="Y138" s="147"/>
      <c r="Z138" s="148">
        <f t="shared" si="50"/>
        <v>0</v>
      </c>
      <c r="AA138" s="149">
        <f t="shared" si="31"/>
        <v>0</v>
      </c>
      <c r="AB138" s="149">
        <f t="shared" si="36"/>
        <v>0</v>
      </c>
      <c r="AD138" s="104" t="str">
        <f t="shared" si="32"/>
        <v>05</v>
      </c>
      <c r="AE138" s="152" t="str">
        <f t="shared" si="33"/>
        <v/>
      </c>
      <c r="AF138" s="152" t="str">
        <f t="shared" si="37"/>
        <v/>
      </c>
      <c r="AG138" s="105" t="str">
        <f t="shared" si="34"/>
        <v/>
      </c>
      <c r="AH138" s="104" t="str">
        <f t="shared" si="35"/>
        <v/>
      </c>
      <c r="AI138" s="105">
        <f t="shared" si="38"/>
        <v>0</v>
      </c>
      <c r="AJ138" s="105">
        <f t="shared" si="39"/>
        <v>0</v>
      </c>
      <c r="AK138" s="105" t="str">
        <f t="shared" si="40"/>
        <v/>
      </c>
      <c r="AL138" s="105" t="str">
        <f t="shared" si="41"/>
        <v/>
      </c>
      <c r="AM138" s="105" t="str">
        <f t="shared" si="42"/>
        <v/>
      </c>
      <c r="AN138" s="105" t="str">
        <f t="shared" si="43"/>
        <v/>
      </c>
      <c r="AO138" s="105" t="str">
        <f t="shared" si="44"/>
        <v/>
      </c>
      <c r="AP138" s="105">
        <f t="shared" si="45"/>
        <v>0</v>
      </c>
      <c r="AQ138" s="105">
        <f t="shared" si="46"/>
        <v>0</v>
      </c>
      <c r="AR138" s="105" t="str">
        <f t="shared" si="47"/>
        <v/>
      </c>
      <c r="AS138" s="105"/>
      <c r="AT138" s="155"/>
    </row>
    <row r="139" spans="2:46">
      <c r="B139" s="160" t="s">
        <v>108</v>
      </c>
      <c r="C139" s="160"/>
      <c r="D139" s="103" t="s">
        <v>234</v>
      </c>
      <c r="E139" s="145" t="s">
        <v>73</v>
      </c>
      <c r="F139" s="146"/>
      <c r="G139" s="146"/>
      <c r="H139" s="145"/>
      <c r="I139" s="159" t="s">
        <v>378</v>
      </c>
      <c r="J139" s="159"/>
      <c r="K139" s="159"/>
      <c r="L139" s="159"/>
      <c r="M139" s="159"/>
      <c r="N139" s="159"/>
      <c r="O139" s="159"/>
      <c r="P139" s="159"/>
      <c r="Q139" s="159"/>
      <c r="R139" s="159"/>
      <c r="Y139" s="147">
        <v>312</v>
      </c>
      <c r="Z139" s="158"/>
      <c r="AA139" s="149" t="str">
        <f t="shared" si="31"/>
        <v/>
      </c>
      <c r="AB139" s="149" t="str">
        <f t="shared" si="36"/>
        <v/>
      </c>
      <c r="AD139" s="104" t="str">
        <f t="shared" si="32"/>
        <v/>
      </c>
      <c r="AE139" s="152" t="str">
        <f t="shared" si="33"/>
        <v/>
      </c>
      <c r="AF139" s="152" t="str">
        <f t="shared" si="37"/>
        <v/>
      </c>
      <c r="AG139" s="105" t="str">
        <f t="shared" si="34"/>
        <v/>
      </c>
      <c r="AH139" s="104" t="str">
        <f t="shared" si="35"/>
        <v/>
      </c>
      <c r="AI139" s="105" t="str">
        <f t="shared" si="38"/>
        <v/>
      </c>
      <c r="AJ139" s="105" t="str">
        <f t="shared" si="39"/>
        <v/>
      </c>
      <c r="AK139" s="105" t="str">
        <f t="shared" si="40"/>
        <v/>
      </c>
      <c r="AL139" s="105" t="str">
        <f t="shared" si="41"/>
        <v/>
      </c>
      <c r="AM139" s="105" t="str">
        <f t="shared" si="42"/>
        <v/>
      </c>
      <c r="AN139" s="105" t="str">
        <f t="shared" si="43"/>
        <v/>
      </c>
      <c r="AO139" s="105" t="str">
        <f t="shared" si="44"/>
        <v/>
      </c>
      <c r="AP139" s="105" t="str">
        <f t="shared" si="45"/>
        <v/>
      </c>
      <c r="AQ139" s="105" t="str">
        <f t="shared" si="46"/>
        <v/>
      </c>
      <c r="AR139" s="105" t="str">
        <f t="shared" si="47"/>
        <v/>
      </c>
      <c r="AS139" s="105"/>
      <c r="AT139" s="155"/>
    </row>
    <row r="140" spans="2:46">
      <c r="B140" s="160" t="s">
        <v>109</v>
      </c>
      <c r="C140" s="160"/>
      <c r="D140" s="103" t="s">
        <v>235</v>
      </c>
      <c r="E140" s="145" t="s">
        <v>73</v>
      </c>
      <c r="F140" s="146" t="s">
        <v>290</v>
      </c>
      <c r="G140" s="146" t="s">
        <v>294</v>
      </c>
      <c r="H140" s="145" t="s">
        <v>368</v>
      </c>
      <c r="I140" s="159" t="s">
        <v>378</v>
      </c>
      <c r="J140" s="159"/>
      <c r="K140" s="159"/>
      <c r="L140" s="159"/>
      <c r="M140" s="159"/>
      <c r="N140" s="159"/>
      <c r="O140" s="159"/>
      <c r="P140" s="159"/>
      <c r="Q140" s="159"/>
      <c r="R140" s="159"/>
      <c r="S140" s="103">
        <v>1</v>
      </c>
      <c r="T140" s="103">
        <v>0</v>
      </c>
      <c r="U140" s="103">
        <v>0</v>
      </c>
      <c r="V140" s="103">
        <v>0</v>
      </c>
      <c r="Y140" s="147"/>
      <c r="Z140" s="148">
        <f>$Z$139</f>
        <v>0</v>
      </c>
      <c r="AA140" s="149">
        <f t="shared" si="31"/>
        <v>0</v>
      </c>
      <c r="AB140" s="149">
        <f t="shared" si="36"/>
        <v>0</v>
      </c>
      <c r="AD140" s="104" t="str">
        <f t="shared" si="32"/>
        <v>06</v>
      </c>
      <c r="AE140" s="152" t="str">
        <f t="shared" si="33"/>
        <v/>
      </c>
      <c r="AF140" s="152" t="str">
        <f t="shared" si="37"/>
        <v/>
      </c>
      <c r="AG140" s="105" t="str">
        <f t="shared" si="34"/>
        <v/>
      </c>
      <c r="AH140" s="104" t="str">
        <f t="shared" si="35"/>
        <v/>
      </c>
      <c r="AI140" s="105">
        <f t="shared" si="38"/>
        <v>0</v>
      </c>
      <c r="AJ140" s="105">
        <f t="shared" si="39"/>
        <v>0</v>
      </c>
      <c r="AK140" s="105" t="str">
        <f t="shared" si="40"/>
        <v/>
      </c>
      <c r="AL140" s="105" t="str">
        <f t="shared" si="41"/>
        <v/>
      </c>
      <c r="AM140" s="105" t="str">
        <f t="shared" si="42"/>
        <v/>
      </c>
      <c r="AN140" s="105" t="str">
        <f t="shared" si="43"/>
        <v/>
      </c>
      <c r="AO140" s="105" t="str">
        <f t="shared" si="44"/>
        <v/>
      </c>
      <c r="AP140" s="105">
        <f t="shared" si="45"/>
        <v>0</v>
      </c>
      <c r="AQ140" s="105">
        <f t="shared" si="46"/>
        <v>0</v>
      </c>
      <c r="AR140" s="105" t="str">
        <f t="shared" si="47"/>
        <v/>
      </c>
      <c r="AS140" s="105"/>
      <c r="AT140" s="155"/>
    </row>
    <row r="141" spans="2:46">
      <c r="B141" s="160" t="s">
        <v>109</v>
      </c>
      <c r="C141" s="160"/>
      <c r="D141" s="103" t="s">
        <v>236</v>
      </c>
      <c r="E141" s="145" t="s">
        <v>73</v>
      </c>
      <c r="F141" s="146" t="s">
        <v>291</v>
      </c>
      <c r="G141" s="146" t="s">
        <v>294</v>
      </c>
      <c r="H141" s="145" t="s">
        <v>302</v>
      </c>
      <c r="I141" s="159" t="s">
        <v>378</v>
      </c>
      <c r="J141" s="159"/>
      <c r="K141" s="159"/>
      <c r="L141" s="159"/>
      <c r="M141" s="159"/>
      <c r="N141" s="159"/>
      <c r="O141" s="159"/>
      <c r="P141" s="159"/>
      <c r="Q141" s="159"/>
      <c r="R141" s="159"/>
      <c r="S141" s="103">
        <v>0</v>
      </c>
      <c r="T141" s="103">
        <v>0</v>
      </c>
      <c r="U141" s="103">
        <v>0</v>
      </c>
      <c r="V141" s="103">
        <v>0</v>
      </c>
      <c r="Y141" s="147"/>
      <c r="Z141" s="148">
        <f t="shared" ref="Z141:Z146" si="51">$Z$139</f>
        <v>0</v>
      </c>
      <c r="AA141" s="149">
        <f t="shared" si="31"/>
        <v>0</v>
      </c>
      <c r="AB141" s="149">
        <f t="shared" si="36"/>
        <v>0</v>
      </c>
      <c r="AD141" s="104" t="str">
        <f t="shared" si="32"/>
        <v>06</v>
      </c>
      <c r="AE141" s="152" t="str">
        <f t="shared" si="33"/>
        <v/>
      </c>
      <c r="AF141" s="152" t="str">
        <f t="shared" si="37"/>
        <v/>
      </c>
      <c r="AG141" s="105" t="str">
        <f t="shared" si="34"/>
        <v/>
      </c>
      <c r="AH141" s="104" t="str">
        <f t="shared" si="35"/>
        <v/>
      </c>
      <c r="AI141" s="105">
        <f t="shared" si="38"/>
        <v>0</v>
      </c>
      <c r="AJ141" s="105">
        <f t="shared" si="39"/>
        <v>0</v>
      </c>
      <c r="AK141" s="105" t="str">
        <f t="shared" si="40"/>
        <v/>
      </c>
      <c r="AL141" s="105" t="str">
        <f t="shared" si="41"/>
        <v/>
      </c>
      <c r="AM141" s="105" t="str">
        <f t="shared" si="42"/>
        <v/>
      </c>
      <c r="AN141" s="105" t="str">
        <f t="shared" si="43"/>
        <v/>
      </c>
      <c r="AO141" s="105" t="str">
        <f t="shared" si="44"/>
        <v/>
      </c>
      <c r="AP141" s="105">
        <f t="shared" si="45"/>
        <v>0</v>
      </c>
      <c r="AQ141" s="105">
        <f t="shared" si="46"/>
        <v>0</v>
      </c>
      <c r="AR141" s="105" t="str">
        <f t="shared" si="47"/>
        <v/>
      </c>
      <c r="AS141" s="105"/>
      <c r="AT141" s="155"/>
    </row>
    <row r="142" spans="2:46">
      <c r="B142" s="160" t="s">
        <v>109</v>
      </c>
      <c r="C142" s="160"/>
      <c r="D142" s="103" t="s">
        <v>237</v>
      </c>
      <c r="E142" s="145" t="s">
        <v>73</v>
      </c>
      <c r="F142" s="146" t="s">
        <v>291</v>
      </c>
      <c r="G142" s="146" t="s">
        <v>294</v>
      </c>
      <c r="H142" s="145" t="s">
        <v>303</v>
      </c>
      <c r="I142" s="159" t="s">
        <v>378</v>
      </c>
      <c r="J142" s="159"/>
      <c r="K142" s="159"/>
      <c r="L142" s="159"/>
      <c r="M142" s="159"/>
      <c r="N142" s="159"/>
      <c r="O142" s="159"/>
      <c r="P142" s="159"/>
      <c r="Q142" s="159"/>
      <c r="R142" s="159"/>
      <c r="S142" s="103">
        <v>0</v>
      </c>
      <c r="T142" s="103">
        <v>0</v>
      </c>
      <c r="U142" s="103">
        <v>0</v>
      </c>
      <c r="V142" s="103">
        <v>0</v>
      </c>
      <c r="Y142" s="147"/>
      <c r="Z142" s="148">
        <f t="shared" si="51"/>
        <v>0</v>
      </c>
      <c r="AA142" s="149">
        <f t="shared" si="31"/>
        <v>0</v>
      </c>
      <c r="AB142" s="149">
        <f t="shared" si="36"/>
        <v>0</v>
      </c>
      <c r="AD142" s="104" t="str">
        <f t="shared" si="32"/>
        <v>06</v>
      </c>
      <c r="AE142" s="152" t="str">
        <f t="shared" si="33"/>
        <v/>
      </c>
      <c r="AF142" s="152" t="str">
        <f t="shared" si="37"/>
        <v/>
      </c>
      <c r="AG142" s="105" t="str">
        <f t="shared" si="34"/>
        <v/>
      </c>
      <c r="AH142" s="104" t="str">
        <f t="shared" si="35"/>
        <v/>
      </c>
      <c r="AI142" s="105">
        <f t="shared" si="38"/>
        <v>0</v>
      </c>
      <c r="AJ142" s="105">
        <f t="shared" si="39"/>
        <v>0</v>
      </c>
      <c r="AK142" s="105" t="str">
        <f t="shared" si="40"/>
        <v/>
      </c>
      <c r="AL142" s="105" t="str">
        <f t="shared" si="41"/>
        <v/>
      </c>
      <c r="AM142" s="105" t="str">
        <f t="shared" si="42"/>
        <v/>
      </c>
      <c r="AN142" s="105" t="str">
        <f t="shared" si="43"/>
        <v/>
      </c>
      <c r="AO142" s="105" t="str">
        <f t="shared" si="44"/>
        <v/>
      </c>
      <c r="AP142" s="105">
        <f t="shared" si="45"/>
        <v>0</v>
      </c>
      <c r="AQ142" s="105">
        <f t="shared" si="46"/>
        <v>0</v>
      </c>
      <c r="AR142" s="105" t="str">
        <f t="shared" si="47"/>
        <v/>
      </c>
      <c r="AS142" s="105"/>
      <c r="AT142" s="155"/>
    </row>
    <row r="143" spans="2:46">
      <c r="B143" s="160" t="s">
        <v>109</v>
      </c>
      <c r="C143" s="160"/>
      <c r="D143" s="103" t="s">
        <v>238</v>
      </c>
      <c r="E143" s="145" t="s">
        <v>73</v>
      </c>
      <c r="F143" s="146" t="s">
        <v>292</v>
      </c>
      <c r="G143" s="146" t="s">
        <v>294</v>
      </c>
      <c r="H143" s="145" t="s">
        <v>369</v>
      </c>
      <c r="I143" s="159" t="s">
        <v>378</v>
      </c>
      <c r="J143" s="159"/>
      <c r="K143" s="159"/>
      <c r="L143" s="159"/>
      <c r="M143" s="159"/>
      <c r="N143" s="159"/>
      <c r="O143" s="159"/>
      <c r="P143" s="159"/>
      <c r="Q143" s="159"/>
      <c r="R143" s="159"/>
      <c r="S143" s="103">
        <v>1</v>
      </c>
      <c r="T143" s="103">
        <v>0</v>
      </c>
      <c r="U143" s="103">
        <v>0</v>
      </c>
      <c r="V143" s="103">
        <v>0</v>
      </c>
      <c r="Y143" s="147"/>
      <c r="Z143" s="148">
        <f t="shared" si="51"/>
        <v>0</v>
      </c>
      <c r="AA143" s="149">
        <f t="shared" ref="AA143:AA206" si="52">IFERROR(IF(OR(B143="",B143="SUBTOTAL"),"",IF(AND(B143="Capítulo",E143=E$12),SUMIF(AD$15:AD$500,D143,AA$15:AA$500),IF(E143=E$13,AE143*Z143,SUM(AI143:AM143)))),"")</f>
        <v>0</v>
      </c>
      <c r="AB143" s="149">
        <f t="shared" si="36"/>
        <v>0</v>
      </c>
      <c r="AD143" s="104" t="str">
        <f t="shared" ref="AD143:AD206" si="53">IF(B143="PARTIDA",MID(D143,1,2),"")</f>
        <v>06</v>
      </c>
      <c r="AE143" s="152" t="str">
        <f t="shared" ref="AE143:AE206" si="54">IF(AND($E143=$E$13,$B143="PARTIDA"),IF($G143="PZ",$AM$2,1),"")</f>
        <v/>
      </c>
      <c r="AF143" s="152" t="str">
        <f t="shared" si="37"/>
        <v/>
      </c>
      <c r="AG143" s="105" t="str">
        <f t="shared" ref="AG143:AG206" si="55">IF(E143=$E$13,MID($G143,1,3),"")</f>
        <v/>
      </c>
      <c r="AH143" s="104" t="str">
        <f t="shared" ref="AH143:AH206" si="56">IF(E143=$E$13,AA143,"")</f>
        <v/>
      </c>
      <c r="AI143" s="105">
        <f t="shared" si="38"/>
        <v>0</v>
      </c>
      <c r="AJ143" s="105">
        <f t="shared" si="39"/>
        <v>0</v>
      </c>
      <c r="AK143" s="105" t="str">
        <f t="shared" si="40"/>
        <v/>
      </c>
      <c r="AL143" s="105" t="str">
        <f t="shared" si="41"/>
        <v/>
      </c>
      <c r="AM143" s="105" t="str">
        <f t="shared" si="42"/>
        <v/>
      </c>
      <c r="AN143" s="105" t="str">
        <f t="shared" si="43"/>
        <v/>
      </c>
      <c r="AO143" s="105" t="str">
        <f t="shared" si="44"/>
        <v/>
      </c>
      <c r="AP143" s="105">
        <f t="shared" si="45"/>
        <v>0</v>
      </c>
      <c r="AQ143" s="105">
        <f t="shared" si="46"/>
        <v>0</v>
      </c>
      <c r="AR143" s="105" t="str">
        <f t="shared" si="47"/>
        <v/>
      </c>
      <c r="AS143" s="105"/>
      <c r="AT143" s="155"/>
    </row>
    <row r="144" spans="2:46">
      <c r="B144" s="160" t="s">
        <v>109</v>
      </c>
      <c r="C144" s="160"/>
      <c r="D144" s="103" t="s">
        <v>239</v>
      </c>
      <c r="E144" s="145" t="s">
        <v>73</v>
      </c>
      <c r="F144" s="146" t="s">
        <v>293</v>
      </c>
      <c r="G144" s="146" t="s">
        <v>294</v>
      </c>
      <c r="H144" s="145" t="s">
        <v>323</v>
      </c>
      <c r="I144" s="159" t="s">
        <v>378</v>
      </c>
      <c r="J144" s="159"/>
      <c r="K144" s="159"/>
      <c r="L144" s="159"/>
      <c r="M144" s="159"/>
      <c r="N144" s="159"/>
      <c r="O144" s="159"/>
      <c r="P144" s="159"/>
      <c r="Q144" s="159"/>
      <c r="R144" s="159"/>
      <c r="S144" s="103">
        <v>0</v>
      </c>
      <c r="T144" s="103">
        <v>0</v>
      </c>
      <c r="U144" s="103">
        <v>0</v>
      </c>
      <c r="V144" s="103">
        <v>0</v>
      </c>
      <c r="Y144" s="147"/>
      <c r="Z144" s="148">
        <f t="shared" si="51"/>
        <v>0</v>
      </c>
      <c r="AA144" s="149">
        <f t="shared" si="52"/>
        <v>0</v>
      </c>
      <c r="AB144" s="149">
        <f t="shared" ref="AB144:AB207" si="57">IFERROR(IF(OR(AK$2=0,B144="",B144="SUBTOTAL"),"",IF(AND(B144="Capítulo",E144=E$12),SUMIF(AD$15:AD$500,D144,AB$15:AB$500),IF(E144=E$13,AF144*Z144,SUM(AI144:AR144)))),"")</f>
        <v>0</v>
      </c>
      <c r="AD144" s="104" t="str">
        <f t="shared" si="53"/>
        <v>06</v>
      </c>
      <c r="AE144" s="152" t="str">
        <f t="shared" si="54"/>
        <v/>
      </c>
      <c r="AF144" s="152" t="str">
        <f t="shared" ref="AF144:AF207" si="58">IF(AND($E144=$E$13,$B144="PARTIDA"),IF($G144="PZ",$AN$2,1),"")</f>
        <v/>
      </c>
      <c r="AG144" s="105" t="str">
        <f t="shared" si="55"/>
        <v/>
      </c>
      <c r="AH144" s="104" t="str">
        <f t="shared" si="56"/>
        <v/>
      </c>
      <c r="AI144" s="105">
        <f t="shared" ref="AI144:AI207" si="59">IF(OR(AI$13="",S144="",$E144=$E$13,$B144&lt;&gt;"partida"),"",S144*$Z144)</f>
        <v>0</v>
      </c>
      <c r="AJ144" s="105">
        <f t="shared" ref="AJ144:AJ207" si="60">IF(OR(AJ$13="",T144="",$E144=$E$13,$B144&lt;&gt;"partida"),"",T144*$Z144)</f>
        <v>0</v>
      </c>
      <c r="AK144" s="105" t="str">
        <f t="shared" ref="AK144:AK207" si="61">IF(OR(AK$13="",U144="",$E144=$E$13,$B144&lt;&gt;"partida"),"",U144*$Z144)</f>
        <v/>
      </c>
      <c r="AL144" s="105" t="str">
        <f t="shared" ref="AL144:AL207" si="62">IF(OR(AL$13="",V144="",$E144=$E$13,$B144&lt;&gt;"partida"),"",V144*$Z144)</f>
        <v/>
      </c>
      <c r="AM144" s="105" t="str">
        <f t="shared" ref="AM144:AM207" si="63">IF(OR(AM$13="",W144="",$E144=$E$13,$B144&lt;&gt;"partida"),"",W144*$Z144)</f>
        <v/>
      </c>
      <c r="AN144" s="105" t="str">
        <f t="shared" ref="AN144:AN207" si="64">IF(OR(AN$13="",S144="",$E144=$E$13,$B144&lt;&gt;"partida"),"",S144*$Z144)</f>
        <v/>
      </c>
      <c r="AO144" s="105" t="str">
        <f t="shared" ref="AO144:AO207" si="65">IF(OR(AO$13="",T144="",$E144=$E$13,$B144&lt;&gt;"partida"),"",T144*$Z144)</f>
        <v/>
      </c>
      <c r="AP144" s="105">
        <f t="shared" ref="AP144:AP207" si="66">IF(OR(AP$13="",U144="",$E144=$E$13,$B144&lt;&gt;"partida"),"",U144*$Z144)</f>
        <v>0</v>
      </c>
      <c r="AQ144" s="105">
        <f t="shared" ref="AQ144:AQ207" si="67">IF(OR(AQ$13="",V144="",$E144=$E$13,$B144&lt;&gt;"partida"),"",V144*$Z144)</f>
        <v>0</v>
      </c>
      <c r="AR144" s="105" t="str">
        <f t="shared" ref="AR144:AR207" si="68">IF(OR(AR$13="",W144="",$E144=$E$13,$B144&lt;&gt;"partida"),"",W144*$Z144)</f>
        <v/>
      </c>
      <c r="AS144" s="105"/>
      <c r="AT144" s="155"/>
    </row>
    <row r="145" spans="2:46">
      <c r="B145" s="160" t="s">
        <v>109</v>
      </c>
      <c r="C145" s="160"/>
      <c r="D145" s="103" t="s">
        <v>240</v>
      </c>
      <c r="E145" s="145" t="s">
        <v>73</v>
      </c>
      <c r="F145" s="146" t="s">
        <v>293</v>
      </c>
      <c r="G145" s="146" t="s">
        <v>294</v>
      </c>
      <c r="H145" s="145" t="s">
        <v>328</v>
      </c>
      <c r="I145" s="159" t="s">
        <v>378</v>
      </c>
      <c r="J145" s="159"/>
      <c r="K145" s="159"/>
      <c r="L145" s="159"/>
      <c r="M145" s="159"/>
      <c r="N145" s="159"/>
      <c r="O145" s="159"/>
      <c r="P145" s="159"/>
      <c r="Q145" s="159"/>
      <c r="R145" s="159"/>
      <c r="S145" s="103">
        <v>0</v>
      </c>
      <c r="T145" s="103">
        <v>0</v>
      </c>
      <c r="U145" s="103">
        <v>0</v>
      </c>
      <c r="V145" s="103">
        <v>0</v>
      </c>
      <c r="Y145" s="147"/>
      <c r="Z145" s="148">
        <f t="shared" si="51"/>
        <v>0</v>
      </c>
      <c r="AA145" s="149">
        <f t="shared" si="52"/>
        <v>0</v>
      </c>
      <c r="AB145" s="149">
        <f t="shared" si="57"/>
        <v>0</v>
      </c>
      <c r="AD145" s="104" t="str">
        <f t="shared" si="53"/>
        <v>06</v>
      </c>
      <c r="AE145" s="152" t="str">
        <f t="shared" si="54"/>
        <v/>
      </c>
      <c r="AF145" s="152" t="str">
        <f t="shared" si="58"/>
        <v/>
      </c>
      <c r="AG145" s="105" t="str">
        <f t="shared" si="55"/>
        <v/>
      </c>
      <c r="AH145" s="104" t="str">
        <f t="shared" si="56"/>
        <v/>
      </c>
      <c r="AI145" s="105">
        <f t="shared" si="59"/>
        <v>0</v>
      </c>
      <c r="AJ145" s="105">
        <f t="shared" si="60"/>
        <v>0</v>
      </c>
      <c r="AK145" s="105" t="str">
        <f t="shared" si="61"/>
        <v/>
      </c>
      <c r="AL145" s="105" t="str">
        <f t="shared" si="62"/>
        <v/>
      </c>
      <c r="AM145" s="105" t="str">
        <f t="shared" si="63"/>
        <v/>
      </c>
      <c r="AN145" s="105" t="str">
        <f t="shared" si="64"/>
        <v/>
      </c>
      <c r="AO145" s="105" t="str">
        <f t="shared" si="65"/>
        <v/>
      </c>
      <c r="AP145" s="105">
        <f t="shared" si="66"/>
        <v>0</v>
      </c>
      <c r="AQ145" s="105">
        <f t="shared" si="67"/>
        <v>0</v>
      </c>
      <c r="AR145" s="105" t="str">
        <f t="shared" si="68"/>
        <v/>
      </c>
      <c r="AS145" s="105"/>
      <c r="AT145" s="155"/>
    </row>
    <row r="146" spans="2:46">
      <c r="B146" s="160" t="s">
        <v>109</v>
      </c>
      <c r="C146" s="160"/>
      <c r="D146" s="103" t="s">
        <v>241</v>
      </c>
      <c r="E146" s="145" t="s">
        <v>73</v>
      </c>
      <c r="F146" s="146" t="s">
        <v>293</v>
      </c>
      <c r="G146" s="146" t="s">
        <v>294</v>
      </c>
      <c r="H146" s="145" t="s">
        <v>370</v>
      </c>
      <c r="I146" s="159" t="s">
        <v>378</v>
      </c>
      <c r="J146" s="159"/>
      <c r="K146" s="159"/>
      <c r="L146" s="159"/>
      <c r="M146" s="159"/>
      <c r="N146" s="159"/>
      <c r="O146" s="159"/>
      <c r="P146" s="159"/>
      <c r="Q146" s="159"/>
      <c r="R146" s="159"/>
      <c r="S146" s="103">
        <v>0</v>
      </c>
      <c r="T146" s="103">
        <v>0</v>
      </c>
      <c r="U146" s="103">
        <v>0</v>
      </c>
      <c r="V146" s="103">
        <v>0</v>
      </c>
      <c r="Y146" s="147"/>
      <c r="Z146" s="148">
        <f t="shared" si="51"/>
        <v>0</v>
      </c>
      <c r="AA146" s="149">
        <f t="shared" si="52"/>
        <v>0</v>
      </c>
      <c r="AB146" s="149">
        <f t="shared" si="57"/>
        <v>0</v>
      </c>
      <c r="AD146" s="104" t="str">
        <f t="shared" si="53"/>
        <v>06</v>
      </c>
      <c r="AE146" s="152" t="str">
        <f t="shared" si="54"/>
        <v/>
      </c>
      <c r="AF146" s="152" t="str">
        <f t="shared" si="58"/>
        <v/>
      </c>
      <c r="AG146" s="105" t="str">
        <f t="shared" si="55"/>
        <v/>
      </c>
      <c r="AH146" s="104" t="str">
        <f t="shared" si="56"/>
        <v/>
      </c>
      <c r="AI146" s="105">
        <f t="shared" si="59"/>
        <v>0</v>
      </c>
      <c r="AJ146" s="105">
        <f t="shared" si="60"/>
        <v>0</v>
      </c>
      <c r="AK146" s="105" t="str">
        <f t="shared" si="61"/>
        <v/>
      </c>
      <c r="AL146" s="105" t="str">
        <f t="shared" si="62"/>
        <v/>
      </c>
      <c r="AM146" s="105" t="str">
        <f t="shared" si="63"/>
        <v/>
      </c>
      <c r="AN146" s="105" t="str">
        <f t="shared" si="64"/>
        <v/>
      </c>
      <c r="AO146" s="105" t="str">
        <f t="shared" si="65"/>
        <v/>
      </c>
      <c r="AP146" s="105">
        <f t="shared" si="66"/>
        <v>0</v>
      </c>
      <c r="AQ146" s="105">
        <f t="shared" si="67"/>
        <v>0</v>
      </c>
      <c r="AR146" s="105" t="str">
        <f t="shared" si="68"/>
        <v/>
      </c>
      <c r="AS146" s="105"/>
      <c r="AT146" s="155"/>
    </row>
    <row r="147" spans="2:46">
      <c r="B147" s="160" t="s">
        <v>108</v>
      </c>
      <c r="C147" s="160"/>
      <c r="D147" s="103" t="s">
        <v>242</v>
      </c>
      <c r="E147" s="145" t="s">
        <v>73</v>
      </c>
      <c r="F147" s="146"/>
      <c r="G147" s="146"/>
      <c r="H147" s="145"/>
      <c r="I147" s="159" t="s">
        <v>379</v>
      </c>
      <c r="J147" s="159"/>
      <c r="K147" s="159"/>
      <c r="L147" s="159"/>
      <c r="M147" s="159"/>
      <c r="N147" s="159"/>
      <c r="O147" s="159"/>
      <c r="P147" s="159"/>
      <c r="Q147" s="159"/>
      <c r="R147" s="159"/>
      <c r="Y147" s="147">
        <v>360</v>
      </c>
      <c r="Z147" s="158"/>
      <c r="AA147" s="149" t="str">
        <f t="shared" si="52"/>
        <v/>
      </c>
      <c r="AB147" s="149" t="str">
        <f t="shared" si="57"/>
        <v/>
      </c>
      <c r="AD147" s="104" t="str">
        <f t="shared" si="53"/>
        <v/>
      </c>
      <c r="AE147" s="152" t="str">
        <f t="shared" si="54"/>
        <v/>
      </c>
      <c r="AF147" s="152" t="str">
        <f t="shared" si="58"/>
        <v/>
      </c>
      <c r="AG147" s="105" t="str">
        <f t="shared" si="55"/>
        <v/>
      </c>
      <c r="AH147" s="104" t="str">
        <f t="shared" si="56"/>
        <v/>
      </c>
      <c r="AI147" s="105" t="str">
        <f t="shared" si="59"/>
        <v/>
      </c>
      <c r="AJ147" s="105" t="str">
        <f t="shared" si="60"/>
        <v/>
      </c>
      <c r="AK147" s="105" t="str">
        <f t="shared" si="61"/>
        <v/>
      </c>
      <c r="AL147" s="105" t="str">
        <f t="shared" si="62"/>
        <v/>
      </c>
      <c r="AM147" s="105" t="str">
        <f t="shared" si="63"/>
        <v/>
      </c>
      <c r="AN147" s="105" t="str">
        <f t="shared" si="64"/>
        <v/>
      </c>
      <c r="AO147" s="105" t="str">
        <f t="shared" si="65"/>
        <v/>
      </c>
      <c r="AP147" s="105" t="str">
        <f t="shared" si="66"/>
        <v/>
      </c>
      <c r="AQ147" s="105" t="str">
        <f t="shared" si="67"/>
        <v/>
      </c>
      <c r="AR147" s="105" t="str">
        <f t="shared" si="68"/>
        <v/>
      </c>
      <c r="AS147" s="105"/>
      <c r="AT147" s="155"/>
    </row>
    <row r="148" spans="2:46">
      <c r="B148" s="160" t="s">
        <v>109</v>
      </c>
      <c r="C148" s="160"/>
      <c r="D148" s="103" t="s">
        <v>243</v>
      </c>
      <c r="E148" s="145" t="s">
        <v>73</v>
      </c>
      <c r="F148" s="146" t="s">
        <v>290</v>
      </c>
      <c r="G148" s="146" t="s">
        <v>294</v>
      </c>
      <c r="H148" s="145" t="s">
        <v>342</v>
      </c>
      <c r="I148" s="159" t="s">
        <v>379</v>
      </c>
      <c r="J148" s="159"/>
      <c r="K148" s="159"/>
      <c r="L148" s="159"/>
      <c r="M148" s="159"/>
      <c r="N148" s="159"/>
      <c r="O148" s="159"/>
      <c r="P148" s="159"/>
      <c r="Q148" s="159"/>
      <c r="R148" s="159"/>
      <c r="S148" s="103">
        <v>0</v>
      </c>
      <c r="T148" s="103">
        <v>0</v>
      </c>
      <c r="U148" s="103">
        <v>0</v>
      </c>
      <c r="V148" s="103">
        <v>0</v>
      </c>
      <c r="Y148" s="147"/>
      <c r="Z148" s="148">
        <f>$Z$147</f>
        <v>0</v>
      </c>
      <c r="AA148" s="149">
        <f t="shared" si="52"/>
        <v>0</v>
      </c>
      <c r="AB148" s="149">
        <f t="shared" si="57"/>
        <v>0</v>
      </c>
      <c r="AD148" s="104" t="str">
        <f t="shared" si="53"/>
        <v>07</v>
      </c>
      <c r="AE148" s="152" t="str">
        <f t="shared" si="54"/>
        <v/>
      </c>
      <c r="AF148" s="152" t="str">
        <f t="shared" si="58"/>
        <v/>
      </c>
      <c r="AG148" s="105" t="str">
        <f t="shared" si="55"/>
        <v/>
      </c>
      <c r="AH148" s="104" t="str">
        <f t="shared" si="56"/>
        <v/>
      </c>
      <c r="AI148" s="105">
        <f t="shared" si="59"/>
        <v>0</v>
      </c>
      <c r="AJ148" s="105">
        <f t="shared" si="60"/>
        <v>0</v>
      </c>
      <c r="AK148" s="105" t="str">
        <f t="shared" si="61"/>
        <v/>
      </c>
      <c r="AL148" s="105" t="str">
        <f t="shared" si="62"/>
        <v/>
      </c>
      <c r="AM148" s="105" t="str">
        <f t="shared" si="63"/>
        <v/>
      </c>
      <c r="AN148" s="105" t="str">
        <f t="shared" si="64"/>
        <v/>
      </c>
      <c r="AO148" s="105" t="str">
        <f t="shared" si="65"/>
        <v/>
      </c>
      <c r="AP148" s="105">
        <f t="shared" si="66"/>
        <v>0</v>
      </c>
      <c r="AQ148" s="105">
        <f t="shared" si="67"/>
        <v>0</v>
      </c>
      <c r="AR148" s="105" t="str">
        <f t="shared" si="68"/>
        <v/>
      </c>
      <c r="AS148" s="105"/>
      <c r="AT148" s="155"/>
    </row>
    <row r="149" spans="2:46">
      <c r="B149" s="160" t="s">
        <v>109</v>
      </c>
      <c r="C149" s="160"/>
      <c r="D149" s="103" t="s">
        <v>244</v>
      </c>
      <c r="E149" s="145" t="s">
        <v>73</v>
      </c>
      <c r="F149" s="146" t="s">
        <v>290</v>
      </c>
      <c r="G149" s="146" t="s">
        <v>294</v>
      </c>
      <c r="H149" s="145" t="s">
        <v>343</v>
      </c>
      <c r="I149" s="159" t="s">
        <v>379</v>
      </c>
      <c r="J149" s="159"/>
      <c r="K149" s="159"/>
      <c r="L149" s="159"/>
      <c r="M149" s="159"/>
      <c r="N149" s="159"/>
      <c r="O149" s="159"/>
      <c r="P149" s="159"/>
      <c r="Q149" s="159"/>
      <c r="R149" s="159"/>
      <c r="S149" s="103">
        <v>0</v>
      </c>
      <c r="T149" s="103">
        <v>0</v>
      </c>
      <c r="U149" s="103">
        <v>0</v>
      </c>
      <c r="V149" s="103">
        <v>0</v>
      </c>
      <c r="Y149" s="147"/>
      <c r="Z149" s="148">
        <f t="shared" ref="Z149:Z177" si="69">$Z$147</f>
        <v>0</v>
      </c>
      <c r="AA149" s="149">
        <f t="shared" si="52"/>
        <v>0</v>
      </c>
      <c r="AB149" s="149">
        <f t="shared" si="57"/>
        <v>0</v>
      </c>
      <c r="AD149" s="104" t="str">
        <f t="shared" si="53"/>
        <v>07</v>
      </c>
      <c r="AE149" s="152" t="str">
        <f t="shared" si="54"/>
        <v/>
      </c>
      <c r="AF149" s="152" t="str">
        <f t="shared" si="58"/>
        <v/>
      </c>
      <c r="AG149" s="105" t="str">
        <f t="shared" si="55"/>
        <v/>
      </c>
      <c r="AH149" s="104" t="str">
        <f t="shared" si="56"/>
        <v/>
      </c>
      <c r="AI149" s="105">
        <f t="shared" si="59"/>
        <v>0</v>
      </c>
      <c r="AJ149" s="105">
        <f t="shared" si="60"/>
        <v>0</v>
      </c>
      <c r="AK149" s="105" t="str">
        <f t="shared" si="61"/>
        <v/>
      </c>
      <c r="AL149" s="105" t="str">
        <f t="shared" si="62"/>
        <v/>
      </c>
      <c r="AM149" s="105" t="str">
        <f t="shared" si="63"/>
        <v/>
      </c>
      <c r="AN149" s="105" t="str">
        <f t="shared" si="64"/>
        <v/>
      </c>
      <c r="AO149" s="105" t="str">
        <f t="shared" si="65"/>
        <v/>
      </c>
      <c r="AP149" s="105">
        <f t="shared" si="66"/>
        <v>0</v>
      </c>
      <c r="AQ149" s="105">
        <f t="shared" si="67"/>
        <v>0</v>
      </c>
      <c r="AR149" s="105" t="str">
        <f t="shared" si="68"/>
        <v/>
      </c>
      <c r="AS149" s="105"/>
      <c r="AT149" s="155"/>
    </row>
    <row r="150" spans="2:46">
      <c r="B150" s="160" t="s">
        <v>109</v>
      </c>
      <c r="C150" s="160"/>
      <c r="D150" s="103" t="s">
        <v>245</v>
      </c>
      <c r="E150" s="145" t="s">
        <v>73</v>
      </c>
      <c r="F150" s="146" t="s">
        <v>290</v>
      </c>
      <c r="G150" s="146" t="s">
        <v>294</v>
      </c>
      <c r="H150" s="145" t="s">
        <v>344</v>
      </c>
      <c r="I150" s="159" t="s">
        <v>379</v>
      </c>
      <c r="J150" s="159"/>
      <c r="K150" s="159"/>
      <c r="L150" s="159"/>
      <c r="M150" s="159"/>
      <c r="N150" s="159"/>
      <c r="O150" s="159"/>
      <c r="P150" s="159"/>
      <c r="Q150" s="159"/>
      <c r="R150" s="159"/>
      <c r="S150" s="103">
        <v>1</v>
      </c>
      <c r="T150" s="103">
        <v>0</v>
      </c>
      <c r="U150" s="103">
        <v>0</v>
      </c>
      <c r="V150" s="103">
        <v>0</v>
      </c>
      <c r="Y150" s="147"/>
      <c r="Z150" s="148">
        <f t="shared" si="69"/>
        <v>0</v>
      </c>
      <c r="AA150" s="149">
        <f t="shared" si="52"/>
        <v>0</v>
      </c>
      <c r="AB150" s="149">
        <f t="shared" si="57"/>
        <v>0</v>
      </c>
      <c r="AD150" s="104" t="str">
        <f t="shared" si="53"/>
        <v>07</v>
      </c>
      <c r="AE150" s="152" t="str">
        <f t="shared" si="54"/>
        <v/>
      </c>
      <c r="AF150" s="152" t="str">
        <f t="shared" si="58"/>
        <v/>
      </c>
      <c r="AG150" s="105" t="str">
        <f t="shared" si="55"/>
        <v/>
      </c>
      <c r="AH150" s="104" t="str">
        <f t="shared" si="56"/>
        <v/>
      </c>
      <c r="AI150" s="105">
        <f t="shared" si="59"/>
        <v>0</v>
      </c>
      <c r="AJ150" s="105">
        <f t="shared" si="60"/>
        <v>0</v>
      </c>
      <c r="AK150" s="105" t="str">
        <f t="shared" si="61"/>
        <v/>
      </c>
      <c r="AL150" s="105" t="str">
        <f t="shared" si="62"/>
        <v/>
      </c>
      <c r="AM150" s="105" t="str">
        <f t="shared" si="63"/>
        <v/>
      </c>
      <c r="AN150" s="105" t="str">
        <f t="shared" si="64"/>
        <v/>
      </c>
      <c r="AO150" s="105" t="str">
        <f t="shared" si="65"/>
        <v/>
      </c>
      <c r="AP150" s="105">
        <f t="shared" si="66"/>
        <v>0</v>
      </c>
      <c r="AQ150" s="105">
        <f t="shared" si="67"/>
        <v>0</v>
      </c>
      <c r="AR150" s="105" t="str">
        <f t="shared" si="68"/>
        <v/>
      </c>
      <c r="AS150" s="105"/>
      <c r="AT150" s="155"/>
    </row>
    <row r="151" spans="2:46">
      <c r="B151" s="160" t="s">
        <v>109</v>
      </c>
      <c r="C151" s="160"/>
      <c r="D151" s="103" t="s">
        <v>246</v>
      </c>
      <c r="E151" s="145" t="s">
        <v>73</v>
      </c>
      <c r="F151" s="146" t="s">
        <v>290</v>
      </c>
      <c r="G151" s="146" t="s">
        <v>294</v>
      </c>
      <c r="H151" s="145" t="s">
        <v>345</v>
      </c>
      <c r="I151" s="159" t="s">
        <v>379</v>
      </c>
      <c r="J151" s="159"/>
      <c r="K151" s="159"/>
      <c r="L151" s="159"/>
      <c r="M151" s="159"/>
      <c r="N151" s="159"/>
      <c r="O151" s="159"/>
      <c r="P151" s="159"/>
      <c r="Q151" s="159"/>
      <c r="R151" s="159"/>
      <c r="S151" s="103">
        <v>1</v>
      </c>
      <c r="T151" s="103">
        <v>0</v>
      </c>
      <c r="U151" s="103">
        <v>0</v>
      </c>
      <c r="V151" s="103">
        <v>0</v>
      </c>
      <c r="Y151" s="147"/>
      <c r="Z151" s="148">
        <f t="shared" si="69"/>
        <v>0</v>
      </c>
      <c r="AA151" s="149">
        <f t="shared" si="52"/>
        <v>0</v>
      </c>
      <c r="AB151" s="149">
        <f t="shared" si="57"/>
        <v>0</v>
      </c>
      <c r="AD151" s="104" t="str">
        <f t="shared" si="53"/>
        <v>07</v>
      </c>
      <c r="AE151" s="152" t="str">
        <f t="shared" si="54"/>
        <v/>
      </c>
      <c r="AF151" s="152" t="str">
        <f t="shared" si="58"/>
        <v/>
      </c>
      <c r="AG151" s="105" t="str">
        <f t="shared" si="55"/>
        <v/>
      </c>
      <c r="AH151" s="104" t="str">
        <f t="shared" si="56"/>
        <v/>
      </c>
      <c r="AI151" s="105">
        <f t="shared" si="59"/>
        <v>0</v>
      </c>
      <c r="AJ151" s="105">
        <f t="shared" si="60"/>
        <v>0</v>
      </c>
      <c r="AK151" s="105" t="str">
        <f t="shared" si="61"/>
        <v/>
      </c>
      <c r="AL151" s="105" t="str">
        <f t="shared" si="62"/>
        <v/>
      </c>
      <c r="AM151" s="105" t="str">
        <f t="shared" si="63"/>
        <v/>
      </c>
      <c r="AN151" s="105" t="str">
        <f t="shared" si="64"/>
        <v/>
      </c>
      <c r="AO151" s="105" t="str">
        <f t="shared" si="65"/>
        <v/>
      </c>
      <c r="AP151" s="105">
        <f t="shared" si="66"/>
        <v>0</v>
      </c>
      <c r="AQ151" s="105">
        <f t="shared" si="67"/>
        <v>0</v>
      </c>
      <c r="AR151" s="105" t="str">
        <f t="shared" si="68"/>
        <v/>
      </c>
      <c r="AS151" s="105"/>
      <c r="AT151" s="155"/>
    </row>
    <row r="152" spans="2:46">
      <c r="B152" s="160" t="s">
        <v>109</v>
      </c>
      <c r="C152" s="160"/>
      <c r="D152" s="103" t="s">
        <v>247</v>
      </c>
      <c r="E152" s="145" t="s">
        <v>73</v>
      </c>
      <c r="F152" s="146" t="s">
        <v>290</v>
      </c>
      <c r="G152" s="146" t="s">
        <v>294</v>
      </c>
      <c r="H152" s="145" t="s">
        <v>346</v>
      </c>
      <c r="I152" s="159" t="s">
        <v>379</v>
      </c>
      <c r="J152" s="159"/>
      <c r="K152" s="159"/>
      <c r="L152" s="159"/>
      <c r="M152" s="159"/>
      <c r="N152" s="159"/>
      <c r="O152" s="159"/>
      <c r="P152" s="159"/>
      <c r="Q152" s="159"/>
      <c r="R152" s="159"/>
      <c r="S152" s="103">
        <v>0</v>
      </c>
      <c r="T152" s="103">
        <v>0</v>
      </c>
      <c r="U152" s="103">
        <v>0</v>
      </c>
      <c r="V152" s="103">
        <v>1</v>
      </c>
      <c r="Y152" s="147"/>
      <c r="Z152" s="148">
        <f t="shared" si="69"/>
        <v>0</v>
      </c>
      <c r="AA152" s="149">
        <f t="shared" si="52"/>
        <v>0</v>
      </c>
      <c r="AB152" s="149">
        <f t="shared" si="57"/>
        <v>0</v>
      </c>
      <c r="AD152" s="104" t="str">
        <f t="shared" si="53"/>
        <v>07</v>
      </c>
      <c r="AE152" s="152" t="str">
        <f t="shared" si="54"/>
        <v/>
      </c>
      <c r="AF152" s="152" t="str">
        <f t="shared" si="58"/>
        <v/>
      </c>
      <c r="AG152" s="105" t="str">
        <f t="shared" si="55"/>
        <v/>
      </c>
      <c r="AH152" s="104" t="str">
        <f t="shared" si="56"/>
        <v/>
      </c>
      <c r="AI152" s="105">
        <f t="shared" si="59"/>
        <v>0</v>
      </c>
      <c r="AJ152" s="105">
        <f t="shared" si="60"/>
        <v>0</v>
      </c>
      <c r="AK152" s="105" t="str">
        <f t="shared" si="61"/>
        <v/>
      </c>
      <c r="AL152" s="105" t="str">
        <f t="shared" si="62"/>
        <v/>
      </c>
      <c r="AM152" s="105" t="str">
        <f t="shared" si="63"/>
        <v/>
      </c>
      <c r="AN152" s="105" t="str">
        <f t="shared" si="64"/>
        <v/>
      </c>
      <c r="AO152" s="105" t="str">
        <f t="shared" si="65"/>
        <v/>
      </c>
      <c r="AP152" s="105">
        <f t="shared" si="66"/>
        <v>0</v>
      </c>
      <c r="AQ152" s="105">
        <f t="shared" si="67"/>
        <v>0</v>
      </c>
      <c r="AR152" s="105" t="str">
        <f t="shared" si="68"/>
        <v/>
      </c>
      <c r="AS152" s="105"/>
      <c r="AT152" s="155"/>
    </row>
    <row r="153" spans="2:46">
      <c r="B153" s="160" t="s">
        <v>109</v>
      </c>
      <c r="C153" s="160"/>
      <c r="D153" s="103" t="s">
        <v>248</v>
      </c>
      <c r="E153" s="145" t="s">
        <v>73</v>
      </c>
      <c r="F153" s="146" t="s">
        <v>290</v>
      </c>
      <c r="G153" s="146" t="s">
        <v>294</v>
      </c>
      <c r="H153" s="145" t="s">
        <v>347</v>
      </c>
      <c r="I153" s="159" t="s">
        <v>379</v>
      </c>
      <c r="J153" s="159"/>
      <c r="K153" s="159"/>
      <c r="L153" s="159"/>
      <c r="M153" s="159"/>
      <c r="N153" s="159"/>
      <c r="O153" s="159"/>
      <c r="P153" s="159"/>
      <c r="Q153" s="159"/>
      <c r="R153" s="159"/>
      <c r="S153" s="103">
        <v>1</v>
      </c>
      <c r="T153" s="103">
        <v>0</v>
      </c>
      <c r="U153" s="103">
        <v>0</v>
      </c>
      <c r="V153" s="103">
        <v>0</v>
      </c>
      <c r="Y153" s="147"/>
      <c r="Z153" s="148">
        <f t="shared" si="69"/>
        <v>0</v>
      </c>
      <c r="AA153" s="149">
        <f t="shared" si="52"/>
        <v>0</v>
      </c>
      <c r="AB153" s="149">
        <f t="shared" si="57"/>
        <v>0</v>
      </c>
      <c r="AD153" s="104" t="str">
        <f t="shared" si="53"/>
        <v>07</v>
      </c>
      <c r="AE153" s="152" t="str">
        <f t="shared" si="54"/>
        <v/>
      </c>
      <c r="AF153" s="152" t="str">
        <f t="shared" si="58"/>
        <v/>
      </c>
      <c r="AG153" s="105" t="str">
        <f t="shared" si="55"/>
        <v/>
      </c>
      <c r="AH153" s="104" t="str">
        <f t="shared" si="56"/>
        <v/>
      </c>
      <c r="AI153" s="105">
        <f t="shared" si="59"/>
        <v>0</v>
      </c>
      <c r="AJ153" s="105">
        <f t="shared" si="60"/>
        <v>0</v>
      </c>
      <c r="AK153" s="105" t="str">
        <f t="shared" si="61"/>
        <v/>
      </c>
      <c r="AL153" s="105" t="str">
        <f t="shared" si="62"/>
        <v/>
      </c>
      <c r="AM153" s="105" t="str">
        <f t="shared" si="63"/>
        <v/>
      </c>
      <c r="AN153" s="105" t="str">
        <f t="shared" si="64"/>
        <v/>
      </c>
      <c r="AO153" s="105" t="str">
        <f t="shared" si="65"/>
        <v/>
      </c>
      <c r="AP153" s="105">
        <f t="shared" si="66"/>
        <v>0</v>
      </c>
      <c r="AQ153" s="105">
        <f t="shared" si="67"/>
        <v>0</v>
      </c>
      <c r="AR153" s="105" t="str">
        <f t="shared" si="68"/>
        <v/>
      </c>
      <c r="AS153" s="105"/>
      <c r="AT153" s="155"/>
    </row>
    <row r="154" spans="2:46">
      <c r="B154" s="160" t="s">
        <v>109</v>
      </c>
      <c r="C154" s="160"/>
      <c r="D154" s="103" t="s">
        <v>249</v>
      </c>
      <c r="E154" s="145" t="s">
        <v>73</v>
      </c>
      <c r="F154" s="146" t="s">
        <v>291</v>
      </c>
      <c r="G154" s="146" t="s">
        <v>294</v>
      </c>
      <c r="H154" s="145" t="s">
        <v>348</v>
      </c>
      <c r="I154" s="159" t="s">
        <v>379</v>
      </c>
      <c r="J154" s="159"/>
      <c r="K154" s="159"/>
      <c r="L154" s="159"/>
      <c r="M154" s="159"/>
      <c r="N154" s="159"/>
      <c r="O154" s="159"/>
      <c r="P154" s="159"/>
      <c r="Q154" s="159"/>
      <c r="R154" s="159"/>
      <c r="S154" s="103">
        <v>0</v>
      </c>
      <c r="T154" s="103">
        <v>0</v>
      </c>
      <c r="U154" s="103">
        <v>0</v>
      </c>
      <c r="V154" s="103">
        <v>0</v>
      </c>
      <c r="Y154" s="147"/>
      <c r="Z154" s="148">
        <f t="shared" si="69"/>
        <v>0</v>
      </c>
      <c r="AA154" s="149">
        <f t="shared" si="52"/>
        <v>0</v>
      </c>
      <c r="AB154" s="149">
        <f t="shared" si="57"/>
        <v>0</v>
      </c>
      <c r="AD154" s="104" t="str">
        <f t="shared" si="53"/>
        <v>07</v>
      </c>
      <c r="AE154" s="152" t="str">
        <f t="shared" si="54"/>
        <v/>
      </c>
      <c r="AF154" s="152" t="str">
        <f t="shared" si="58"/>
        <v/>
      </c>
      <c r="AG154" s="105" t="str">
        <f t="shared" si="55"/>
        <v/>
      </c>
      <c r="AH154" s="104" t="str">
        <f t="shared" si="56"/>
        <v/>
      </c>
      <c r="AI154" s="105">
        <f t="shared" si="59"/>
        <v>0</v>
      </c>
      <c r="AJ154" s="105">
        <f t="shared" si="60"/>
        <v>0</v>
      </c>
      <c r="AK154" s="105" t="str">
        <f t="shared" si="61"/>
        <v/>
      </c>
      <c r="AL154" s="105" t="str">
        <f t="shared" si="62"/>
        <v/>
      </c>
      <c r="AM154" s="105" t="str">
        <f t="shared" si="63"/>
        <v/>
      </c>
      <c r="AN154" s="105" t="str">
        <f t="shared" si="64"/>
        <v/>
      </c>
      <c r="AO154" s="105" t="str">
        <f t="shared" si="65"/>
        <v/>
      </c>
      <c r="AP154" s="105">
        <f t="shared" si="66"/>
        <v>0</v>
      </c>
      <c r="AQ154" s="105">
        <f t="shared" si="67"/>
        <v>0</v>
      </c>
      <c r="AR154" s="105" t="str">
        <f t="shared" si="68"/>
        <v/>
      </c>
      <c r="AS154" s="105"/>
      <c r="AT154" s="155"/>
    </row>
    <row r="155" spans="2:46">
      <c r="B155" s="160" t="s">
        <v>109</v>
      </c>
      <c r="C155" s="160"/>
      <c r="D155" s="103" t="s">
        <v>250</v>
      </c>
      <c r="E155" s="145" t="s">
        <v>73</v>
      </c>
      <c r="F155" s="146" t="s">
        <v>291</v>
      </c>
      <c r="G155" s="146" t="s">
        <v>294</v>
      </c>
      <c r="H155" s="145" t="s">
        <v>338</v>
      </c>
      <c r="I155" s="159" t="s">
        <v>379</v>
      </c>
      <c r="J155" s="159"/>
      <c r="K155" s="159"/>
      <c r="L155" s="159"/>
      <c r="M155" s="159"/>
      <c r="N155" s="159"/>
      <c r="O155" s="159"/>
      <c r="P155" s="159"/>
      <c r="Q155" s="159"/>
      <c r="R155" s="159"/>
      <c r="S155" s="103">
        <v>0</v>
      </c>
      <c r="T155" s="103">
        <v>0</v>
      </c>
      <c r="U155" s="103">
        <v>0</v>
      </c>
      <c r="V155" s="103">
        <v>0</v>
      </c>
      <c r="Y155" s="147"/>
      <c r="Z155" s="148">
        <f t="shared" si="69"/>
        <v>0</v>
      </c>
      <c r="AA155" s="149">
        <f t="shared" si="52"/>
        <v>0</v>
      </c>
      <c r="AB155" s="149">
        <f t="shared" si="57"/>
        <v>0</v>
      </c>
      <c r="AD155" s="104" t="str">
        <f t="shared" si="53"/>
        <v>07</v>
      </c>
      <c r="AE155" s="152" t="str">
        <f t="shared" si="54"/>
        <v/>
      </c>
      <c r="AF155" s="152" t="str">
        <f t="shared" si="58"/>
        <v/>
      </c>
      <c r="AG155" s="105" t="str">
        <f t="shared" si="55"/>
        <v/>
      </c>
      <c r="AH155" s="104" t="str">
        <f t="shared" si="56"/>
        <v/>
      </c>
      <c r="AI155" s="105">
        <f t="shared" si="59"/>
        <v>0</v>
      </c>
      <c r="AJ155" s="105">
        <f t="shared" si="60"/>
        <v>0</v>
      </c>
      <c r="AK155" s="105" t="str">
        <f t="shared" si="61"/>
        <v/>
      </c>
      <c r="AL155" s="105" t="str">
        <f t="shared" si="62"/>
        <v/>
      </c>
      <c r="AM155" s="105" t="str">
        <f t="shared" si="63"/>
        <v/>
      </c>
      <c r="AN155" s="105" t="str">
        <f t="shared" si="64"/>
        <v/>
      </c>
      <c r="AO155" s="105" t="str">
        <f t="shared" si="65"/>
        <v/>
      </c>
      <c r="AP155" s="105">
        <f t="shared" si="66"/>
        <v>0</v>
      </c>
      <c r="AQ155" s="105">
        <f t="shared" si="67"/>
        <v>0</v>
      </c>
      <c r="AR155" s="105" t="str">
        <f t="shared" si="68"/>
        <v/>
      </c>
      <c r="AS155" s="105"/>
      <c r="AT155" s="155"/>
    </row>
    <row r="156" spans="2:46">
      <c r="B156" s="160" t="s">
        <v>109</v>
      </c>
      <c r="C156" s="160"/>
      <c r="D156" s="103" t="s">
        <v>251</v>
      </c>
      <c r="E156" s="145" t="s">
        <v>73</v>
      </c>
      <c r="F156" s="146" t="s">
        <v>291</v>
      </c>
      <c r="G156" s="146" t="s">
        <v>294</v>
      </c>
      <c r="H156" s="145" t="s">
        <v>349</v>
      </c>
      <c r="I156" s="159" t="s">
        <v>379</v>
      </c>
      <c r="J156" s="159"/>
      <c r="K156" s="159"/>
      <c r="L156" s="159"/>
      <c r="M156" s="159"/>
      <c r="N156" s="159"/>
      <c r="O156" s="159"/>
      <c r="P156" s="159"/>
      <c r="Q156" s="159"/>
      <c r="R156" s="159"/>
      <c r="S156" s="103">
        <v>1</v>
      </c>
      <c r="T156" s="103">
        <v>0</v>
      </c>
      <c r="U156" s="103">
        <v>0</v>
      </c>
      <c r="V156" s="103">
        <v>0</v>
      </c>
      <c r="Y156" s="147"/>
      <c r="Z156" s="148">
        <f t="shared" si="69"/>
        <v>0</v>
      </c>
      <c r="AA156" s="149">
        <f t="shared" si="52"/>
        <v>0</v>
      </c>
      <c r="AB156" s="149">
        <f t="shared" si="57"/>
        <v>0</v>
      </c>
      <c r="AD156" s="104" t="str">
        <f t="shared" si="53"/>
        <v>07</v>
      </c>
      <c r="AE156" s="152" t="str">
        <f t="shared" si="54"/>
        <v/>
      </c>
      <c r="AF156" s="152" t="str">
        <f t="shared" si="58"/>
        <v/>
      </c>
      <c r="AG156" s="105" t="str">
        <f t="shared" si="55"/>
        <v/>
      </c>
      <c r="AH156" s="104" t="str">
        <f t="shared" si="56"/>
        <v/>
      </c>
      <c r="AI156" s="105">
        <f t="shared" si="59"/>
        <v>0</v>
      </c>
      <c r="AJ156" s="105">
        <f t="shared" si="60"/>
        <v>0</v>
      </c>
      <c r="AK156" s="105" t="str">
        <f t="shared" si="61"/>
        <v/>
      </c>
      <c r="AL156" s="105" t="str">
        <f t="shared" si="62"/>
        <v/>
      </c>
      <c r="AM156" s="105" t="str">
        <f t="shared" si="63"/>
        <v/>
      </c>
      <c r="AN156" s="105" t="str">
        <f t="shared" si="64"/>
        <v/>
      </c>
      <c r="AO156" s="105" t="str">
        <f t="shared" si="65"/>
        <v/>
      </c>
      <c r="AP156" s="105">
        <f t="shared" si="66"/>
        <v>0</v>
      </c>
      <c r="AQ156" s="105">
        <f t="shared" si="67"/>
        <v>0</v>
      </c>
      <c r="AR156" s="105" t="str">
        <f t="shared" si="68"/>
        <v/>
      </c>
      <c r="AS156" s="105"/>
      <c r="AT156" s="155"/>
    </row>
    <row r="157" spans="2:46">
      <c r="B157" s="160" t="s">
        <v>109</v>
      </c>
      <c r="C157" s="160"/>
      <c r="D157" s="103" t="s">
        <v>252</v>
      </c>
      <c r="E157" s="145" t="s">
        <v>73</v>
      </c>
      <c r="F157" s="146" t="s">
        <v>291</v>
      </c>
      <c r="G157" s="146" t="s">
        <v>294</v>
      </c>
      <c r="H157" s="145" t="s">
        <v>350</v>
      </c>
      <c r="I157" s="159" t="s">
        <v>379</v>
      </c>
      <c r="J157" s="159"/>
      <c r="K157" s="159"/>
      <c r="L157" s="159"/>
      <c r="M157" s="159"/>
      <c r="N157" s="159"/>
      <c r="O157" s="159"/>
      <c r="P157" s="159"/>
      <c r="Q157" s="159"/>
      <c r="R157" s="159"/>
      <c r="S157" s="103">
        <v>0</v>
      </c>
      <c r="T157" s="103">
        <v>0</v>
      </c>
      <c r="U157" s="103">
        <v>1</v>
      </c>
      <c r="V157" s="103">
        <v>0</v>
      </c>
      <c r="Y157" s="147"/>
      <c r="Z157" s="148">
        <f t="shared" si="69"/>
        <v>0</v>
      </c>
      <c r="AA157" s="149">
        <f t="shared" si="52"/>
        <v>0</v>
      </c>
      <c r="AB157" s="149">
        <f t="shared" si="57"/>
        <v>0</v>
      </c>
      <c r="AD157" s="104" t="str">
        <f t="shared" si="53"/>
        <v>07</v>
      </c>
      <c r="AE157" s="152" t="str">
        <f t="shared" si="54"/>
        <v/>
      </c>
      <c r="AF157" s="152" t="str">
        <f t="shared" si="58"/>
        <v/>
      </c>
      <c r="AG157" s="105" t="str">
        <f t="shared" si="55"/>
        <v/>
      </c>
      <c r="AH157" s="104" t="str">
        <f t="shared" si="56"/>
        <v/>
      </c>
      <c r="AI157" s="105">
        <f t="shared" si="59"/>
        <v>0</v>
      </c>
      <c r="AJ157" s="105">
        <f t="shared" si="60"/>
        <v>0</v>
      </c>
      <c r="AK157" s="105" t="str">
        <f t="shared" si="61"/>
        <v/>
      </c>
      <c r="AL157" s="105" t="str">
        <f t="shared" si="62"/>
        <v/>
      </c>
      <c r="AM157" s="105" t="str">
        <f t="shared" si="63"/>
        <v/>
      </c>
      <c r="AN157" s="105" t="str">
        <f t="shared" si="64"/>
        <v/>
      </c>
      <c r="AO157" s="105" t="str">
        <f t="shared" si="65"/>
        <v/>
      </c>
      <c r="AP157" s="105">
        <f t="shared" si="66"/>
        <v>0</v>
      </c>
      <c r="AQ157" s="105">
        <f t="shared" si="67"/>
        <v>0</v>
      </c>
      <c r="AR157" s="105" t="str">
        <f t="shared" si="68"/>
        <v/>
      </c>
      <c r="AS157" s="105"/>
      <c r="AT157" s="155"/>
    </row>
    <row r="158" spans="2:46">
      <c r="B158" s="160" t="s">
        <v>109</v>
      </c>
      <c r="C158" s="160"/>
      <c r="D158" s="103" t="s">
        <v>253</v>
      </c>
      <c r="E158" s="145" t="s">
        <v>73</v>
      </c>
      <c r="F158" s="146" t="s">
        <v>291</v>
      </c>
      <c r="G158" s="146" t="s">
        <v>294</v>
      </c>
      <c r="H158" s="145" t="s">
        <v>351</v>
      </c>
      <c r="I158" s="159" t="s">
        <v>379</v>
      </c>
      <c r="J158" s="159"/>
      <c r="K158" s="159"/>
      <c r="L158" s="159"/>
      <c r="M158" s="159"/>
      <c r="N158" s="159"/>
      <c r="O158" s="159"/>
      <c r="P158" s="159"/>
      <c r="Q158" s="159"/>
      <c r="R158" s="159"/>
      <c r="S158" s="103">
        <v>1</v>
      </c>
      <c r="T158" s="103">
        <v>0</v>
      </c>
      <c r="U158" s="103">
        <v>0</v>
      </c>
      <c r="V158" s="103">
        <v>0</v>
      </c>
      <c r="Y158" s="147"/>
      <c r="Z158" s="148">
        <f t="shared" si="69"/>
        <v>0</v>
      </c>
      <c r="AA158" s="149">
        <f t="shared" si="52"/>
        <v>0</v>
      </c>
      <c r="AB158" s="149">
        <f t="shared" si="57"/>
        <v>0</v>
      </c>
      <c r="AD158" s="104" t="str">
        <f t="shared" si="53"/>
        <v>07</v>
      </c>
      <c r="AE158" s="152" t="str">
        <f t="shared" si="54"/>
        <v/>
      </c>
      <c r="AF158" s="152" t="str">
        <f t="shared" si="58"/>
        <v/>
      </c>
      <c r="AG158" s="105" t="str">
        <f t="shared" si="55"/>
        <v/>
      </c>
      <c r="AH158" s="104" t="str">
        <f t="shared" si="56"/>
        <v/>
      </c>
      <c r="AI158" s="105">
        <f t="shared" si="59"/>
        <v>0</v>
      </c>
      <c r="AJ158" s="105">
        <f t="shared" si="60"/>
        <v>0</v>
      </c>
      <c r="AK158" s="105" t="str">
        <f t="shared" si="61"/>
        <v/>
      </c>
      <c r="AL158" s="105" t="str">
        <f t="shared" si="62"/>
        <v/>
      </c>
      <c r="AM158" s="105" t="str">
        <f t="shared" si="63"/>
        <v/>
      </c>
      <c r="AN158" s="105" t="str">
        <f t="shared" si="64"/>
        <v/>
      </c>
      <c r="AO158" s="105" t="str">
        <f t="shared" si="65"/>
        <v/>
      </c>
      <c r="AP158" s="105">
        <f t="shared" si="66"/>
        <v>0</v>
      </c>
      <c r="AQ158" s="105">
        <f t="shared" si="67"/>
        <v>0</v>
      </c>
      <c r="AR158" s="105" t="str">
        <f t="shared" si="68"/>
        <v/>
      </c>
      <c r="AS158" s="105"/>
      <c r="AT158" s="155"/>
    </row>
    <row r="159" spans="2:46">
      <c r="B159" s="160" t="s">
        <v>109</v>
      </c>
      <c r="C159" s="160"/>
      <c r="D159" s="103" t="s">
        <v>254</v>
      </c>
      <c r="E159" s="145" t="s">
        <v>73</v>
      </c>
      <c r="F159" s="146" t="s">
        <v>291</v>
      </c>
      <c r="G159" s="146" t="s">
        <v>294</v>
      </c>
      <c r="H159" s="145" t="s">
        <v>352</v>
      </c>
      <c r="I159" s="159" t="s">
        <v>379</v>
      </c>
      <c r="J159" s="159"/>
      <c r="K159" s="159"/>
      <c r="L159" s="159"/>
      <c r="M159" s="159"/>
      <c r="N159" s="159"/>
      <c r="O159" s="159"/>
      <c r="P159" s="159"/>
      <c r="Q159" s="159"/>
      <c r="R159" s="159"/>
      <c r="S159" s="103">
        <v>0</v>
      </c>
      <c r="T159" s="103">
        <v>0</v>
      </c>
      <c r="U159" s="103">
        <v>0</v>
      </c>
      <c r="V159" s="103">
        <v>0</v>
      </c>
      <c r="Y159" s="147"/>
      <c r="Z159" s="148">
        <f t="shared" si="69"/>
        <v>0</v>
      </c>
      <c r="AA159" s="149">
        <f t="shared" si="52"/>
        <v>0</v>
      </c>
      <c r="AB159" s="149">
        <f t="shared" si="57"/>
        <v>0</v>
      </c>
      <c r="AD159" s="104" t="str">
        <f t="shared" si="53"/>
        <v>07</v>
      </c>
      <c r="AE159" s="152" t="str">
        <f t="shared" si="54"/>
        <v/>
      </c>
      <c r="AF159" s="152" t="str">
        <f t="shared" si="58"/>
        <v/>
      </c>
      <c r="AG159" s="105" t="str">
        <f t="shared" si="55"/>
        <v/>
      </c>
      <c r="AH159" s="104" t="str">
        <f t="shared" si="56"/>
        <v/>
      </c>
      <c r="AI159" s="105">
        <f t="shared" si="59"/>
        <v>0</v>
      </c>
      <c r="AJ159" s="105">
        <f t="shared" si="60"/>
        <v>0</v>
      </c>
      <c r="AK159" s="105" t="str">
        <f t="shared" si="61"/>
        <v/>
      </c>
      <c r="AL159" s="105" t="str">
        <f t="shared" si="62"/>
        <v/>
      </c>
      <c r="AM159" s="105" t="str">
        <f t="shared" si="63"/>
        <v/>
      </c>
      <c r="AN159" s="105" t="str">
        <f t="shared" si="64"/>
        <v/>
      </c>
      <c r="AO159" s="105" t="str">
        <f t="shared" si="65"/>
        <v/>
      </c>
      <c r="AP159" s="105">
        <f t="shared" si="66"/>
        <v>0</v>
      </c>
      <c r="AQ159" s="105">
        <f t="shared" si="67"/>
        <v>0</v>
      </c>
      <c r="AR159" s="105" t="str">
        <f t="shared" si="68"/>
        <v/>
      </c>
      <c r="AS159" s="105"/>
      <c r="AT159" s="155"/>
    </row>
    <row r="160" spans="2:46">
      <c r="B160" s="160" t="s">
        <v>109</v>
      </c>
      <c r="C160" s="160"/>
      <c r="D160" s="103" t="s">
        <v>255</v>
      </c>
      <c r="E160" s="145" t="s">
        <v>73</v>
      </c>
      <c r="F160" s="146" t="s">
        <v>291</v>
      </c>
      <c r="G160" s="146" t="s">
        <v>294</v>
      </c>
      <c r="H160" s="145" t="s">
        <v>353</v>
      </c>
      <c r="I160" s="159" t="s">
        <v>379</v>
      </c>
      <c r="J160" s="159"/>
      <c r="K160" s="159"/>
      <c r="L160" s="159"/>
      <c r="M160" s="159"/>
      <c r="N160" s="159"/>
      <c r="O160" s="159"/>
      <c r="P160" s="159"/>
      <c r="Q160" s="159"/>
      <c r="R160" s="159"/>
      <c r="S160" s="103">
        <v>0</v>
      </c>
      <c r="T160" s="103">
        <v>0</v>
      </c>
      <c r="U160" s="103">
        <v>0</v>
      </c>
      <c r="V160" s="103">
        <v>0</v>
      </c>
      <c r="Y160" s="147"/>
      <c r="Z160" s="148">
        <f t="shared" si="69"/>
        <v>0</v>
      </c>
      <c r="AA160" s="149">
        <f t="shared" si="52"/>
        <v>0</v>
      </c>
      <c r="AB160" s="149">
        <f t="shared" si="57"/>
        <v>0</v>
      </c>
      <c r="AD160" s="104" t="str">
        <f t="shared" si="53"/>
        <v>07</v>
      </c>
      <c r="AE160" s="152" t="str">
        <f t="shared" si="54"/>
        <v/>
      </c>
      <c r="AF160" s="152" t="str">
        <f t="shared" si="58"/>
        <v/>
      </c>
      <c r="AG160" s="105" t="str">
        <f t="shared" si="55"/>
        <v/>
      </c>
      <c r="AH160" s="104" t="str">
        <f t="shared" si="56"/>
        <v/>
      </c>
      <c r="AI160" s="105">
        <f t="shared" si="59"/>
        <v>0</v>
      </c>
      <c r="AJ160" s="105">
        <f t="shared" si="60"/>
        <v>0</v>
      </c>
      <c r="AK160" s="105" t="str">
        <f t="shared" si="61"/>
        <v/>
      </c>
      <c r="AL160" s="105" t="str">
        <f t="shared" si="62"/>
        <v/>
      </c>
      <c r="AM160" s="105" t="str">
        <f t="shared" si="63"/>
        <v/>
      </c>
      <c r="AN160" s="105" t="str">
        <f t="shared" si="64"/>
        <v/>
      </c>
      <c r="AO160" s="105" t="str">
        <f t="shared" si="65"/>
        <v/>
      </c>
      <c r="AP160" s="105">
        <f t="shared" si="66"/>
        <v>0</v>
      </c>
      <c r="AQ160" s="105">
        <f t="shared" si="67"/>
        <v>0</v>
      </c>
      <c r="AR160" s="105" t="str">
        <f t="shared" si="68"/>
        <v/>
      </c>
      <c r="AS160" s="105"/>
      <c r="AT160" s="155"/>
    </row>
    <row r="161" spans="2:46">
      <c r="B161" s="160" t="s">
        <v>109</v>
      </c>
      <c r="C161" s="160"/>
      <c r="D161" s="103" t="s">
        <v>256</v>
      </c>
      <c r="E161" s="145" t="s">
        <v>73</v>
      </c>
      <c r="F161" s="146" t="s">
        <v>291</v>
      </c>
      <c r="G161" s="146" t="s">
        <v>294</v>
      </c>
      <c r="H161" s="145" t="s">
        <v>354</v>
      </c>
      <c r="I161" s="159" t="s">
        <v>379</v>
      </c>
      <c r="J161" s="159"/>
      <c r="K161" s="159"/>
      <c r="L161" s="159"/>
      <c r="M161" s="159"/>
      <c r="N161" s="159"/>
      <c r="O161" s="159"/>
      <c r="P161" s="159"/>
      <c r="Q161" s="159"/>
      <c r="R161" s="159"/>
      <c r="S161" s="103">
        <v>0</v>
      </c>
      <c r="T161" s="103">
        <v>0</v>
      </c>
      <c r="U161" s="103">
        <v>0</v>
      </c>
      <c r="V161" s="103">
        <v>1</v>
      </c>
      <c r="Y161" s="147"/>
      <c r="Z161" s="148">
        <f t="shared" si="69"/>
        <v>0</v>
      </c>
      <c r="AA161" s="149">
        <f t="shared" si="52"/>
        <v>0</v>
      </c>
      <c r="AB161" s="149">
        <f t="shared" si="57"/>
        <v>0</v>
      </c>
      <c r="AD161" s="104" t="str">
        <f t="shared" si="53"/>
        <v>07</v>
      </c>
      <c r="AE161" s="152" t="str">
        <f t="shared" si="54"/>
        <v/>
      </c>
      <c r="AF161" s="152" t="str">
        <f t="shared" si="58"/>
        <v/>
      </c>
      <c r="AG161" s="105" t="str">
        <f t="shared" si="55"/>
        <v/>
      </c>
      <c r="AH161" s="104" t="str">
        <f t="shared" si="56"/>
        <v/>
      </c>
      <c r="AI161" s="105">
        <f t="shared" si="59"/>
        <v>0</v>
      </c>
      <c r="AJ161" s="105">
        <f t="shared" si="60"/>
        <v>0</v>
      </c>
      <c r="AK161" s="105" t="str">
        <f t="shared" si="61"/>
        <v/>
      </c>
      <c r="AL161" s="105" t="str">
        <f t="shared" si="62"/>
        <v/>
      </c>
      <c r="AM161" s="105" t="str">
        <f t="shared" si="63"/>
        <v/>
      </c>
      <c r="AN161" s="105" t="str">
        <f t="shared" si="64"/>
        <v/>
      </c>
      <c r="AO161" s="105" t="str">
        <f t="shared" si="65"/>
        <v/>
      </c>
      <c r="AP161" s="105">
        <f t="shared" si="66"/>
        <v>0</v>
      </c>
      <c r="AQ161" s="105">
        <f t="shared" si="67"/>
        <v>0</v>
      </c>
      <c r="AR161" s="105" t="str">
        <f t="shared" si="68"/>
        <v/>
      </c>
      <c r="AS161" s="105"/>
      <c r="AT161" s="155"/>
    </row>
    <row r="162" spans="2:46">
      <c r="B162" s="160" t="s">
        <v>109</v>
      </c>
      <c r="C162" s="160"/>
      <c r="D162" s="103" t="s">
        <v>257</v>
      </c>
      <c r="E162" s="145" t="s">
        <v>73</v>
      </c>
      <c r="F162" s="146" t="s">
        <v>291</v>
      </c>
      <c r="G162" s="146" t="s">
        <v>294</v>
      </c>
      <c r="H162" s="145" t="s">
        <v>355</v>
      </c>
      <c r="I162" s="159" t="s">
        <v>379</v>
      </c>
      <c r="J162" s="159"/>
      <c r="K162" s="159"/>
      <c r="L162" s="159"/>
      <c r="M162" s="159"/>
      <c r="N162" s="159"/>
      <c r="O162" s="159"/>
      <c r="P162" s="159"/>
      <c r="Q162" s="159"/>
      <c r="R162" s="159"/>
      <c r="S162" s="103">
        <v>0</v>
      </c>
      <c r="T162" s="103">
        <v>0</v>
      </c>
      <c r="U162" s="103">
        <v>1</v>
      </c>
      <c r="V162" s="103">
        <v>0</v>
      </c>
      <c r="Y162" s="147"/>
      <c r="Z162" s="148">
        <f t="shared" si="69"/>
        <v>0</v>
      </c>
      <c r="AA162" s="149">
        <f t="shared" si="52"/>
        <v>0</v>
      </c>
      <c r="AB162" s="149">
        <f t="shared" si="57"/>
        <v>0</v>
      </c>
      <c r="AD162" s="104" t="str">
        <f t="shared" si="53"/>
        <v>07</v>
      </c>
      <c r="AE162" s="152" t="str">
        <f t="shared" si="54"/>
        <v/>
      </c>
      <c r="AF162" s="152" t="str">
        <f t="shared" si="58"/>
        <v/>
      </c>
      <c r="AG162" s="105" t="str">
        <f t="shared" si="55"/>
        <v/>
      </c>
      <c r="AH162" s="104" t="str">
        <f t="shared" si="56"/>
        <v/>
      </c>
      <c r="AI162" s="105">
        <f t="shared" si="59"/>
        <v>0</v>
      </c>
      <c r="AJ162" s="105">
        <f t="shared" si="60"/>
        <v>0</v>
      </c>
      <c r="AK162" s="105" t="str">
        <f t="shared" si="61"/>
        <v/>
      </c>
      <c r="AL162" s="105" t="str">
        <f t="shared" si="62"/>
        <v/>
      </c>
      <c r="AM162" s="105" t="str">
        <f t="shared" si="63"/>
        <v/>
      </c>
      <c r="AN162" s="105" t="str">
        <f t="shared" si="64"/>
        <v/>
      </c>
      <c r="AO162" s="105" t="str">
        <f t="shared" si="65"/>
        <v/>
      </c>
      <c r="AP162" s="105">
        <f t="shared" si="66"/>
        <v>0</v>
      </c>
      <c r="AQ162" s="105">
        <f t="shared" si="67"/>
        <v>0</v>
      </c>
      <c r="AR162" s="105" t="str">
        <f t="shared" si="68"/>
        <v/>
      </c>
      <c r="AS162" s="105"/>
      <c r="AT162" s="155"/>
    </row>
    <row r="163" spans="2:46">
      <c r="B163" s="160" t="s">
        <v>109</v>
      </c>
      <c r="C163" s="160"/>
      <c r="D163" s="103" t="s">
        <v>258</v>
      </c>
      <c r="E163" s="145" t="s">
        <v>73</v>
      </c>
      <c r="F163" s="146" t="s">
        <v>292</v>
      </c>
      <c r="G163" s="146" t="s">
        <v>294</v>
      </c>
      <c r="H163" s="145" t="s">
        <v>356</v>
      </c>
      <c r="I163" s="159" t="s">
        <v>379</v>
      </c>
      <c r="J163" s="159"/>
      <c r="K163" s="159"/>
      <c r="L163" s="159"/>
      <c r="M163" s="159"/>
      <c r="N163" s="159"/>
      <c r="O163" s="159"/>
      <c r="P163" s="159"/>
      <c r="Q163" s="159"/>
      <c r="R163" s="159"/>
      <c r="S163" s="103">
        <v>1</v>
      </c>
      <c r="T163" s="103">
        <v>0</v>
      </c>
      <c r="U163" s="103">
        <v>0</v>
      </c>
      <c r="V163" s="103">
        <v>0</v>
      </c>
      <c r="Y163" s="147"/>
      <c r="Z163" s="148">
        <f t="shared" si="69"/>
        <v>0</v>
      </c>
      <c r="AA163" s="149">
        <f t="shared" si="52"/>
        <v>0</v>
      </c>
      <c r="AB163" s="149">
        <f t="shared" si="57"/>
        <v>0</v>
      </c>
      <c r="AD163" s="104" t="str">
        <f t="shared" si="53"/>
        <v>07</v>
      </c>
      <c r="AE163" s="152" t="str">
        <f t="shared" si="54"/>
        <v/>
      </c>
      <c r="AF163" s="152" t="str">
        <f t="shared" si="58"/>
        <v/>
      </c>
      <c r="AG163" s="105" t="str">
        <f t="shared" si="55"/>
        <v/>
      </c>
      <c r="AH163" s="104" t="str">
        <f t="shared" si="56"/>
        <v/>
      </c>
      <c r="AI163" s="105">
        <f t="shared" si="59"/>
        <v>0</v>
      </c>
      <c r="AJ163" s="105">
        <f t="shared" si="60"/>
        <v>0</v>
      </c>
      <c r="AK163" s="105" t="str">
        <f t="shared" si="61"/>
        <v/>
      </c>
      <c r="AL163" s="105" t="str">
        <f t="shared" si="62"/>
        <v/>
      </c>
      <c r="AM163" s="105" t="str">
        <f t="shared" si="63"/>
        <v/>
      </c>
      <c r="AN163" s="105" t="str">
        <f t="shared" si="64"/>
        <v/>
      </c>
      <c r="AO163" s="105" t="str">
        <f t="shared" si="65"/>
        <v/>
      </c>
      <c r="AP163" s="105">
        <f t="shared" si="66"/>
        <v>0</v>
      </c>
      <c r="AQ163" s="105">
        <f t="shared" si="67"/>
        <v>0</v>
      </c>
      <c r="AR163" s="105" t="str">
        <f t="shared" si="68"/>
        <v/>
      </c>
      <c r="AS163" s="105"/>
      <c r="AT163" s="155"/>
    </row>
    <row r="164" spans="2:46">
      <c r="B164" s="160" t="s">
        <v>109</v>
      </c>
      <c r="C164" s="160"/>
      <c r="D164" s="103" t="s">
        <v>259</v>
      </c>
      <c r="E164" s="145" t="s">
        <v>73</v>
      </c>
      <c r="F164" s="146" t="s">
        <v>292</v>
      </c>
      <c r="G164" s="146" t="s">
        <v>294</v>
      </c>
      <c r="H164" s="145" t="s">
        <v>339</v>
      </c>
      <c r="I164" s="159" t="s">
        <v>379</v>
      </c>
      <c r="J164" s="159"/>
      <c r="K164" s="159"/>
      <c r="L164" s="159"/>
      <c r="M164" s="159"/>
      <c r="N164" s="159"/>
      <c r="O164" s="159"/>
      <c r="P164" s="159"/>
      <c r="Q164" s="159"/>
      <c r="R164" s="159"/>
      <c r="S164" s="103">
        <v>1</v>
      </c>
      <c r="T164" s="103">
        <v>0</v>
      </c>
      <c r="U164" s="103">
        <v>0</v>
      </c>
      <c r="V164" s="103">
        <v>0</v>
      </c>
      <c r="Y164" s="147"/>
      <c r="Z164" s="148">
        <f t="shared" si="69"/>
        <v>0</v>
      </c>
      <c r="AA164" s="149">
        <f t="shared" si="52"/>
        <v>0</v>
      </c>
      <c r="AB164" s="149">
        <f t="shared" si="57"/>
        <v>0</v>
      </c>
      <c r="AD164" s="104" t="str">
        <f t="shared" si="53"/>
        <v>07</v>
      </c>
      <c r="AE164" s="152" t="str">
        <f t="shared" si="54"/>
        <v/>
      </c>
      <c r="AF164" s="152" t="str">
        <f t="shared" si="58"/>
        <v/>
      </c>
      <c r="AG164" s="105" t="str">
        <f t="shared" si="55"/>
        <v/>
      </c>
      <c r="AH164" s="104" t="str">
        <f t="shared" si="56"/>
        <v/>
      </c>
      <c r="AI164" s="105">
        <f t="shared" si="59"/>
        <v>0</v>
      </c>
      <c r="AJ164" s="105">
        <f t="shared" si="60"/>
        <v>0</v>
      </c>
      <c r="AK164" s="105" t="str">
        <f t="shared" si="61"/>
        <v/>
      </c>
      <c r="AL164" s="105" t="str">
        <f t="shared" si="62"/>
        <v/>
      </c>
      <c r="AM164" s="105" t="str">
        <f t="shared" si="63"/>
        <v/>
      </c>
      <c r="AN164" s="105" t="str">
        <f t="shared" si="64"/>
        <v/>
      </c>
      <c r="AO164" s="105" t="str">
        <f t="shared" si="65"/>
        <v/>
      </c>
      <c r="AP164" s="105">
        <f t="shared" si="66"/>
        <v>0</v>
      </c>
      <c r="AQ164" s="105">
        <f t="shared" si="67"/>
        <v>0</v>
      </c>
      <c r="AR164" s="105" t="str">
        <f t="shared" si="68"/>
        <v/>
      </c>
      <c r="AS164" s="105"/>
      <c r="AT164" s="155"/>
    </row>
    <row r="165" spans="2:46">
      <c r="B165" s="160" t="s">
        <v>109</v>
      </c>
      <c r="C165" s="160"/>
      <c r="D165" s="103" t="s">
        <v>260</v>
      </c>
      <c r="E165" s="145" t="s">
        <v>73</v>
      </c>
      <c r="F165" s="146" t="s">
        <v>292</v>
      </c>
      <c r="G165" s="146" t="s">
        <v>294</v>
      </c>
      <c r="H165" s="145" t="s">
        <v>357</v>
      </c>
      <c r="I165" s="159" t="s">
        <v>379</v>
      </c>
      <c r="J165" s="159"/>
      <c r="K165" s="159"/>
      <c r="L165" s="159"/>
      <c r="M165" s="159"/>
      <c r="N165" s="159"/>
      <c r="O165" s="159"/>
      <c r="P165" s="159"/>
      <c r="Q165" s="159"/>
      <c r="R165" s="159"/>
      <c r="S165" s="103">
        <v>0</v>
      </c>
      <c r="T165" s="103">
        <v>0</v>
      </c>
      <c r="U165" s="103">
        <v>0</v>
      </c>
      <c r="V165" s="103">
        <v>0</v>
      </c>
      <c r="Y165" s="147"/>
      <c r="Z165" s="148">
        <f t="shared" si="69"/>
        <v>0</v>
      </c>
      <c r="AA165" s="149">
        <f t="shared" si="52"/>
        <v>0</v>
      </c>
      <c r="AB165" s="149">
        <f t="shared" si="57"/>
        <v>0</v>
      </c>
      <c r="AD165" s="104" t="str">
        <f t="shared" si="53"/>
        <v>07</v>
      </c>
      <c r="AE165" s="152" t="str">
        <f t="shared" si="54"/>
        <v/>
      </c>
      <c r="AF165" s="152" t="str">
        <f t="shared" si="58"/>
        <v/>
      </c>
      <c r="AG165" s="105" t="str">
        <f t="shared" si="55"/>
        <v/>
      </c>
      <c r="AH165" s="104" t="str">
        <f t="shared" si="56"/>
        <v/>
      </c>
      <c r="AI165" s="105">
        <f t="shared" si="59"/>
        <v>0</v>
      </c>
      <c r="AJ165" s="105">
        <f t="shared" si="60"/>
        <v>0</v>
      </c>
      <c r="AK165" s="105" t="str">
        <f t="shared" si="61"/>
        <v/>
      </c>
      <c r="AL165" s="105" t="str">
        <f t="shared" si="62"/>
        <v/>
      </c>
      <c r="AM165" s="105" t="str">
        <f t="shared" si="63"/>
        <v/>
      </c>
      <c r="AN165" s="105" t="str">
        <f t="shared" si="64"/>
        <v/>
      </c>
      <c r="AO165" s="105" t="str">
        <f t="shared" si="65"/>
        <v/>
      </c>
      <c r="AP165" s="105">
        <f t="shared" si="66"/>
        <v>0</v>
      </c>
      <c r="AQ165" s="105">
        <f t="shared" si="67"/>
        <v>0</v>
      </c>
      <c r="AR165" s="105" t="str">
        <f t="shared" si="68"/>
        <v/>
      </c>
      <c r="AS165" s="105"/>
      <c r="AT165" s="155"/>
    </row>
    <row r="166" spans="2:46">
      <c r="B166" s="160" t="s">
        <v>109</v>
      </c>
      <c r="C166" s="160"/>
      <c r="D166" s="103" t="s">
        <v>261</v>
      </c>
      <c r="E166" s="145" t="s">
        <v>73</v>
      </c>
      <c r="F166" s="146" t="s">
        <v>292</v>
      </c>
      <c r="G166" s="146" t="s">
        <v>294</v>
      </c>
      <c r="H166" s="145" t="s">
        <v>358</v>
      </c>
      <c r="I166" s="159" t="s">
        <v>379</v>
      </c>
      <c r="J166" s="159"/>
      <c r="K166" s="159"/>
      <c r="L166" s="159"/>
      <c r="M166" s="159"/>
      <c r="N166" s="159"/>
      <c r="O166" s="159"/>
      <c r="P166" s="159"/>
      <c r="Q166" s="159"/>
      <c r="R166" s="159"/>
      <c r="S166" s="103">
        <v>0</v>
      </c>
      <c r="T166" s="103">
        <v>0</v>
      </c>
      <c r="U166" s="103">
        <v>0</v>
      </c>
      <c r="V166" s="103">
        <v>1</v>
      </c>
      <c r="Y166" s="147"/>
      <c r="Z166" s="148">
        <f t="shared" si="69"/>
        <v>0</v>
      </c>
      <c r="AA166" s="149">
        <f t="shared" si="52"/>
        <v>0</v>
      </c>
      <c r="AB166" s="149">
        <f t="shared" si="57"/>
        <v>0</v>
      </c>
      <c r="AD166" s="104" t="str">
        <f t="shared" si="53"/>
        <v>07</v>
      </c>
      <c r="AE166" s="152" t="str">
        <f t="shared" si="54"/>
        <v/>
      </c>
      <c r="AF166" s="152" t="str">
        <f t="shared" si="58"/>
        <v/>
      </c>
      <c r="AG166" s="105" t="str">
        <f t="shared" si="55"/>
        <v/>
      </c>
      <c r="AH166" s="104" t="str">
        <f t="shared" si="56"/>
        <v/>
      </c>
      <c r="AI166" s="105">
        <f t="shared" si="59"/>
        <v>0</v>
      </c>
      <c r="AJ166" s="105">
        <f t="shared" si="60"/>
        <v>0</v>
      </c>
      <c r="AK166" s="105" t="str">
        <f t="shared" si="61"/>
        <v/>
      </c>
      <c r="AL166" s="105" t="str">
        <f t="shared" si="62"/>
        <v/>
      </c>
      <c r="AM166" s="105" t="str">
        <f t="shared" si="63"/>
        <v/>
      </c>
      <c r="AN166" s="105" t="str">
        <f t="shared" si="64"/>
        <v/>
      </c>
      <c r="AO166" s="105" t="str">
        <f t="shared" si="65"/>
        <v/>
      </c>
      <c r="AP166" s="105">
        <f t="shared" si="66"/>
        <v>0</v>
      </c>
      <c r="AQ166" s="105">
        <f t="shared" si="67"/>
        <v>0</v>
      </c>
      <c r="AR166" s="105" t="str">
        <f t="shared" si="68"/>
        <v/>
      </c>
      <c r="AS166" s="105"/>
      <c r="AT166" s="155"/>
    </row>
    <row r="167" spans="2:46">
      <c r="B167" s="160" t="s">
        <v>109</v>
      </c>
      <c r="C167" s="160"/>
      <c r="D167" s="103" t="s">
        <v>262</v>
      </c>
      <c r="E167" s="145" t="s">
        <v>73</v>
      </c>
      <c r="F167" s="146" t="s">
        <v>292</v>
      </c>
      <c r="G167" s="146" t="s">
        <v>294</v>
      </c>
      <c r="H167" s="145" t="s">
        <v>359</v>
      </c>
      <c r="I167" s="159" t="s">
        <v>379</v>
      </c>
      <c r="J167" s="159"/>
      <c r="K167" s="159"/>
      <c r="L167" s="159"/>
      <c r="M167" s="159"/>
      <c r="N167" s="159"/>
      <c r="O167" s="159"/>
      <c r="P167" s="159"/>
      <c r="Q167" s="159"/>
      <c r="R167" s="159"/>
      <c r="S167" s="103">
        <v>0</v>
      </c>
      <c r="T167" s="103">
        <v>0</v>
      </c>
      <c r="U167" s="103">
        <v>0</v>
      </c>
      <c r="V167" s="103">
        <v>1</v>
      </c>
      <c r="Y167" s="147"/>
      <c r="Z167" s="148">
        <f t="shared" si="69"/>
        <v>0</v>
      </c>
      <c r="AA167" s="149">
        <f t="shared" si="52"/>
        <v>0</v>
      </c>
      <c r="AB167" s="149">
        <f t="shared" si="57"/>
        <v>0</v>
      </c>
      <c r="AD167" s="104" t="str">
        <f t="shared" si="53"/>
        <v>07</v>
      </c>
      <c r="AE167" s="152" t="str">
        <f t="shared" si="54"/>
        <v/>
      </c>
      <c r="AF167" s="152" t="str">
        <f t="shared" si="58"/>
        <v/>
      </c>
      <c r="AG167" s="105" t="str">
        <f t="shared" si="55"/>
        <v/>
      </c>
      <c r="AH167" s="104" t="str">
        <f t="shared" si="56"/>
        <v/>
      </c>
      <c r="AI167" s="105">
        <f t="shared" si="59"/>
        <v>0</v>
      </c>
      <c r="AJ167" s="105">
        <f t="shared" si="60"/>
        <v>0</v>
      </c>
      <c r="AK167" s="105" t="str">
        <f t="shared" si="61"/>
        <v/>
      </c>
      <c r="AL167" s="105" t="str">
        <f t="shared" si="62"/>
        <v/>
      </c>
      <c r="AM167" s="105" t="str">
        <f t="shared" si="63"/>
        <v/>
      </c>
      <c r="AN167" s="105" t="str">
        <f t="shared" si="64"/>
        <v/>
      </c>
      <c r="AO167" s="105" t="str">
        <f t="shared" si="65"/>
        <v/>
      </c>
      <c r="AP167" s="105">
        <f t="shared" si="66"/>
        <v>0</v>
      </c>
      <c r="AQ167" s="105">
        <f t="shared" si="67"/>
        <v>0</v>
      </c>
      <c r="AR167" s="105" t="str">
        <f t="shared" si="68"/>
        <v/>
      </c>
      <c r="AS167" s="105"/>
      <c r="AT167" s="155"/>
    </row>
    <row r="168" spans="2:46">
      <c r="B168" s="160" t="s">
        <v>109</v>
      </c>
      <c r="C168" s="160"/>
      <c r="D168" s="103" t="s">
        <v>263</v>
      </c>
      <c r="E168" s="145" t="s">
        <v>73</v>
      </c>
      <c r="F168" s="146" t="s">
        <v>292</v>
      </c>
      <c r="G168" s="146" t="s">
        <v>294</v>
      </c>
      <c r="H168" s="145" t="s">
        <v>360</v>
      </c>
      <c r="I168" s="159" t="s">
        <v>379</v>
      </c>
      <c r="J168" s="159"/>
      <c r="K168" s="159"/>
      <c r="L168" s="159"/>
      <c r="M168" s="159"/>
      <c r="N168" s="159"/>
      <c r="O168" s="159"/>
      <c r="P168" s="159"/>
      <c r="Q168" s="159"/>
      <c r="R168" s="159"/>
      <c r="S168" s="103">
        <v>0</v>
      </c>
      <c r="T168" s="103">
        <v>0</v>
      </c>
      <c r="U168" s="103">
        <v>0</v>
      </c>
      <c r="V168" s="103">
        <v>1</v>
      </c>
      <c r="Y168" s="147"/>
      <c r="Z168" s="148">
        <f t="shared" si="69"/>
        <v>0</v>
      </c>
      <c r="AA168" s="149">
        <f t="shared" si="52"/>
        <v>0</v>
      </c>
      <c r="AB168" s="149">
        <f t="shared" si="57"/>
        <v>0</v>
      </c>
      <c r="AD168" s="104" t="str">
        <f t="shared" si="53"/>
        <v>07</v>
      </c>
      <c r="AE168" s="152" t="str">
        <f t="shared" si="54"/>
        <v/>
      </c>
      <c r="AF168" s="152" t="str">
        <f t="shared" si="58"/>
        <v/>
      </c>
      <c r="AG168" s="105" t="str">
        <f t="shared" si="55"/>
        <v/>
      </c>
      <c r="AH168" s="104" t="str">
        <f t="shared" si="56"/>
        <v/>
      </c>
      <c r="AI168" s="105">
        <f t="shared" si="59"/>
        <v>0</v>
      </c>
      <c r="AJ168" s="105">
        <f t="shared" si="60"/>
        <v>0</v>
      </c>
      <c r="AK168" s="105" t="str">
        <f t="shared" si="61"/>
        <v/>
      </c>
      <c r="AL168" s="105" t="str">
        <f t="shared" si="62"/>
        <v/>
      </c>
      <c r="AM168" s="105" t="str">
        <f t="shared" si="63"/>
        <v/>
      </c>
      <c r="AN168" s="105" t="str">
        <f t="shared" si="64"/>
        <v/>
      </c>
      <c r="AO168" s="105" t="str">
        <f t="shared" si="65"/>
        <v/>
      </c>
      <c r="AP168" s="105">
        <f t="shared" si="66"/>
        <v>0</v>
      </c>
      <c r="AQ168" s="105">
        <f t="shared" si="67"/>
        <v>0</v>
      </c>
      <c r="AR168" s="105" t="str">
        <f t="shared" si="68"/>
        <v/>
      </c>
      <c r="AS168" s="105"/>
      <c r="AT168" s="155"/>
    </row>
    <row r="169" spans="2:46">
      <c r="B169" s="160" t="s">
        <v>109</v>
      </c>
      <c r="C169" s="160"/>
      <c r="D169" s="103" t="s">
        <v>264</v>
      </c>
      <c r="E169" s="145" t="s">
        <v>73</v>
      </c>
      <c r="F169" s="146" t="s">
        <v>293</v>
      </c>
      <c r="G169" s="146" t="s">
        <v>294</v>
      </c>
      <c r="H169" s="145" t="s">
        <v>340</v>
      </c>
      <c r="I169" s="159" t="s">
        <v>379</v>
      </c>
      <c r="J169" s="159"/>
      <c r="K169" s="159"/>
      <c r="L169" s="159"/>
      <c r="M169" s="159"/>
      <c r="N169" s="159"/>
      <c r="O169" s="159"/>
      <c r="P169" s="159"/>
      <c r="Q169" s="159"/>
      <c r="R169" s="159"/>
      <c r="S169" s="103">
        <v>0</v>
      </c>
      <c r="T169" s="103">
        <v>0</v>
      </c>
      <c r="U169" s="103">
        <v>0</v>
      </c>
      <c r="V169" s="103">
        <v>0</v>
      </c>
      <c r="Y169" s="147"/>
      <c r="Z169" s="148">
        <f t="shared" si="69"/>
        <v>0</v>
      </c>
      <c r="AA169" s="149">
        <f t="shared" si="52"/>
        <v>0</v>
      </c>
      <c r="AB169" s="149">
        <f t="shared" si="57"/>
        <v>0</v>
      </c>
      <c r="AD169" s="104" t="str">
        <f t="shared" si="53"/>
        <v>07</v>
      </c>
      <c r="AE169" s="152" t="str">
        <f t="shared" si="54"/>
        <v/>
      </c>
      <c r="AF169" s="152" t="str">
        <f t="shared" si="58"/>
        <v/>
      </c>
      <c r="AG169" s="105" t="str">
        <f t="shared" si="55"/>
        <v/>
      </c>
      <c r="AH169" s="104" t="str">
        <f t="shared" si="56"/>
        <v/>
      </c>
      <c r="AI169" s="105">
        <f t="shared" si="59"/>
        <v>0</v>
      </c>
      <c r="AJ169" s="105">
        <f t="shared" si="60"/>
        <v>0</v>
      </c>
      <c r="AK169" s="105" t="str">
        <f t="shared" si="61"/>
        <v/>
      </c>
      <c r="AL169" s="105" t="str">
        <f t="shared" si="62"/>
        <v/>
      </c>
      <c r="AM169" s="105" t="str">
        <f t="shared" si="63"/>
        <v/>
      </c>
      <c r="AN169" s="105" t="str">
        <f t="shared" si="64"/>
        <v/>
      </c>
      <c r="AO169" s="105" t="str">
        <f t="shared" si="65"/>
        <v/>
      </c>
      <c r="AP169" s="105">
        <f t="shared" si="66"/>
        <v>0</v>
      </c>
      <c r="AQ169" s="105">
        <f t="shared" si="67"/>
        <v>0</v>
      </c>
      <c r="AR169" s="105" t="str">
        <f t="shared" si="68"/>
        <v/>
      </c>
      <c r="AS169" s="105"/>
      <c r="AT169" s="155"/>
    </row>
    <row r="170" spans="2:46">
      <c r="B170" s="160" t="s">
        <v>109</v>
      </c>
      <c r="C170" s="160"/>
      <c r="D170" s="103" t="s">
        <v>265</v>
      </c>
      <c r="E170" s="145" t="s">
        <v>73</v>
      </c>
      <c r="F170" s="146" t="s">
        <v>293</v>
      </c>
      <c r="G170" s="146" t="s">
        <v>294</v>
      </c>
      <c r="H170" s="145" t="s">
        <v>361</v>
      </c>
      <c r="I170" s="159" t="s">
        <v>379</v>
      </c>
      <c r="J170" s="159"/>
      <c r="K170" s="159"/>
      <c r="L170" s="159"/>
      <c r="M170" s="159"/>
      <c r="N170" s="159"/>
      <c r="O170" s="159"/>
      <c r="P170" s="159"/>
      <c r="Q170" s="159"/>
      <c r="R170" s="159"/>
      <c r="S170" s="103">
        <v>0</v>
      </c>
      <c r="T170" s="103">
        <v>0</v>
      </c>
      <c r="U170" s="103">
        <v>0</v>
      </c>
      <c r="V170" s="103">
        <v>0</v>
      </c>
      <c r="Y170" s="147"/>
      <c r="Z170" s="148">
        <f t="shared" si="69"/>
        <v>0</v>
      </c>
      <c r="AA170" s="149">
        <f t="shared" si="52"/>
        <v>0</v>
      </c>
      <c r="AB170" s="149">
        <f t="shared" si="57"/>
        <v>0</v>
      </c>
      <c r="AD170" s="104" t="str">
        <f t="shared" si="53"/>
        <v>07</v>
      </c>
      <c r="AE170" s="152" t="str">
        <f t="shared" si="54"/>
        <v/>
      </c>
      <c r="AF170" s="152" t="str">
        <f t="shared" si="58"/>
        <v/>
      </c>
      <c r="AG170" s="105" t="str">
        <f t="shared" si="55"/>
        <v/>
      </c>
      <c r="AH170" s="104" t="str">
        <f t="shared" si="56"/>
        <v/>
      </c>
      <c r="AI170" s="105">
        <f t="shared" si="59"/>
        <v>0</v>
      </c>
      <c r="AJ170" s="105">
        <f t="shared" si="60"/>
        <v>0</v>
      </c>
      <c r="AK170" s="105" t="str">
        <f t="shared" si="61"/>
        <v/>
      </c>
      <c r="AL170" s="105" t="str">
        <f t="shared" si="62"/>
        <v/>
      </c>
      <c r="AM170" s="105" t="str">
        <f t="shared" si="63"/>
        <v/>
      </c>
      <c r="AN170" s="105" t="str">
        <f t="shared" si="64"/>
        <v/>
      </c>
      <c r="AO170" s="105" t="str">
        <f t="shared" si="65"/>
        <v/>
      </c>
      <c r="AP170" s="105">
        <f t="shared" si="66"/>
        <v>0</v>
      </c>
      <c r="AQ170" s="105">
        <f t="shared" si="67"/>
        <v>0</v>
      </c>
      <c r="AR170" s="105" t="str">
        <f t="shared" si="68"/>
        <v/>
      </c>
      <c r="AS170" s="105"/>
      <c r="AT170" s="155"/>
    </row>
    <row r="171" spans="2:46">
      <c r="B171" s="160" t="s">
        <v>109</v>
      </c>
      <c r="C171" s="160"/>
      <c r="D171" s="103" t="s">
        <v>266</v>
      </c>
      <c r="E171" s="145" t="s">
        <v>73</v>
      </c>
      <c r="F171" s="146" t="s">
        <v>293</v>
      </c>
      <c r="G171" s="146" t="s">
        <v>294</v>
      </c>
      <c r="H171" s="145" t="s">
        <v>362</v>
      </c>
      <c r="I171" s="159" t="s">
        <v>379</v>
      </c>
      <c r="J171" s="159"/>
      <c r="K171" s="159"/>
      <c r="L171" s="159"/>
      <c r="M171" s="159"/>
      <c r="N171" s="159"/>
      <c r="O171" s="159"/>
      <c r="P171" s="159"/>
      <c r="Q171" s="159"/>
      <c r="R171" s="159"/>
      <c r="S171" s="103">
        <v>0</v>
      </c>
      <c r="T171" s="103">
        <v>0</v>
      </c>
      <c r="U171" s="103">
        <v>0</v>
      </c>
      <c r="V171" s="103">
        <v>0</v>
      </c>
      <c r="Y171" s="147"/>
      <c r="Z171" s="148">
        <f t="shared" si="69"/>
        <v>0</v>
      </c>
      <c r="AA171" s="149">
        <f t="shared" si="52"/>
        <v>0</v>
      </c>
      <c r="AB171" s="149">
        <f t="shared" si="57"/>
        <v>0</v>
      </c>
      <c r="AD171" s="104" t="str">
        <f t="shared" si="53"/>
        <v>07</v>
      </c>
      <c r="AE171" s="152" t="str">
        <f t="shared" si="54"/>
        <v/>
      </c>
      <c r="AF171" s="152" t="str">
        <f t="shared" si="58"/>
        <v/>
      </c>
      <c r="AG171" s="105" t="str">
        <f t="shared" si="55"/>
        <v/>
      </c>
      <c r="AH171" s="104" t="str">
        <f t="shared" si="56"/>
        <v/>
      </c>
      <c r="AI171" s="105">
        <f t="shared" si="59"/>
        <v>0</v>
      </c>
      <c r="AJ171" s="105">
        <f t="shared" si="60"/>
        <v>0</v>
      </c>
      <c r="AK171" s="105" t="str">
        <f t="shared" si="61"/>
        <v/>
      </c>
      <c r="AL171" s="105" t="str">
        <f t="shared" si="62"/>
        <v/>
      </c>
      <c r="AM171" s="105" t="str">
        <f t="shared" si="63"/>
        <v/>
      </c>
      <c r="AN171" s="105" t="str">
        <f t="shared" si="64"/>
        <v/>
      </c>
      <c r="AO171" s="105" t="str">
        <f t="shared" si="65"/>
        <v/>
      </c>
      <c r="AP171" s="105">
        <f t="shared" si="66"/>
        <v>0</v>
      </c>
      <c r="AQ171" s="105">
        <f t="shared" si="67"/>
        <v>0</v>
      </c>
      <c r="AR171" s="105" t="str">
        <f t="shared" si="68"/>
        <v/>
      </c>
      <c r="AS171" s="105"/>
      <c r="AT171" s="155"/>
    </row>
    <row r="172" spans="2:46">
      <c r="B172" s="160" t="s">
        <v>109</v>
      </c>
      <c r="C172" s="160"/>
      <c r="D172" s="103" t="s">
        <v>267</v>
      </c>
      <c r="E172" s="145" t="s">
        <v>73</v>
      </c>
      <c r="F172" s="146" t="s">
        <v>293</v>
      </c>
      <c r="G172" s="146" t="s">
        <v>294</v>
      </c>
      <c r="H172" s="145" t="s">
        <v>341</v>
      </c>
      <c r="I172" s="159" t="s">
        <v>379</v>
      </c>
      <c r="J172" s="159"/>
      <c r="K172" s="159"/>
      <c r="L172" s="159"/>
      <c r="M172" s="159"/>
      <c r="N172" s="159"/>
      <c r="O172" s="159"/>
      <c r="P172" s="159"/>
      <c r="Q172" s="159"/>
      <c r="R172" s="159"/>
      <c r="S172" s="103">
        <v>0</v>
      </c>
      <c r="T172" s="103">
        <v>0</v>
      </c>
      <c r="U172" s="103">
        <v>1</v>
      </c>
      <c r="V172" s="103">
        <v>0</v>
      </c>
      <c r="Y172" s="147"/>
      <c r="Z172" s="148">
        <f t="shared" si="69"/>
        <v>0</v>
      </c>
      <c r="AA172" s="149">
        <f t="shared" si="52"/>
        <v>0</v>
      </c>
      <c r="AB172" s="149">
        <f t="shared" si="57"/>
        <v>0</v>
      </c>
      <c r="AD172" s="104" t="str">
        <f t="shared" si="53"/>
        <v>07</v>
      </c>
      <c r="AE172" s="152" t="str">
        <f t="shared" si="54"/>
        <v/>
      </c>
      <c r="AF172" s="152" t="str">
        <f t="shared" si="58"/>
        <v/>
      </c>
      <c r="AG172" s="105" t="str">
        <f t="shared" si="55"/>
        <v/>
      </c>
      <c r="AH172" s="104" t="str">
        <f t="shared" si="56"/>
        <v/>
      </c>
      <c r="AI172" s="105">
        <f t="shared" si="59"/>
        <v>0</v>
      </c>
      <c r="AJ172" s="105">
        <f t="shared" si="60"/>
        <v>0</v>
      </c>
      <c r="AK172" s="105" t="str">
        <f t="shared" si="61"/>
        <v/>
      </c>
      <c r="AL172" s="105" t="str">
        <f t="shared" si="62"/>
        <v/>
      </c>
      <c r="AM172" s="105" t="str">
        <f t="shared" si="63"/>
        <v/>
      </c>
      <c r="AN172" s="105" t="str">
        <f t="shared" si="64"/>
        <v/>
      </c>
      <c r="AO172" s="105" t="str">
        <f t="shared" si="65"/>
        <v/>
      </c>
      <c r="AP172" s="105">
        <f t="shared" si="66"/>
        <v>0</v>
      </c>
      <c r="AQ172" s="105">
        <f t="shared" si="67"/>
        <v>0</v>
      </c>
      <c r="AR172" s="105" t="str">
        <f t="shared" si="68"/>
        <v/>
      </c>
      <c r="AS172" s="105"/>
      <c r="AT172" s="155"/>
    </row>
    <row r="173" spans="2:46">
      <c r="B173" s="160" t="s">
        <v>109</v>
      </c>
      <c r="C173" s="160"/>
      <c r="D173" s="103" t="s">
        <v>268</v>
      </c>
      <c r="E173" s="145" t="s">
        <v>73</v>
      </c>
      <c r="F173" s="146" t="s">
        <v>293</v>
      </c>
      <c r="G173" s="146" t="s">
        <v>294</v>
      </c>
      <c r="H173" s="145" t="s">
        <v>363</v>
      </c>
      <c r="I173" s="159" t="s">
        <v>379</v>
      </c>
      <c r="J173" s="159"/>
      <c r="K173" s="159"/>
      <c r="L173" s="159"/>
      <c r="M173" s="159"/>
      <c r="N173" s="159"/>
      <c r="O173" s="159"/>
      <c r="P173" s="159"/>
      <c r="Q173" s="159"/>
      <c r="R173" s="159"/>
      <c r="S173" s="103">
        <v>0</v>
      </c>
      <c r="T173" s="103">
        <v>0</v>
      </c>
      <c r="U173" s="103">
        <v>0</v>
      </c>
      <c r="V173" s="103">
        <v>0</v>
      </c>
      <c r="Y173" s="147"/>
      <c r="Z173" s="148">
        <f t="shared" si="69"/>
        <v>0</v>
      </c>
      <c r="AA173" s="149">
        <f t="shared" si="52"/>
        <v>0</v>
      </c>
      <c r="AB173" s="149">
        <f t="shared" si="57"/>
        <v>0</v>
      </c>
      <c r="AD173" s="104" t="str">
        <f t="shared" si="53"/>
        <v>07</v>
      </c>
      <c r="AE173" s="152" t="str">
        <f t="shared" si="54"/>
        <v/>
      </c>
      <c r="AF173" s="152" t="str">
        <f t="shared" si="58"/>
        <v/>
      </c>
      <c r="AG173" s="105" t="str">
        <f t="shared" si="55"/>
        <v/>
      </c>
      <c r="AH173" s="104" t="str">
        <f t="shared" si="56"/>
        <v/>
      </c>
      <c r="AI173" s="105">
        <f t="shared" si="59"/>
        <v>0</v>
      </c>
      <c r="AJ173" s="105">
        <f t="shared" si="60"/>
        <v>0</v>
      </c>
      <c r="AK173" s="105" t="str">
        <f t="shared" si="61"/>
        <v/>
      </c>
      <c r="AL173" s="105" t="str">
        <f t="shared" si="62"/>
        <v/>
      </c>
      <c r="AM173" s="105" t="str">
        <f t="shared" si="63"/>
        <v/>
      </c>
      <c r="AN173" s="105" t="str">
        <f t="shared" si="64"/>
        <v/>
      </c>
      <c r="AO173" s="105" t="str">
        <f t="shared" si="65"/>
        <v/>
      </c>
      <c r="AP173" s="105">
        <f t="shared" si="66"/>
        <v>0</v>
      </c>
      <c r="AQ173" s="105">
        <f t="shared" si="67"/>
        <v>0</v>
      </c>
      <c r="AR173" s="105" t="str">
        <f t="shared" si="68"/>
        <v/>
      </c>
      <c r="AS173" s="105"/>
      <c r="AT173" s="155"/>
    </row>
    <row r="174" spans="2:46">
      <c r="B174" s="160" t="s">
        <v>109</v>
      </c>
      <c r="C174" s="160"/>
      <c r="D174" s="103" t="s">
        <v>269</v>
      </c>
      <c r="E174" s="145" t="s">
        <v>73</v>
      </c>
      <c r="F174" s="146" t="s">
        <v>293</v>
      </c>
      <c r="G174" s="146" t="s">
        <v>294</v>
      </c>
      <c r="H174" s="145" t="s">
        <v>364</v>
      </c>
      <c r="I174" s="159" t="s">
        <v>379</v>
      </c>
      <c r="J174" s="159"/>
      <c r="K174" s="159"/>
      <c r="L174" s="159"/>
      <c r="M174" s="159"/>
      <c r="N174" s="159"/>
      <c r="O174" s="159"/>
      <c r="P174" s="159"/>
      <c r="Q174" s="159"/>
      <c r="R174" s="159"/>
      <c r="S174" s="103">
        <v>0</v>
      </c>
      <c r="T174" s="103">
        <v>0</v>
      </c>
      <c r="U174" s="103">
        <v>1</v>
      </c>
      <c r="V174" s="103">
        <v>0</v>
      </c>
      <c r="Y174" s="147"/>
      <c r="Z174" s="148">
        <f t="shared" si="69"/>
        <v>0</v>
      </c>
      <c r="AA174" s="149">
        <f t="shared" si="52"/>
        <v>0</v>
      </c>
      <c r="AB174" s="149">
        <f t="shared" si="57"/>
        <v>0</v>
      </c>
      <c r="AD174" s="104" t="str">
        <f t="shared" si="53"/>
        <v>07</v>
      </c>
      <c r="AE174" s="152" t="str">
        <f t="shared" si="54"/>
        <v/>
      </c>
      <c r="AF174" s="152" t="str">
        <f t="shared" si="58"/>
        <v/>
      </c>
      <c r="AG174" s="105" t="str">
        <f t="shared" si="55"/>
        <v/>
      </c>
      <c r="AH174" s="104" t="str">
        <f t="shared" si="56"/>
        <v/>
      </c>
      <c r="AI174" s="105">
        <f t="shared" si="59"/>
        <v>0</v>
      </c>
      <c r="AJ174" s="105">
        <f t="shared" si="60"/>
        <v>0</v>
      </c>
      <c r="AK174" s="105" t="str">
        <f t="shared" si="61"/>
        <v/>
      </c>
      <c r="AL174" s="105" t="str">
        <f t="shared" si="62"/>
        <v/>
      </c>
      <c r="AM174" s="105" t="str">
        <f t="shared" si="63"/>
        <v/>
      </c>
      <c r="AN174" s="105" t="str">
        <f t="shared" si="64"/>
        <v/>
      </c>
      <c r="AO174" s="105" t="str">
        <f t="shared" si="65"/>
        <v/>
      </c>
      <c r="AP174" s="105">
        <f t="shared" si="66"/>
        <v>0</v>
      </c>
      <c r="AQ174" s="105">
        <f t="shared" si="67"/>
        <v>0</v>
      </c>
      <c r="AR174" s="105" t="str">
        <f t="shared" si="68"/>
        <v/>
      </c>
      <c r="AS174" s="105"/>
      <c r="AT174" s="155"/>
    </row>
    <row r="175" spans="2:46">
      <c r="B175" s="160" t="s">
        <v>109</v>
      </c>
      <c r="C175" s="160"/>
      <c r="D175" s="103" t="s">
        <v>270</v>
      </c>
      <c r="E175" s="145" t="s">
        <v>73</v>
      </c>
      <c r="F175" s="146" t="s">
        <v>293</v>
      </c>
      <c r="G175" s="146" t="s">
        <v>294</v>
      </c>
      <c r="H175" s="145" t="s">
        <v>365</v>
      </c>
      <c r="I175" s="159" t="s">
        <v>379</v>
      </c>
      <c r="J175" s="159"/>
      <c r="K175" s="159"/>
      <c r="L175" s="159"/>
      <c r="M175" s="159"/>
      <c r="N175" s="159"/>
      <c r="O175" s="159"/>
      <c r="P175" s="159"/>
      <c r="Q175" s="159"/>
      <c r="R175" s="159"/>
      <c r="S175" s="103">
        <v>1</v>
      </c>
      <c r="T175" s="103">
        <v>0</v>
      </c>
      <c r="U175" s="103">
        <v>0</v>
      </c>
      <c r="V175" s="103">
        <v>0</v>
      </c>
      <c r="Y175" s="147"/>
      <c r="Z175" s="148">
        <f t="shared" si="69"/>
        <v>0</v>
      </c>
      <c r="AA175" s="149">
        <f t="shared" si="52"/>
        <v>0</v>
      </c>
      <c r="AB175" s="149">
        <f t="shared" si="57"/>
        <v>0</v>
      </c>
      <c r="AD175" s="104" t="str">
        <f t="shared" si="53"/>
        <v>07</v>
      </c>
      <c r="AE175" s="152" t="str">
        <f t="shared" si="54"/>
        <v/>
      </c>
      <c r="AF175" s="152" t="str">
        <f t="shared" si="58"/>
        <v/>
      </c>
      <c r="AG175" s="105" t="str">
        <f t="shared" si="55"/>
        <v/>
      </c>
      <c r="AH175" s="104" t="str">
        <f t="shared" si="56"/>
        <v/>
      </c>
      <c r="AI175" s="105">
        <f t="shared" si="59"/>
        <v>0</v>
      </c>
      <c r="AJ175" s="105">
        <f t="shared" si="60"/>
        <v>0</v>
      </c>
      <c r="AK175" s="105" t="str">
        <f t="shared" si="61"/>
        <v/>
      </c>
      <c r="AL175" s="105" t="str">
        <f t="shared" si="62"/>
        <v/>
      </c>
      <c r="AM175" s="105" t="str">
        <f t="shared" si="63"/>
        <v/>
      </c>
      <c r="AN175" s="105" t="str">
        <f t="shared" si="64"/>
        <v/>
      </c>
      <c r="AO175" s="105" t="str">
        <f t="shared" si="65"/>
        <v/>
      </c>
      <c r="AP175" s="105">
        <f t="shared" si="66"/>
        <v>0</v>
      </c>
      <c r="AQ175" s="105">
        <f t="shared" si="67"/>
        <v>0</v>
      </c>
      <c r="AR175" s="105" t="str">
        <f t="shared" si="68"/>
        <v/>
      </c>
      <c r="AS175" s="105"/>
      <c r="AT175" s="155"/>
    </row>
    <row r="176" spans="2:46">
      <c r="B176" s="160" t="s">
        <v>109</v>
      </c>
      <c r="C176" s="160"/>
      <c r="D176" s="103" t="s">
        <v>271</v>
      </c>
      <c r="E176" s="145" t="s">
        <v>73</v>
      </c>
      <c r="F176" s="146" t="s">
        <v>293</v>
      </c>
      <c r="G176" s="146" t="s">
        <v>294</v>
      </c>
      <c r="H176" s="145" t="s">
        <v>366</v>
      </c>
      <c r="I176" s="159" t="s">
        <v>379</v>
      </c>
      <c r="J176" s="159"/>
      <c r="K176" s="159"/>
      <c r="L176" s="159"/>
      <c r="M176" s="159"/>
      <c r="N176" s="159"/>
      <c r="O176" s="159"/>
      <c r="P176" s="159"/>
      <c r="Q176" s="159"/>
      <c r="R176" s="159"/>
      <c r="S176" s="103">
        <v>1</v>
      </c>
      <c r="T176" s="103">
        <v>0</v>
      </c>
      <c r="U176" s="103">
        <v>0</v>
      </c>
      <c r="V176" s="103">
        <v>0</v>
      </c>
      <c r="Y176" s="147"/>
      <c r="Z176" s="148">
        <f t="shared" si="69"/>
        <v>0</v>
      </c>
      <c r="AA176" s="149">
        <f t="shared" si="52"/>
        <v>0</v>
      </c>
      <c r="AB176" s="149">
        <f t="shared" si="57"/>
        <v>0</v>
      </c>
      <c r="AD176" s="104" t="str">
        <f t="shared" si="53"/>
        <v>07</v>
      </c>
      <c r="AE176" s="152" t="str">
        <f t="shared" si="54"/>
        <v/>
      </c>
      <c r="AF176" s="152" t="str">
        <f t="shared" si="58"/>
        <v/>
      </c>
      <c r="AG176" s="105" t="str">
        <f t="shared" si="55"/>
        <v/>
      </c>
      <c r="AH176" s="104" t="str">
        <f t="shared" si="56"/>
        <v/>
      </c>
      <c r="AI176" s="105">
        <f t="shared" si="59"/>
        <v>0</v>
      </c>
      <c r="AJ176" s="105">
        <f t="shared" si="60"/>
        <v>0</v>
      </c>
      <c r="AK176" s="105" t="str">
        <f t="shared" si="61"/>
        <v/>
      </c>
      <c r="AL176" s="105" t="str">
        <f t="shared" si="62"/>
        <v/>
      </c>
      <c r="AM176" s="105" t="str">
        <f t="shared" si="63"/>
        <v/>
      </c>
      <c r="AN176" s="105" t="str">
        <f t="shared" si="64"/>
        <v/>
      </c>
      <c r="AO176" s="105" t="str">
        <f t="shared" si="65"/>
        <v/>
      </c>
      <c r="AP176" s="105">
        <f t="shared" si="66"/>
        <v>0</v>
      </c>
      <c r="AQ176" s="105">
        <f t="shared" si="67"/>
        <v>0</v>
      </c>
      <c r="AR176" s="105" t="str">
        <f t="shared" si="68"/>
        <v/>
      </c>
      <c r="AS176" s="105"/>
      <c r="AT176" s="155"/>
    </row>
    <row r="177" spans="2:46">
      <c r="B177" s="160" t="s">
        <v>109</v>
      </c>
      <c r="C177" s="160"/>
      <c r="D177" s="103" t="s">
        <v>272</v>
      </c>
      <c r="E177" s="145" t="s">
        <v>73</v>
      </c>
      <c r="F177" s="146" t="s">
        <v>293</v>
      </c>
      <c r="G177" s="146" t="s">
        <v>294</v>
      </c>
      <c r="H177" s="145" t="s">
        <v>367</v>
      </c>
      <c r="I177" s="159" t="s">
        <v>379</v>
      </c>
      <c r="J177" s="159"/>
      <c r="K177" s="159"/>
      <c r="L177" s="159"/>
      <c r="M177" s="159"/>
      <c r="N177" s="159"/>
      <c r="O177" s="159"/>
      <c r="P177" s="159"/>
      <c r="Q177" s="159"/>
      <c r="R177" s="159"/>
      <c r="S177" s="103">
        <v>0</v>
      </c>
      <c r="T177" s="103">
        <v>0</v>
      </c>
      <c r="U177" s="103">
        <v>0</v>
      </c>
      <c r="V177" s="103">
        <v>0</v>
      </c>
      <c r="Y177" s="147"/>
      <c r="Z177" s="148">
        <f t="shared" si="69"/>
        <v>0</v>
      </c>
      <c r="AA177" s="149">
        <f t="shared" si="52"/>
        <v>0</v>
      </c>
      <c r="AB177" s="149">
        <f t="shared" si="57"/>
        <v>0</v>
      </c>
      <c r="AD177" s="104" t="str">
        <f t="shared" si="53"/>
        <v>07</v>
      </c>
      <c r="AE177" s="152" t="str">
        <f t="shared" si="54"/>
        <v/>
      </c>
      <c r="AF177" s="152" t="str">
        <f t="shared" si="58"/>
        <v/>
      </c>
      <c r="AG177" s="105" t="str">
        <f t="shared" si="55"/>
        <v/>
      </c>
      <c r="AH177" s="104" t="str">
        <f t="shared" si="56"/>
        <v/>
      </c>
      <c r="AI177" s="105">
        <f t="shared" si="59"/>
        <v>0</v>
      </c>
      <c r="AJ177" s="105">
        <f t="shared" si="60"/>
        <v>0</v>
      </c>
      <c r="AK177" s="105" t="str">
        <f t="shared" si="61"/>
        <v/>
      </c>
      <c r="AL177" s="105" t="str">
        <f t="shared" si="62"/>
        <v/>
      </c>
      <c r="AM177" s="105" t="str">
        <f t="shared" si="63"/>
        <v/>
      </c>
      <c r="AN177" s="105" t="str">
        <f t="shared" si="64"/>
        <v/>
      </c>
      <c r="AO177" s="105" t="str">
        <f t="shared" si="65"/>
        <v/>
      </c>
      <c r="AP177" s="105">
        <f t="shared" si="66"/>
        <v>0</v>
      </c>
      <c r="AQ177" s="105">
        <f t="shared" si="67"/>
        <v>0</v>
      </c>
      <c r="AR177" s="105" t="str">
        <f t="shared" si="68"/>
        <v/>
      </c>
      <c r="AS177" s="105"/>
      <c r="AT177" s="155"/>
    </row>
    <row r="178" spans="2:46">
      <c r="B178" s="160" t="s">
        <v>108</v>
      </c>
      <c r="C178" s="160"/>
      <c r="D178" s="103" t="s">
        <v>273</v>
      </c>
      <c r="E178" s="145" t="s">
        <v>73</v>
      </c>
      <c r="F178" s="146"/>
      <c r="G178" s="146"/>
      <c r="H178" s="145"/>
      <c r="I178" s="159" t="s">
        <v>380</v>
      </c>
      <c r="J178" s="159"/>
      <c r="K178" s="159"/>
      <c r="L178" s="159"/>
      <c r="M178" s="159"/>
      <c r="N178" s="159"/>
      <c r="O178" s="159"/>
      <c r="P178" s="159"/>
      <c r="Q178" s="159"/>
      <c r="R178" s="159"/>
      <c r="Y178" s="147">
        <v>408</v>
      </c>
      <c r="Z178" s="158"/>
      <c r="AA178" s="149" t="str">
        <f t="shared" si="52"/>
        <v/>
      </c>
      <c r="AB178" s="149" t="str">
        <f t="shared" si="57"/>
        <v/>
      </c>
      <c r="AD178" s="104" t="str">
        <f t="shared" si="53"/>
        <v/>
      </c>
      <c r="AE178" s="152" t="str">
        <f t="shared" si="54"/>
        <v/>
      </c>
      <c r="AF178" s="152" t="str">
        <f t="shared" si="58"/>
        <v/>
      </c>
      <c r="AG178" s="105" t="str">
        <f t="shared" si="55"/>
        <v/>
      </c>
      <c r="AH178" s="104" t="str">
        <f t="shared" si="56"/>
        <v/>
      </c>
      <c r="AI178" s="105" t="str">
        <f t="shared" si="59"/>
        <v/>
      </c>
      <c r="AJ178" s="105" t="str">
        <f t="shared" si="60"/>
        <v/>
      </c>
      <c r="AK178" s="105" t="str">
        <f t="shared" si="61"/>
        <v/>
      </c>
      <c r="AL178" s="105" t="str">
        <f t="shared" si="62"/>
        <v/>
      </c>
      <c r="AM178" s="105" t="str">
        <f t="shared" si="63"/>
        <v/>
      </c>
      <c r="AN178" s="105" t="str">
        <f t="shared" si="64"/>
        <v/>
      </c>
      <c r="AO178" s="105" t="str">
        <f t="shared" si="65"/>
        <v/>
      </c>
      <c r="AP178" s="105" t="str">
        <f t="shared" si="66"/>
        <v/>
      </c>
      <c r="AQ178" s="105" t="str">
        <f t="shared" si="67"/>
        <v/>
      </c>
      <c r="AR178" s="105" t="str">
        <f t="shared" si="68"/>
        <v/>
      </c>
      <c r="AS178" s="105"/>
      <c r="AT178" s="155"/>
    </row>
    <row r="179" spans="2:46">
      <c r="B179" s="160" t="s">
        <v>109</v>
      </c>
      <c r="C179" s="160"/>
      <c r="D179" s="103" t="s">
        <v>274</v>
      </c>
      <c r="E179" s="145" t="s">
        <v>73</v>
      </c>
      <c r="F179" s="146" t="s">
        <v>290</v>
      </c>
      <c r="G179" s="146" t="s">
        <v>294</v>
      </c>
      <c r="H179" s="145" t="s">
        <v>298</v>
      </c>
      <c r="I179" s="159" t="s">
        <v>380</v>
      </c>
      <c r="J179" s="159"/>
      <c r="K179" s="159"/>
      <c r="L179" s="159"/>
      <c r="M179" s="159"/>
      <c r="N179" s="159"/>
      <c r="O179" s="159"/>
      <c r="P179" s="159"/>
      <c r="Q179" s="159"/>
      <c r="R179" s="159"/>
      <c r="S179" s="103">
        <v>1</v>
      </c>
      <c r="T179" s="103">
        <v>0</v>
      </c>
      <c r="U179" s="103">
        <v>0</v>
      </c>
      <c r="V179" s="103">
        <v>0</v>
      </c>
      <c r="Y179" s="147"/>
      <c r="Z179" s="148">
        <f>$Z$178</f>
        <v>0</v>
      </c>
      <c r="AA179" s="149">
        <f t="shared" si="52"/>
        <v>0</v>
      </c>
      <c r="AB179" s="149">
        <f t="shared" si="57"/>
        <v>0</v>
      </c>
      <c r="AD179" s="104" t="str">
        <f t="shared" si="53"/>
        <v>08</v>
      </c>
      <c r="AE179" s="152" t="str">
        <f t="shared" si="54"/>
        <v/>
      </c>
      <c r="AF179" s="152" t="str">
        <f t="shared" si="58"/>
        <v/>
      </c>
      <c r="AG179" s="105" t="str">
        <f t="shared" si="55"/>
        <v/>
      </c>
      <c r="AH179" s="104" t="str">
        <f t="shared" si="56"/>
        <v/>
      </c>
      <c r="AI179" s="105">
        <f t="shared" si="59"/>
        <v>0</v>
      </c>
      <c r="AJ179" s="105">
        <f t="shared" si="60"/>
        <v>0</v>
      </c>
      <c r="AK179" s="105" t="str">
        <f t="shared" si="61"/>
        <v/>
      </c>
      <c r="AL179" s="105" t="str">
        <f t="shared" si="62"/>
        <v/>
      </c>
      <c r="AM179" s="105" t="str">
        <f t="shared" si="63"/>
        <v/>
      </c>
      <c r="AN179" s="105" t="str">
        <f t="shared" si="64"/>
        <v/>
      </c>
      <c r="AO179" s="105" t="str">
        <f t="shared" si="65"/>
        <v/>
      </c>
      <c r="AP179" s="105">
        <f t="shared" si="66"/>
        <v>0</v>
      </c>
      <c r="AQ179" s="105">
        <f t="shared" si="67"/>
        <v>0</v>
      </c>
      <c r="AR179" s="105" t="str">
        <f t="shared" si="68"/>
        <v/>
      </c>
      <c r="AS179" s="105"/>
      <c r="AT179" s="155"/>
    </row>
    <row r="180" spans="2:46">
      <c r="B180" s="160" t="s">
        <v>109</v>
      </c>
      <c r="C180" s="160"/>
      <c r="D180" s="103" t="s">
        <v>275</v>
      </c>
      <c r="E180" s="145" t="s">
        <v>73</v>
      </c>
      <c r="F180" s="146" t="s">
        <v>291</v>
      </c>
      <c r="G180" s="146"/>
      <c r="H180" s="145" t="s">
        <v>371</v>
      </c>
      <c r="I180" s="159" t="s">
        <v>380</v>
      </c>
      <c r="J180" s="159"/>
      <c r="K180" s="159"/>
      <c r="L180" s="159"/>
      <c r="M180" s="159"/>
      <c r="N180" s="159"/>
      <c r="O180" s="159"/>
      <c r="P180" s="159"/>
      <c r="Q180" s="159"/>
      <c r="R180" s="159"/>
      <c r="S180" s="103">
        <v>0</v>
      </c>
      <c r="T180" s="103">
        <v>0</v>
      </c>
      <c r="U180" s="103">
        <v>0</v>
      </c>
      <c r="V180" s="103">
        <v>0</v>
      </c>
      <c r="Y180" s="147"/>
      <c r="Z180" s="148">
        <f t="shared" ref="Z180:Z186" si="70">$Z$178</f>
        <v>0</v>
      </c>
      <c r="AA180" s="149">
        <f t="shared" si="52"/>
        <v>0</v>
      </c>
      <c r="AB180" s="149">
        <f t="shared" si="57"/>
        <v>0</v>
      </c>
      <c r="AD180" s="104" t="str">
        <f t="shared" si="53"/>
        <v>08</v>
      </c>
      <c r="AE180" s="152" t="str">
        <f t="shared" si="54"/>
        <v/>
      </c>
      <c r="AF180" s="152" t="str">
        <f t="shared" si="58"/>
        <v/>
      </c>
      <c r="AG180" s="105" t="str">
        <f t="shared" si="55"/>
        <v/>
      </c>
      <c r="AH180" s="104" t="str">
        <f t="shared" si="56"/>
        <v/>
      </c>
      <c r="AI180" s="105">
        <f t="shared" si="59"/>
        <v>0</v>
      </c>
      <c r="AJ180" s="105">
        <f t="shared" si="60"/>
        <v>0</v>
      </c>
      <c r="AK180" s="105" t="str">
        <f t="shared" si="61"/>
        <v/>
      </c>
      <c r="AL180" s="105" t="str">
        <f t="shared" si="62"/>
        <v/>
      </c>
      <c r="AM180" s="105" t="str">
        <f t="shared" si="63"/>
        <v/>
      </c>
      <c r="AN180" s="105" t="str">
        <f t="shared" si="64"/>
        <v/>
      </c>
      <c r="AO180" s="105" t="str">
        <f t="shared" si="65"/>
        <v/>
      </c>
      <c r="AP180" s="105">
        <f t="shared" si="66"/>
        <v>0</v>
      </c>
      <c r="AQ180" s="105">
        <f t="shared" si="67"/>
        <v>0</v>
      </c>
      <c r="AR180" s="105" t="str">
        <f t="shared" si="68"/>
        <v/>
      </c>
      <c r="AS180" s="105"/>
      <c r="AT180" s="155"/>
    </row>
    <row r="181" spans="2:46">
      <c r="B181" s="160" t="s">
        <v>109</v>
      </c>
      <c r="C181" s="160"/>
      <c r="D181" s="103" t="s">
        <v>276</v>
      </c>
      <c r="E181" s="145" t="s">
        <v>73</v>
      </c>
      <c r="F181" s="146" t="s">
        <v>291</v>
      </c>
      <c r="G181" s="146"/>
      <c r="H181" s="145" t="s">
        <v>303</v>
      </c>
      <c r="I181" s="159" t="s">
        <v>380</v>
      </c>
      <c r="J181" s="159"/>
      <c r="K181" s="159"/>
      <c r="L181" s="159"/>
      <c r="M181" s="159"/>
      <c r="N181" s="159"/>
      <c r="O181" s="159"/>
      <c r="P181" s="159"/>
      <c r="Q181" s="159"/>
      <c r="R181" s="159"/>
      <c r="S181" s="103">
        <v>0</v>
      </c>
      <c r="T181" s="103">
        <v>0</v>
      </c>
      <c r="U181" s="103">
        <v>0</v>
      </c>
      <c r="V181" s="103">
        <v>0</v>
      </c>
      <c r="Y181" s="147"/>
      <c r="Z181" s="148">
        <f t="shared" si="70"/>
        <v>0</v>
      </c>
      <c r="AA181" s="149">
        <f t="shared" si="52"/>
        <v>0</v>
      </c>
      <c r="AB181" s="149">
        <f t="shared" si="57"/>
        <v>0</v>
      </c>
      <c r="AD181" s="104" t="str">
        <f t="shared" si="53"/>
        <v>08</v>
      </c>
      <c r="AE181" s="152" t="str">
        <f t="shared" si="54"/>
        <v/>
      </c>
      <c r="AF181" s="152" t="str">
        <f t="shared" si="58"/>
        <v/>
      </c>
      <c r="AG181" s="105" t="str">
        <f t="shared" si="55"/>
        <v/>
      </c>
      <c r="AH181" s="104" t="str">
        <f t="shared" si="56"/>
        <v/>
      </c>
      <c r="AI181" s="105">
        <f t="shared" si="59"/>
        <v>0</v>
      </c>
      <c r="AJ181" s="105">
        <f t="shared" si="60"/>
        <v>0</v>
      </c>
      <c r="AK181" s="105" t="str">
        <f t="shared" si="61"/>
        <v/>
      </c>
      <c r="AL181" s="105" t="str">
        <f t="shared" si="62"/>
        <v/>
      </c>
      <c r="AM181" s="105" t="str">
        <f t="shared" si="63"/>
        <v/>
      </c>
      <c r="AN181" s="105" t="str">
        <f t="shared" si="64"/>
        <v/>
      </c>
      <c r="AO181" s="105" t="str">
        <f t="shared" si="65"/>
        <v/>
      </c>
      <c r="AP181" s="105">
        <f t="shared" si="66"/>
        <v>0</v>
      </c>
      <c r="AQ181" s="105">
        <f t="shared" si="67"/>
        <v>0</v>
      </c>
      <c r="AR181" s="105" t="str">
        <f t="shared" si="68"/>
        <v/>
      </c>
      <c r="AS181" s="105"/>
      <c r="AT181" s="155"/>
    </row>
    <row r="182" spans="2:46">
      <c r="B182" s="160" t="s">
        <v>109</v>
      </c>
      <c r="C182" s="160"/>
      <c r="D182" s="103" t="s">
        <v>277</v>
      </c>
      <c r="E182" s="145" t="s">
        <v>73</v>
      </c>
      <c r="F182" s="146" t="s">
        <v>292</v>
      </c>
      <c r="G182" s="146"/>
      <c r="H182" s="145" t="s">
        <v>313</v>
      </c>
      <c r="I182" s="159" t="s">
        <v>380</v>
      </c>
      <c r="J182" s="159"/>
      <c r="K182" s="159"/>
      <c r="L182" s="159"/>
      <c r="M182" s="159"/>
      <c r="N182" s="159"/>
      <c r="O182" s="159"/>
      <c r="P182" s="159"/>
      <c r="Q182" s="159"/>
      <c r="R182" s="159"/>
      <c r="S182" s="103">
        <v>0</v>
      </c>
      <c r="T182" s="103">
        <v>0</v>
      </c>
      <c r="U182" s="103">
        <v>0</v>
      </c>
      <c r="V182" s="103">
        <v>1</v>
      </c>
      <c r="Y182" s="147"/>
      <c r="Z182" s="148">
        <f t="shared" si="70"/>
        <v>0</v>
      </c>
      <c r="AA182" s="149">
        <f t="shared" si="52"/>
        <v>0</v>
      </c>
      <c r="AB182" s="149">
        <f t="shared" si="57"/>
        <v>0</v>
      </c>
      <c r="AD182" s="104" t="str">
        <f t="shared" si="53"/>
        <v>08</v>
      </c>
      <c r="AE182" s="152" t="str">
        <f t="shared" si="54"/>
        <v/>
      </c>
      <c r="AF182" s="152" t="str">
        <f t="shared" si="58"/>
        <v/>
      </c>
      <c r="AG182" s="105" t="str">
        <f t="shared" si="55"/>
        <v/>
      </c>
      <c r="AH182" s="104" t="str">
        <f t="shared" si="56"/>
        <v/>
      </c>
      <c r="AI182" s="105">
        <f t="shared" si="59"/>
        <v>0</v>
      </c>
      <c r="AJ182" s="105">
        <f t="shared" si="60"/>
        <v>0</v>
      </c>
      <c r="AK182" s="105" t="str">
        <f t="shared" si="61"/>
        <v/>
      </c>
      <c r="AL182" s="105" t="str">
        <f t="shared" si="62"/>
        <v/>
      </c>
      <c r="AM182" s="105" t="str">
        <f t="shared" si="63"/>
        <v/>
      </c>
      <c r="AN182" s="105" t="str">
        <f t="shared" si="64"/>
        <v/>
      </c>
      <c r="AO182" s="105" t="str">
        <f t="shared" si="65"/>
        <v/>
      </c>
      <c r="AP182" s="105">
        <f t="shared" si="66"/>
        <v>0</v>
      </c>
      <c r="AQ182" s="105">
        <f t="shared" si="67"/>
        <v>0</v>
      </c>
      <c r="AR182" s="105" t="str">
        <f t="shared" si="68"/>
        <v/>
      </c>
      <c r="AS182" s="105"/>
      <c r="AT182" s="155"/>
    </row>
    <row r="183" spans="2:46">
      <c r="B183" s="160" t="s">
        <v>109</v>
      </c>
      <c r="C183" s="160"/>
      <c r="D183" s="101" t="s">
        <v>278</v>
      </c>
      <c r="E183" s="145" t="s">
        <v>73</v>
      </c>
      <c r="F183" s="146" t="s">
        <v>293</v>
      </c>
      <c r="G183" s="146"/>
      <c r="H183" s="145" t="s">
        <v>323</v>
      </c>
      <c r="I183" s="159" t="s">
        <v>380</v>
      </c>
      <c r="J183" s="159"/>
      <c r="K183" s="159"/>
      <c r="L183" s="159"/>
      <c r="M183" s="159"/>
      <c r="N183" s="159"/>
      <c r="O183" s="159"/>
      <c r="P183" s="159"/>
      <c r="Q183" s="159"/>
      <c r="R183" s="159"/>
      <c r="S183" s="103">
        <v>0</v>
      </c>
      <c r="T183" s="103">
        <v>0</v>
      </c>
      <c r="U183" s="103">
        <v>0</v>
      </c>
      <c r="V183" s="103">
        <v>0</v>
      </c>
      <c r="Y183" s="147"/>
      <c r="Z183" s="148">
        <f t="shared" si="70"/>
        <v>0</v>
      </c>
      <c r="AA183" s="149">
        <f t="shared" si="52"/>
        <v>0</v>
      </c>
      <c r="AB183" s="149">
        <f t="shared" si="57"/>
        <v>0</v>
      </c>
      <c r="AD183" s="104" t="str">
        <f t="shared" si="53"/>
        <v>08</v>
      </c>
      <c r="AE183" s="152" t="str">
        <f t="shared" si="54"/>
        <v/>
      </c>
      <c r="AF183" s="152" t="str">
        <f t="shared" si="58"/>
        <v/>
      </c>
      <c r="AG183" s="105" t="str">
        <f t="shared" si="55"/>
        <v/>
      </c>
      <c r="AH183" s="104" t="str">
        <f t="shared" si="56"/>
        <v/>
      </c>
      <c r="AI183" s="105">
        <f t="shared" si="59"/>
        <v>0</v>
      </c>
      <c r="AJ183" s="105">
        <f t="shared" si="60"/>
        <v>0</v>
      </c>
      <c r="AK183" s="105" t="str">
        <f t="shared" si="61"/>
        <v/>
      </c>
      <c r="AL183" s="105" t="str">
        <f t="shared" si="62"/>
        <v/>
      </c>
      <c r="AM183" s="105" t="str">
        <f t="shared" si="63"/>
        <v/>
      </c>
      <c r="AN183" s="105" t="str">
        <f t="shared" si="64"/>
        <v/>
      </c>
      <c r="AO183" s="105" t="str">
        <f t="shared" si="65"/>
        <v/>
      </c>
      <c r="AP183" s="105">
        <f t="shared" si="66"/>
        <v>0</v>
      </c>
      <c r="AQ183" s="105">
        <f t="shared" si="67"/>
        <v>0</v>
      </c>
      <c r="AR183" s="105" t="str">
        <f t="shared" si="68"/>
        <v/>
      </c>
      <c r="AS183" s="105"/>
      <c r="AT183" s="155"/>
    </row>
    <row r="184" spans="2:46">
      <c r="B184" s="160" t="s">
        <v>109</v>
      </c>
      <c r="C184" s="160"/>
      <c r="D184" s="103" t="s">
        <v>279</v>
      </c>
      <c r="E184" s="145" t="s">
        <v>73</v>
      </c>
      <c r="F184" s="146" t="s">
        <v>293</v>
      </c>
      <c r="G184" s="146"/>
      <c r="H184" s="145" t="s">
        <v>328</v>
      </c>
      <c r="I184" s="159" t="s">
        <v>380</v>
      </c>
      <c r="J184" s="159"/>
      <c r="K184" s="159"/>
      <c r="L184" s="159"/>
      <c r="M184" s="159"/>
      <c r="N184" s="159"/>
      <c r="O184" s="159"/>
      <c r="P184" s="159"/>
      <c r="Q184" s="159"/>
      <c r="R184" s="159"/>
      <c r="S184" s="103">
        <v>0</v>
      </c>
      <c r="T184" s="103">
        <v>0</v>
      </c>
      <c r="U184" s="103">
        <v>0</v>
      </c>
      <c r="V184" s="103">
        <v>0</v>
      </c>
      <c r="Y184" s="147"/>
      <c r="Z184" s="148">
        <f t="shared" si="70"/>
        <v>0</v>
      </c>
      <c r="AA184" s="149">
        <f t="shared" si="52"/>
        <v>0</v>
      </c>
      <c r="AB184" s="149">
        <f t="shared" si="57"/>
        <v>0</v>
      </c>
      <c r="AD184" s="104" t="str">
        <f t="shared" si="53"/>
        <v>08</v>
      </c>
      <c r="AE184" s="152" t="str">
        <f t="shared" si="54"/>
        <v/>
      </c>
      <c r="AF184" s="152" t="str">
        <f t="shared" si="58"/>
        <v/>
      </c>
      <c r="AG184" s="105" t="str">
        <f t="shared" si="55"/>
        <v/>
      </c>
      <c r="AH184" s="104" t="str">
        <f t="shared" si="56"/>
        <v/>
      </c>
      <c r="AI184" s="105">
        <f t="shared" si="59"/>
        <v>0</v>
      </c>
      <c r="AJ184" s="105">
        <f t="shared" si="60"/>
        <v>0</v>
      </c>
      <c r="AK184" s="105" t="str">
        <f t="shared" si="61"/>
        <v/>
      </c>
      <c r="AL184" s="105" t="str">
        <f t="shared" si="62"/>
        <v/>
      </c>
      <c r="AM184" s="105" t="str">
        <f t="shared" si="63"/>
        <v/>
      </c>
      <c r="AN184" s="105" t="str">
        <f t="shared" si="64"/>
        <v/>
      </c>
      <c r="AO184" s="105" t="str">
        <f t="shared" si="65"/>
        <v/>
      </c>
      <c r="AP184" s="105">
        <f t="shared" si="66"/>
        <v>0</v>
      </c>
      <c r="AQ184" s="105">
        <f t="shared" si="67"/>
        <v>0</v>
      </c>
      <c r="AR184" s="105" t="str">
        <f t="shared" si="68"/>
        <v/>
      </c>
      <c r="AS184" s="105"/>
      <c r="AT184" s="155"/>
    </row>
    <row r="185" spans="2:46">
      <c r="B185" s="160" t="s">
        <v>109</v>
      </c>
      <c r="C185" s="160"/>
      <c r="D185" s="103" t="s">
        <v>280</v>
      </c>
      <c r="E185" s="145" t="s">
        <v>73</v>
      </c>
      <c r="F185" s="146" t="s">
        <v>293</v>
      </c>
      <c r="G185" s="146"/>
      <c r="H185" s="145" t="s">
        <v>329</v>
      </c>
      <c r="I185" s="159" t="s">
        <v>380</v>
      </c>
      <c r="J185" s="159"/>
      <c r="K185" s="159"/>
      <c r="L185" s="159"/>
      <c r="M185" s="159"/>
      <c r="N185" s="159"/>
      <c r="O185" s="159"/>
      <c r="P185" s="159"/>
      <c r="Q185" s="159"/>
      <c r="R185" s="159"/>
      <c r="S185" s="103">
        <v>1</v>
      </c>
      <c r="T185" s="103">
        <v>0</v>
      </c>
      <c r="U185" s="103">
        <v>0</v>
      </c>
      <c r="V185" s="103">
        <v>0</v>
      </c>
      <c r="Y185" s="147"/>
      <c r="Z185" s="148">
        <f t="shared" si="70"/>
        <v>0</v>
      </c>
      <c r="AA185" s="149">
        <f t="shared" si="52"/>
        <v>0</v>
      </c>
      <c r="AB185" s="149">
        <f t="shared" si="57"/>
        <v>0</v>
      </c>
      <c r="AD185" s="104" t="str">
        <f t="shared" si="53"/>
        <v>08</v>
      </c>
      <c r="AE185" s="152" t="str">
        <f t="shared" si="54"/>
        <v/>
      </c>
      <c r="AF185" s="152" t="str">
        <f t="shared" si="58"/>
        <v/>
      </c>
      <c r="AG185" s="105" t="str">
        <f t="shared" si="55"/>
        <v/>
      </c>
      <c r="AH185" s="104" t="str">
        <f t="shared" si="56"/>
        <v/>
      </c>
      <c r="AI185" s="105">
        <f t="shared" si="59"/>
        <v>0</v>
      </c>
      <c r="AJ185" s="105">
        <f t="shared" si="60"/>
        <v>0</v>
      </c>
      <c r="AK185" s="105" t="str">
        <f t="shared" si="61"/>
        <v/>
      </c>
      <c r="AL185" s="105" t="str">
        <f t="shared" si="62"/>
        <v/>
      </c>
      <c r="AM185" s="105" t="str">
        <f t="shared" si="63"/>
        <v/>
      </c>
      <c r="AN185" s="105" t="str">
        <f t="shared" si="64"/>
        <v/>
      </c>
      <c r="AO185" s="105" t="str">
        <f t="shared" si="65"/>
        <v/>
      </c>
      <c r="AP185" s="105">
        <f t="shared" si="66"/>
        <v>0</v>
      </c>
      <c r="AQ185" s="105">
        <f t="shared" si="67"/>
        <v>0</v>
      </c>
      <c r="AR185" s="105" t="str">
        <f t="shared" si="68"/>
        <v/>
      </c>
      <c r="AS185" s="105"/>
      <c r="AT185" s="155"/>
    </row>
    <row r="186" spans="2:46">
      <c r="B186" s="160" t="s">
        <v>109</v>
      </c>
      <c r="C186" s="160"/>
      <c r="D186" s="103" t="s">
        <v>281</v>
      </c>
      <c r="E186" s="145" t="s">
        <v>73</v>
      </c>
      <c r="F186" s="146" t="s">
        <v>293</v>
      </c>
      <c r="G186" s="146"/>
      <c r="H186" s="145" t="s">
        <v>331</v>
      </c>
      <c r="I186" s="159" t="s">
        <v>380</v>
      </c>
      <c r="J186" s="159"/>
      <c r="K186" s="159"/>
      <c r="L186" s="159"/>
      <c r="M186" s="159"/>
      <c r="N186" s="159"/>
      <c r="O186" s="159"/>
      <c r="P186" s="159"/>
      <c r="Q186" s="159"/>
      <c r="R186" s="159"/>
      <c r="S186" s="103">
        <v>0</v>
      </c>
      <c r="T186" s="103">
        <v>0</v>
      </c>
      <c r="U186" s="103">
        <v>0</v>
      </c>
      <c r="V186" s="103">
        <v>0</v>
      </c>
      <c r="Y186" s="147"/>
      <c r="Z186" s="148">
        <f t="shared" si="70"/>
        <v>0</v>
      </c>
      <c r="AA186" s="149">
        <f t="shared" si="52"/>
        <v>0</v>
      </c>
      <c r="AB186" s="149">
        <f t="shared" si="57"/>
        <v>0</v>
      </c>
      <c r="AD186" s="104" t="str">
        <f t="shared" si="53"/>
        <v>08</v>
      </c>
      <c r="AE186" s="152" t="str">
        <f t="shared" si="54"/>
        <v/>
      </c>
      <c r="AF186" s="152" t="str">
        <f t="shared" si="58"/>
        <v/>
      </c>
      <c r="AG186" s="105" t="str">
        <f t="shared" si="55"/>
        <v/>
      </c>
      <c r="AH186" s="104" t="str">
        <f t="shared" si="56"/>
        <v/>
      </c>
      <c r="AI186" s="105">
        <f t="shared" si="59"/>
        <v>0</v>
      </c>
      <c r="AJ186" s="105">
        <f t="shared" si="60"/>
        <v>0</v>
      </c>
      <c r="AK186" s="105" t="str">
        <f t="shared" si="61"/>
        <v/>
      </c>
      <c r="AL186" s="105" t="str">
        <f t="shared" si="62"/>
        <v/>
      </c>
      <c r="AM186" s="105" t="str">
        <f t="shared" si="63"/>
        <v/>
      </c>
      <c r="AN186" s="105" t="str">
        <f t="shared" si="64"/>
        <v/>
      </c>
      <c r="AO186" s="105" t="str">
        <f t="shared" si="65"/>
        <v/>
      </c>
      <c r="AP186" s="105">
        <f t="shared" si="66"/>
        <v>0</v>
      </c>
      <c r="AQ186" s="105">
        <f t="shared" si="67"/>
        <v>0</v>
      </c>
      <c r="AR186" s="105" t="str">
        <f t="shared" si="68"/>
        <v/>
      </c>
      <c r="AS186" s="105"/>
      <c r="AT186" s="155"/>
    </row>
    <row r="187" spans="2:46">
      <c r="B187" s="160" t="s">
        <v>108</v>
      </c>
      <c r="C187" s="160"/>
      <c r="D187" s="103" t="s">
        <v>282</v>
      </c>
      <c r="E187" s="145" t="s">
        <v>73</v>
      </c>
      <c r="F187" s="146"/>
      <c r="G187" s="146"/>
      <c r="H187" s="145"/>
      <c r="I187" s="159" t="s">
        <v>381</v>
      </c>
      <c r="J187" s="159"/>
      <c r="K187" s="159"/>
      <c r="L187" s="159"/>
      <c r="M187" s="159"/>
      <c r="N187" s="159"/>
      <c r="O187" s="159"/>
      <c r="P187" s="159"/>
      <c r="Q187" s="159"/>
      <c r="R187" s="159"/>
      <c r="Y187" s="147">
        <v>300</v>
      </c>
      <c r="Z187" s="158"/>
      <c r="AA187" s="149" t="str">
        <f t="shared" si="52"/>
        <v/>
      </c>
      <c r="AB187" s="149" t="str">
        <f t="shared" si="57"/>
        <v/>
      </c>
      <c r="AD187" s="104" t="str">
        <f t="shared" si="53"/>
        <v/>
      </c>
      <c r="AE187" s="152" t="str">
        <f t="shared" si="54"/>
        <v/>
      </c>
      <c r="AF187" s="152" t="str">
        <f t="shared" si="58"/>
        <v/>
      </c>
      <c r="AG187" s="105" t="str">
        <f t="shared" si="55"/>
        <v/>
      </c>
      <c r="AH187" s="104" t="str">
        <f t="shared" si="56"/>
        <v/>
      </c>
      <c r="AI187" s="105" t="str">
        <f t="shared" si="59"/>
        <v/>
      </c>
      <c r="AJ187" s="105" t="str">
        <f t="shared" si="60"/>
        <v/>
      </c>
      <c r="AK187" s="105" t="str">
        <f t="shared" si="61"/>
        <v/>
      </c>
      <c r="AL187" s="105" t="str">
        <f t="shared" si="62"/>
        <v/>
      </c>
      <c r="AM187" s="105" t="str">
        <f t="shared" si="63"/>
        <v/>
      </c>
      <c r="AN187" s="105" t="str">
        <f t="shared" si="64"/>
        <v/>
      </c>
      <c r="AO187" s="105" t="str">
        <f t="shared" si="65"/>
        <v/>
      </c>
      <c r="AP187" s="105" t="str">
        <f t="shared" si="66"/>
        <v/>
      </c>
      <c r="AQ187" s="105" t="str">
        <f t="shared" si="67"/>
        <v/>
      </c>
      <c r="AR187" s="105" t="str">
        <f t="shared" si="68"/>
        <v/>
      </c>
      <c r="AS187" s="105"/>
      <c r="AT187" s="155"/>
    </row>
    <row r="188" spans="2:46">
      <c r="B188" s="160" t="s">
        <v>109</v>
      </c>
      <c r="C188" s="160"/>
      <c r="D188" s="103" t="s">
        <v>283</v>
      </c>
      <c r="E188" s="145" t="s">
        <v>73</v>
      </c>
      <c r="F188" s="146" t="s">
        <v>291</v>
      </c>
      <c r="G188" s="146"/>
      <c r="H188" s="145" t="s">
        <v>333</v>
      </c>
      <c r="I188" s="159" t="s">
        <v>381</v>
      </c>
      <c r="J188" s="159"/>
      <c r="K188" s="159"/>
      <c r="L188" s="159"/>
      <c r="M188" s="159"/>
      <c r="N188" s="159"/>
      <c r="O188" s="159"/>
      <c r="P188" s="159"/>
      <c r="Q188" s="159"/>
      <c r="R188" s="159"/>
      <c r="S188" s="103">
        <v>1</v>
      </c>
      <c r="T188" s="103">
        <v>0</v>
      </c>
      <c r="U188" s="103">
        <v>0</v>
      </c>
      <c r="V188" s="103">
        <v>0</v>
      </c>
      <c r="Y188" s="147"/>
      <c r="Z188" s="148">
        <f>$Z$187</f>
        <v>0</v>
      </c>
      <c r="AA188" s="149">
        <f t="shared" si="52"/>
        <v>0</v>
      </c>
      <c r="AB188" s="149">
        <f t="shared" si="57"/>
        <v>0</v>
      </c>
      <c r="AD188" s="104" t="str">
        <f t="shared" si="53"/>
        <v>09</v>
      </c>
      <c r="AE188" s="152" t="str">
        <f t="shared" si="54"/>
        <v/>
      </c>
      <c r="AF188" s="152" t="str">
        <f t="shared" si="58"/>
        <v/>
      </c>
      <c r="AG188" s="105" t="str">
        <f t="shared" si="55"/>
        <v/>
      </c>
      <c r="AH188" s="104" t="str">
        <f t="shared" si="56"/>
        <v/>
      </c>
      <c r="AI188" s="105">
        <f t="shared" si="59"/>
        <v>0</v>
      </c>
      <c r="AJ188" s="105">
        <f t="shared" si="60"/>
        <v>0</v>
      </c>
      <c r="AK188" s="105" t="str">
        <f t="shared" si="61"/>
        <v/>
      </c>
      <c r="AL188" s="105" t="str">
        <f t="shared" si="62"/>
        <v/>
      </c>
      <c r="AM188" s="105" t="str">
        <f t="shared" si="63"/>
        <v/>
      </c>
      <c r="AN188" s="105" t="str">
        <f t="shared" si="64"/>
        <v/>
      </c>
      <c r="AO188" s="105" t="str">
        <f t="shared" si="65"/>
        <v/>
      </c>
      <c r="AP188" s="105">
        <f t="shared" si="66"/>
        <v>0</v>
      </c>
      <c r="AQ188" s="105">
        <f t="shared" si="67"/>
        <v>0</v>
      </c>
      <c r="AR188" s="105" t="str">
        <f t="shared" si="68"/>
        <v/>
      </c>
      <c r="AS188" s="105"/>
      <c r="AT188" s="155"/>
    </row>
    <row r="189" spans="2:46">
      <c r="B189" s="160" t="s">
        <v>109</v>
      </c>
      <c r="C189" s="160"/>
      <c r="D189" s="103" t="s">
        <v>284</v>
      </c>
      <c r="E189" s="145" t="s">
        <v>73</v>
      </c>
      <c r="F189" s="146" t="s">
        <v>291</v>
      </c>
      <c r="G189" s="146"/>
      <c r="H189" s="145" t="s">
        <v>334</v>
      </c>
      <c r="I189" s="159" t="s">
        <v>381</v>
      </c>
      <c r="J189" s="159"/>
      <c r="K189" s="159"/>
      <c r="L189" s="159"/>
      <c r="M189" s="159"/>
      <c r="N189" s="159"/>
      <c r="O189" s="159"/>
      <c r="P189" s="159"/>
      <c r="Q189" s="159"/>
      <c r="R189" s="159"/>
      <c r="S189" s="103">
        <v>1</v>
      </c>
      <c r="T189" s="103">
        <v>0</v>
      </c>
      <c r="U189" s="103">
        <v>0</v>
      </c>
      <c r="V189" s="103">
        <v>0</v>
      </c>
      <c r="Y189" s="147"/>
      <c r="Z189" s="148">
        <f t="shared" ref="Z189:Z194" si="71">$Z$187</f>
        <v>0</v>
      </c>
      <c r="AA189" s="149">
        <f t="shared" si="52"/>
        <v>0</v>
      </c>
      <c r="AB189" s="149">
        <f t="shared" si="57"/>
        <v>0</v>
      </c>
      <c r="AD189" s="104" t="str">
        <f t="shared" si="53"/>
        <v>09</v>
      </c>
      <c r="AE189" s="152" t="str">
        <f t="shared" si="54"/>
        <v/>
      </c>
      <c r="AF189" s="152" t="str">
        <f t="shared" si="58"/>
        <v/>
      </c>
      <c r="AG189" s="105" t="str">
        <f t="shared" si="55"/>
        <v/>
      </c>
      <c r="AH189" s="104" t="str">
        <f t="shared" si="56"/>
        <v/>
      </c>
      <c r="AI189" s="105">
        <f t="shared" si="59"/>
        <v>0</v>
      </c>
      <c r="AJ189" s="105">
        <f t="shared" si="60"/>
        <v>0</v>
      </c>
      <c r="AK189" s="105" t="str">
        <f t="shared" si="61"/>
        <v/>
      </c>
      <c r="AL189" s="105" t="str">
        <f t="shared" si="62"/>
        <v/>
      </c>
      <c r="AM189" s="105" t="str">
        <f t="shared" si="63"/>
        <v/>
      </c>
      <c r="AN189" s="105" t="str">
        <f t="shared" si="64"/>
        <v/>
      </c>
      <c r="AO189" s="105" t="str">
        <f t="shared" si="65"/>
        <v/>
      </c>
      <c r="AP189" s="105">
        <f t="shared" si="66"/>
        <v>0</v>
      </c>
      <c r="AQ189" s="105">
        <f t="shared" si="67"/>
        <v>0</v>
      </c>
      <c r="AR189" s="105" t="str">
        <f t="shared" si="68"/>
        <v/>
      </c>
      <c r="AS189" s="105"/>
      <c r="AT189" s="155"/>
    </row>
    <row r="190" spans="2:46">
      <c r="B190" s="160" t="s">
        <v>109</v>
      </c>
      <c r="C190" s="160"/>
      <c r="D190" s="103" t="s">
        <v>285</v>
      </c>
      <c r="E190" s="145" t="s">
        <v>73</v>
      </c>
      <c r="F190" s="146" t="s">
        <v>292</v>
      </c>
      <c r="G190" s="146"/>
      <c r="H190" s="145" t="s">
        <v>335</v>
      </c>
      <c r="I190" s="159" t="s">
        <v>381</v>
      </c>
      <c r="J190" s="159"/>
      <c r="K190" s="159"/>
      <c r="L190" s="159"/>
      <c r="M190" s="159"/>
      <c r="N190" s="159"/>
      <c r="O190" s="159"/>
      <c r="P190" s="159"/>
      <c r="Q190" s="159"/>
      <c r="R190" s="159"/>
      <c r="S190" s="103">
        <v>1</v>
      </c>
      <c r="T190" s="103">
        <v>0</v>
      </c>
      <c r="U190" s="103">
        <v>0</v>
      </c>
      <c r="V190" s="103">
        <v>0</v>
      </c>
      <c r="Y190" s="147"/>
      <c r="Z190" s="148">
        <f t="shared" si="71"/>
        <v>0</v>
      </c>
      <c r="AA190" s="149">
        <f t="shared" si="52"/>
        <v>0</v>
      </c>
      <c r="AB190" s="149">
        <f t="shared" si="57"/>
        <v>0</v>
      </c>
      <c r="AD190" s="104" t="str">
        <f t="shared" si="53"/>
        <v>09</v>
      </c>
      <c r="AE190" s="152" t="str">
        <f t="shared" si="54"/>
        <v/>
      </c>
      <c r="AF190" s="152" t="str">
        <f t="shared" si="58"/>
        <v/>
      </c>
      <c r="AG190" s="105" t="str">
        <f t="shared" si="55"/>
        <v/>
      </c>
      <c r="AH190" s="104" t="str">
        <f t="shared" si="56"/>
        <v/>
      </c>
      <c r="AI190" s="105">
        <f t="shared" si="59"/>
        <v>0</v>
      </c>
      <c r="AJ190" s="105">
        <f t="shared" si="60"/>
        <v>0</v>
      </c>
      <c r="AK190" s="105" t="str">
        <f t="shared" si="61"/>
        <v/>
      </c>
      <c r="AL190" s="105" t="str">
        <f t="shared" si="62"/>
        <v/>
      </c>
      <c r="AM190" s="105" t="str">
        <f t="shared" si="63"/>
        <v/>
      </c>
      <c r="AN190" s="105" t="str">
        <f t="shared" si="64"/>
        <v/>
      </c>
      <c r="AO190" s="105" t="str">
        <f t="shared" si="65"/>
        <v/>
      </c>
      <c r="AP190" s="105">
        <f t="shared" si="66"/>
        <v>0</v>
      </c>
      <c r="AQ190" s="105">
        <f t="shared" si="67"/>
        <v>0</v>
      </c>
      <c r="AR190" s="105" t="str">
        <f t="shared" si="68"/>
        <v/>
      </c>
      <c r="AS190" s="105"/>
      <c r="AT190" s="155"/>
    </row>
    <row r="191" spans="2:46">
      <c r="B191" s="160" t="s">
        <v>109</v>
      </c>
      <c r="C191" s="160"/>
      <c r="D191" s="103" t="s">
        <v>286</v>
      </c>
      <c r="E191" s="145" t="s">
        <v>73</v>
      </c>
      <c r="F191" s="146" t="s">
        <v>293</v>
      </c>
      <c r="G191" s="146"/>
      <c r="H191" s="145" t="s">
        <v>372</v>
      </c>
      <c r="I191" s="159" t="s">
        <v>381</v>
      </c>
      <c r="J191" s="159"/>
      <c r="K191" s="159"/>
      <c r="L191" s="159"/>
      <c r="M191" s="159"/>
      <c r="N191" s="159"/>
      <c r="O191" s="159"/>
      <c r="P191" s="159"/>
      <c r="Q191" s="159"/>
      <c r="R191" s="159"/>
      <c r="S191" s="103">
        <v>1</v>
      </c>
      <c r="T191" s="103">
        <v>0</v>
      </c>
      <c r="U191" s="103">
        <v>0</v>
      </c>
      <c r="V191" s="103">
        <v>0</v>
      </c>
      <c r="Y191" s="147"/>
      <c r="Z191" s="148">
        <f t="shared" si="71"/>
        <v>0</v>
      </c>
      <c r="AA191" s="149">
        <f t="shared" si="52"/>
        <v>0</v>
      </c>
      <c r="AB191" s="149">
        <f t="shared" si="57"/>
        <v>0</v>
      </c>
      <c r="AD191" s="104" t="str">
        <f t="shared" si="53"/>
        <v>09</v>
      </c>
      <c r="AE191" s="152" t="str">
        <f t="shared" si="54"/>
        <v/>
      </c>
      <c r="AF191" s="152" t="str">
        <f t="shared" si="58"/>
        <v/>
      </c>
      <c r="AG191" s="105" t="str">
        <f t="shared" si="55"/>
        <v/>
      </c>
      <c r="AH191" s="104" t="str">
        <f t="shared" si="56"/>
        <v/>
      </c>
      <c r="AI191" s="105">
        <f t="shared" si="59"/>
        <v>0</v>
      </c>
      <c r="AJ191" s="105">
        <f t="shared" si="60"/>
        <v>0</v>
      </c>
      <c r="AK191" s="105" t="str">
        <f t="shared" si="61"/>
        <v/>
      </c>
      <c r="AL191" s="105" t="str">
        <f t="shared" si="62"/>
        <v/>
      </c>
      <c r="AM191" s="105" t="str">
        <f t="shared" si="63"/>
        <v/>
      </c>
      <c r="AN191" s="105" t="str">
        <f t="shared" si="64"/>
        <v/>
      </c>
      <c r="AO191" s="105" t="str">
        <f t="shared" si="65"/>
        <v/>
      </c>
      <c r="AP191" s="105">
        <f t="shared" si="66"/>
        <v>0</v>
      </c>
      <c r="AQ191" s="105">
        <f t="shared" si="67"/>
        <v>0</v>
      </c>
      <c r="AR191" s="105" t="str">
        <f t="shared" si="68"/>
        <v/>
      </c>
      <c r="AS191" s="105"/>
      <c r="AT191" s="155"/>
    </row>
    <row r="192" spans="2:46">
      <c r="B192" s="160" t="s">
        <v>109</v>
      </c>
      <c r="C192" s="160"/>
      <c r="D192" s="103" t="s">
        <v>287</v>
      </c>
      <c r="E192" s="145" t="s">
        <v>73</v>
      </c>
      <c r="F192" s="146" t="s">
        <v>293</v>
      </c>
      <c r="G192" s="146"/>
      <c r="H192" s="145" t="s">
        <v>363</v>
      </c>
      <c r="I192" s="159" t="s">
        <v>381</v>
      </c>
      <c r="J192" s="159"/>
      <c r="K192" s="159"/>
      <c r="L192" s="159"/>
      <c r="M192" s="159"/>
      <c r="N192" s="159"/>
      <c r="O192" s="159"/>
      <c r="P192" s="159"/>
      <c r="Q192" s="159"/>
      <c r="R192" s="159"/>
      <c r="S192" s="103">
        <v>1</v>
      </c>
      <c r="T192" s="103">
        <v>0</v>
      </c>
      <c r="U192" s="103">
        <v>0</v>
      </c>
      <c r="V192" s="103">
        <v>0</v>
      </c>
      <c r="Y192" s="147"/>
      <c r="Z192" s="148">
        <f t="shared" si="71"/>
        <v>0</v>
      </c>
      <c r="AA192" s="149">
        <f t="shared" si="52"/>
        <v>0</v>
      </c>
      <c r="AB192" s="149">
        <f t="shared" si="57"/>
        <v>0</v>
      </c>
      <c r="AD192" s="104" t="str">
        <f t="shared" si="53"/>
        <v>09</v>
      </c>
      <c r="AE192" s="152" t="str">
        <f t="shared" si="54"/>
        <v/>
      </c>
      <c r="AF192" s="152" t="str">
        <f t="shared" si="58"/>
        <v/>
      </c>
      <c r="AG192" s="105" t="str">
        <f t="shared" si="55"/>
        <v/>
      </c>
      <c r="AH192" s="104" t="str">
        <f t="shared" si="56"/>
        <v/>
      </c>
      <c r="AI192" s="105">
        <f t="shared" si="59"/>
        <v>0</v>
      </c>
      <c r="AJ192" s="105">
        <f t="shared" si="60"/>
        <v>0</v>
      </c>
      <c r="AK192" s="105" t="str">
        <f t="shared" si="61"/>
        <v/>
      </c>
      <c r="AL192" s="105" t="str">
        <f t="shared" si="62"/>
        <v/>
      </c>
      <c r="AM192" s="105" t="str">
        <f t="shared" si="63"/>
        <v/>
      </c>
      <c r="AN192" s="105" t="str">
        <f t="shared" si="64"/>
        <v/>
      </c>
      <c r="AO192" s="105" t="str">
        <f t="shared" si="65"/>
        <v/>
      </c>
      <c r="AP192" s="105">
        <f t="shared" si="66"/>
        <v>0</v>
      </c>
      <c r="AQ192" s="105">
        <f t="shared" si="67"/>
        <v>0</v>
      </c>
      <c r="AR192" s="105" t="str">
        <f t="shared" si="68"/>
        <v/>
      </c>
      <c r="AS192" s="105"/>
      <c r="AT192" s="155"/>
    </row>
    <row r="193" spans="2:46">
      <c r="B193" s="160" t="s">
        <v>109</v>
      </c>
      <c r="C193" s="160"/>
      <c r="D193" s="103" t="s">
        <v>288</v>
      </c>
      <c r="E193" s="145" t="s">
        <v>73</v>
      </c>
      <c r="F193" s="146" t="s">
        <v>293</v>
      </c>
      <c r="G193" s="146"/>
      <c r="H193" s="145" t="s">
        <v>337</v>
      </c>
      <c r="I193" s="159" t="s">
        <v>381</v>
      </c>
      <c r="J193" s="159"/>
      <c r="K193" s="159"/>
      <c r="L193" s="159"/>
      <c r="M193" s="159"/>
      <c r="N193" s="159"/>
      <c r="O193" s="159"/>
      <c r="P193" s="159"/>
      <c r="Q193" s="159"/>
      <c r="R193" s="159"/>
      <c r="S193" s="103">
        <v>1</v>
      </c>
      <c r="T193" s="103">
        <v>0</v>
      </c>
      <c r="U193" s="103">
        <v>0</v>
      </c>
      <c r="V193" s="103">
        <v>0</v>
      </c>
      <c r="Y193" s="147"/>
      <c r="Z193" s="148">
        <f t="shared" si="71"/>
        <v>0</v>
      </c>
      <c r="AA193" s="149">
        <f t="shared" si="52"/>
        <v>0</v>
      </c>
      <c r="AB193" s="149">
        <f t="shared" si="57"/>
        <v>0</v>
      </c>
      <c r="AD193" s="104" t="str">
        <f t="shared" si="53"/>
        <v>09</v>
      </c>
      <c r="AE193" s="152" t="str">
        <f t="shared" si="54"/>
        <v/>
      </c>
      <c r="AF193" s="152" t="str">
        <f t="shared" si="58"/>
        <v/>
      </c>
      <c r="AG193" s="105" t="str">
        <f t="shared" si="55"/>
        <v/>
      </c>
      <c r="AH193" s="104" t="str">
        <f t="shared" si="56"/>
        <v/>
      </c>
      <c r="AI193" s="105">
        <f t="shared" si="59"/>
        <v>0</v>
      </c>
      <c r="AJ193" s="105">
        <f t="shared" si="60"/>
        <v>0</v>
      </c>
      <c r="AK193" s="105" t="str">
        <f t="shared" si="61"/>
        <v/>
      </c>
      <c r="AL193" s="105" t="str">
        <f t="shared" si="62"/>
        <v/>
      </c>
      <c r="AM193" s="105" t="str">
        <f t="shared" si="63"/>
        <v/>
      </c>
      <c r="AN193" s="105" t="str">
        <f t="shared" si="64"/>
        <v/>
      </c>
      <c r="AO193" s="105" t="str">
        <f t="shared" si="65"/>
        <v/>
      </c>
      <c r="AP193" s="105">
        <f t="shared" si="66"/>
        <v>0</v>
      </c>
      <c r="AQ193" s="105">
        <f t="shared" si="67"/>
        <v>0</v>
      </c>
      <c r="AR193" s="105" t="str">
        <f t="shared" si="68"/>
        <v/>
      </c>
      <c r="AS193" s="105"/>
      <c r="AT193" s="155"/>
    </row>
    <row r="194" spans="2:46">
      <c r="B194" s="160" t="s">
        <v>109</v>
      </c>
      <c r="C194" s="160"/>
      <c r="D194" s="103" t="s">
        <v>289</v>
      </c>
      <c r="E194" s="145" t="s">
        <v>73</v>
      </c>
      <c r="F194" s="146" t="s">
        <v>293</v>
      </c>
      <c r="G194" s="146"/>
      <c r="H194" s="145" t="s">
        <v>331</v>
      </c>
      <c r="I194" s="159" t="s">
        <v>381</v>
      </c>
      <c r="J194" s="159"/>
      <c r="K194" s="159"/>
      <c r="L194" s="159"/>
      <c r="M194" s="159"/>
      <c r="N194" s="159"/>
      <c r="O194" s="159"/>
      <c r="P194" s="159"/>
      <c r="Q194" s="159"/>
      <c r="R194" s="159"/>
      <c r="S194" s="103">
        <v>1</v>
      </c>
      <c r="T194" s="103">
        <v>0</v>
      </c>
      <c r="U194" s="103">
        <v>0</v>
      </c>
      <c r="V194" s="103">
        <v>0</v>
      </c>
      <c r="Y194" s="147"/>
      <c r="Z194" s="148">
        <f t="shared" si="71"/>
        <v>0</v>
      </c>
      <c r="AA194" s="149">
        <f t="shared" si="52"/>
        <v>0</v>
      </c>
      <c r="AB194" s="149">
        <f t="shared" si="57"/>
        <v>0</v>
      </c>
      <c r="AD194" s="104" t="str">
        <f t="shared" si="53"/>
        <v>09</v>
      </c>
      <c r="AE194" s="152" t="str">
        <f t="shared" si="54"/>
        <v/>
      </c>
      <c r="AF194" s="152" t="str">
        <f t="shared" si="58"/>
        <v/>
      </c>
      <c r="AG194" s="105" t="str">
        <f t="shared" si="55"/>
        <v/>
      </c>
      <c r="AH194" s="104" t="str">
        <f t="shared" si="56"/>
        <v/>
      </c>
      <c r="AI194" s="105">
        <f t="shared" si="59"/>
        <v>0</v>
      </c>
      <c r="AJ194" s="105">
        <f t="shared" si="60"/>
        <v>0</v>
      </c>
      <c r="AK194" s="105" t="str">
        <f t="shared" si="61"/>
        <v/>
      </c>
      <c r="AL194" s="105" t="str">
        <f t="shared" si="62"/>
        <v/>
      </c>
      <c r="AM194" s="105" t="str">
        <f t="shared" si="63"/>
        <v/>
      </c>
      <c r="AN194" s="105" t="str">
        <f t="shared" si="64"/>
        <v/>
      </c>
      <c r="AO194" s="105" t="str">
        <f t="shared" si="65"/>
        <v/>
      </c>
      <c r="AP194" s="105">
        <f t="shared" si="66"/>
        <v>0</v>
      </c>
      <c r="AQ194" s="105">
        <f t="shared" si="67"/>
        <v>0</v>
      </c>
      <c r="AR194" s="105" t="str">
        <f t="shared" si="68"/>
        <v/>
      </c>
      <c r="AS194" s="105"/>
      <c r="AT194" s="155"/>
    </row>
    <row r="195" spans="2:46">
      <c r="B195" s="160"/>
      <c r="C195" s="160"/>
      <c r="D195" s="103"/>
      <c r="E195" s="145"/>
      <c r="F195" s="146" t="str">
        <f t="shared" ref="F195:F218" si="72">IF(G195="","",VLOOKUP($G195,$AW$2:$AX$12,2,FALSE))</f>
        <v/>
      </c>
      <c r="G195" s="146"/>
      <c r="H195" s="145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Y195" s="147"/>
      <c r="Z195" s="148"/>
      <c r="AA195" s="149" t="str">
        <f t="shared" si="52"/>
        <v/>
      </c>
      <c r="AB195" s="149" t="str">
        <f t="shared" si="57"/>
        <v/>
      </c>
      <c r="AD195" s="104" t="str">
        <f t="shared" si="53"/>
        <v/>
      </c>
      <c r="AE195" s="152" t="str">
        <f t="shared" si="54"/>
        <v/>
      </c>
      <c r="AF195" s="152" t="str">
        <f t="shared" si="58"/>
        <v/>
      </c>
      <c r="AG195" s="105" t="str">
        <f t="shared" si="55"/>
        <v/>
      </c>
      <c r="AH195" s="104" t="str">
        <f t="shared" si="56"/>
        <v/>
      </c>
      <c r="AI195" s="105" t="str">
        <f t="shared" si="59"/>
        <v/>
      </c>
      <c r="AJ195" s="105" t="str">
        <f t="shared" si="60"/>
        <v/>
      </c>
      <c r="AK195" s="105" t="str">
        <f t="shared" si="61"/>
        <v/>
      </c>
      <c r="AL195" s="105" t="str">
        <f t="shared" si="62"/>
        <v/>
      </c>
      <c r="AM195" s="105" t="str">
        <f t="shared" si="63"/>
        <v/>
      </c>
      <c r="AN195" s="105" t="str">
        <f t="shared" si="64"/>
        <v/>
      </c>
      <c r="AO195" s="105" t="str">
        <f t="shared" si="65"/>
        <v/>
      </c>
      <c r="AP195" s="105" t="str">
        <f t="shared" si="66"/>
        <v/>
      </c>
      <c r="AQ195" s="105" t="str">
        <f t="shared" si="67"/>
        <v/>
      </c>
      <c r="AR195" s="105" t="str">
        <f t="shared" si="68"/>
        <v/>
      </c>
      <c r="AS195" s="105"/>
      <c r="AT195" s="155"/>
    </row>
    <row r="196" spans="2:46">
      <c r="B196" s="160"/>
      <c r="C196" s="160"/>
      <c r="D196" s="103"/>
      <c r="E196" s="145"/>
      <c r="F196" s="146" t="str">
        <f t="shared" si="72"/>
        <v/>
      </c>
      <c r="G196" s="146"/>
      <c r="H196" s="145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Y196" s="147"/>
      <c r="Z196" s="148"/>
      <c r="AA196" s="149" t="str">
        <f t="shared" si="52"/>
        <v/>
      </c>
      <c r="AB196" s="149" t="str">
        <f t="shared" si="57"/>
        <v/>
      </c>
      <c r="AD196" s="104" t="str">
        <f t="shared" si="53"/>
        <v/>
      </c>
      <c r="AE196" s="152" t="str">
        <f t="shared" si="54"/>
        <v/>
      </c>
      <c r="AF196" s="152" t="str">
        <f t="shared" si="58"/>
        <v/>
      </c>
      <c r="AG196" s="105" t="str">
        <f t="shared" si="55"/>
        <v/>
      </c>
      <c r="AH196" s="104" t="str">
        <f t="shared" si="56"/>
        <v/>
      </c>
      <c r="AI196" s="105" t="str">
        <f t="shared" si="59"/>
        <v/>
      </c>
      <c r="AJ196" s="105" t="str">
        <f t="shared" si="60"/>
        <v/>
      </c>
      <c r="AK196" s="105" t="str">
        <f t="shared" si="61"/>
        <v/>
      </c>
      <c r="AL196" s="105" t="str">
        <f t="shared" si="62"/>
        <v/>
      </c>
      <c r="AM196" s="105" t="str">
        <f t="shared" si="63"/>
        <v/>
      </c>
      <c r="AN196" s="105" t="str">
        <f t="shared" si="64"/>
        <v/>
      </c>
      <c r="AO196" s="105" t="str">
        <f t="shared" si="65"/>
        <v/>
      </c>
      <c r="AP196" s="105" t="str">
        <f t="shared" si="66"/>
        <v/>
      </c>
      <c r="AQ196" s="105" t="str">
        <f t="shared" si="67"/>
        <v/>
      </c>
      <c r="AR196" s="105" t="str">
        <f t="shared" si="68"/>
        <v/>
      </c>
      <c r="AS196" s="105"/>
      <c r="AT196" s="155"/>
    </row>
    <row r="197" spans="2:46">
      <c r="B197" s="160"/>
      <c r="C197" s="160"/>
      <c r="D197" s="103"/>
      <c r="E197" s="145"/>
      <c r="F197" s="146" t="str">
        <f t="shared" si="72"/>
        <v/>
      </c>
      <c r="G197" s="146"/>
      <c r="H197" s="145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Y197" s="147"/>
      <c r="Z197" s="148"/>
      <c r="AA197" s="149" t="str">
        <f t="shared" si="52"/>
        <v/>
      </c>
      <c r="AB197" s="149" t="str">
        <f t="shared" si="57"/>
        <v/>
      </c>
      <c r="AD197" s="104" t="str">
        <f t="shared" si="53"/>
        <v/>
      </c>
      <c r="AE197" s="152" t="str">
        <f t="shared" si="54"/>
        <v/>
      </c>
      <c r="AF197" s="152" t="str">
        <f t="shared" si="58"/>
        <v/>
      </c>
      <c r="AG197" s="105" t="str">
        <f t="shared" si="55"/>
        <v/>
      </c>
      <c r="AH197" s="104" t="str">
        <f t="shared" si="56"/>
        <v/>
      </c>
      <c r="AI197" s="105" t="str">
        <f t="shared" si="59"/>
        <v/>
      </c>
      <c r="AJ197" s="105" t="str">
        <f t="shared" si="60"/>
        <v/>
      </c>
      <c r="AK197" s="105" t="str">
        <f t="shared" si="61"/>
        <v/>
      </c>
      <c r="AL197" s="105" t="str">
        <f t="shared" si="62"/>
        <v/>
      </c>
      <c r="AM197" s="105" t="str">
        <f t="shared" si="63"/>
        <v/>
      </c>
      <c r="AN197" s="105" t="str">
        <f t="shared" si="64"/>
        <v/>
      </c>
      <c r="AO197" s="105" t="str">
        <f t="shared" si="65"/>
        <v/>
      </c>
      <c r="AP197" s="105" t="str">
        <f t="shared" si="66"/>
        <v/>
      </c>
      <c r="AQ197" s="105" t="str">
        <f t="shared" si="67"/>
        <v/>
      </c>
      <c r="AR197" s="105" t="str">
        <f t="shared" si="68"/>
        <v/>
      </c>
      <c r="AS197" s="105"/>
      <c r="AT197" s="155"/>
    </row>
    <row r="198" spans="2:46">
      <c r="B198" s="160"/>
      <c r="C198" s="160"/>
      <c r="D198" s="103"/>
      <c r="E198" s="145"/>
      <c r="F198" s="146" t="str">
        <f t="shared" si="72"/>
        <v/>
      </c>
      <c r="G198" s="146"/>
      <c r="H198" s="145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Y198" s="147"/>
      <c r="Z198" s="148"/>
      <c r="AA198" s="149" t="str">
        <f t="shared" si="52"/>
        <v/>
      </c>
      <c r="AB198" s="149" t="str">
        <f t="shared" si="57"/>
        <v/>
      </c>
      <c r="AD198" s="104" t="str">
        <f t="shared" si="53"/>
        <v/>
      </c>
      <c r="AE198" s="152" t="str">
        <f t="shared" si="54"/>
        <v/>
      </c>
      <c r="AF198" s="152" t="str">
        <f t="shared" si="58"/>
        <v/>
      </c>
      <c r="AG198" s="105" t="str">
        <f t="shared" si="55"/>
        <v/>
      </c>
      <c r="AH198" s="104" t="str">
        <f t="shared" si="56"/>
        <v/>
      </c>
      <c r="AI198" s="105" t="str">
        <f t="shared" si="59"/>
        <v/>
      </c>
      <c r="AJ198" s="105" t="str">
        <f t="shared" si="60"/>
        <v/>
      </c>
      <c r="AK198" s="105" t="str">
        <f t="shared" si="61"/>
        <v/>
      </c>
      <c r="AL198" s="105" t="str">
        <f t="shared" si="62"/>
        <v/>
      </c>
      <c r="AM198" s="105" t="str">
        <f t="shared" si="63"/>
        <v/>
      </c>
      <c r="AN198" s="105" t="str">
        <f t="shared" si="64"/>
        <v/>
      </c>
      <c r="AO198" s="105" t="str">
        <f t="shared" si="65"/>
        <v/>
      </c>
      <c r="AP198" s="105" t="str">
        <f t="shared" si="66"/>
        <v/>
      </c>
      <c r="AQ198" s="105" t="str">
        <f t="shared" si="67"/>
        <v/>
      </c>
      <c r="AR198" s="105" t="str">
        <f t="shared" si="68"/>
        <v/>
      </c>
      <c r="AS198" s="105"/>
      <c r="AT198" s="155"/>
    </row>
    <row r="199" spans="2:46">
      <c r="B199" s="160"/>
      <c r="C199" s="160"/>
      <c r="D199" s="103"/>
      <c r="E199" s="145"/>
      <c r="F199" s="146" t="str">
        <f t="shared" si="72"/>
        <v/>
      </c>
      <c r="G199" s="146"/>
      <c r="H199" s="145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Y199" s="147"/>
      <c r="Z199" s="148"/>
      <c r="AA199" s="149" t="str">
        <f t="shared" si="52"/>
        <v/>
      </c>
      <c r="AB199" s="149" t="str">
        <f t="shared" si="57"/>
        <v/>
      </c>
      <c r="AD199" s="104" t="str">
        <f t="shared" si="53"/>
        <v/>
      </c>
      <c r="AE199" s="152" t="str">
        <f t="shared" si="54"/>
        <v/>
      </c>
      <c r="AF199" s="152" t="str">
        <f t="shared" si="58"/>
        <v/>
      </c>
      <c r="AG199" s="105" t="str">
        <f t="shared" si="55"/>
        <v/>
      </c>
      <c r="AH199" s="104" t="str">
        <f t="shared" si="56"/>
        <v/>
      </c>
      <c r="AI199" s="105" t="str">
        <f t="shared" si="59"/>
        <v/>
      </c>
      <c r="AJ199" s="105" t="str">
        <f t="shared" si="60"/>
        <v/>
      </c>
      <c r="AK199" s="105" t="str">
        <f t="shared" si="61"/>
        <v/>
      </c>
      <c r="AL199" s="105" t="str">
        <f t="shared" si="62"/>
        <v/>
      </c>
      <c r="AM199" s="105" t="str">
        <f t="shared" si="63"/>
        <v/>
      </c>
      <c r="AN199" s="105" t="str">
        <f t="shared" si="64"/>
        <v/>
      </c>
      <c r="AO199" s="105" t="str">
        <f t="shared" si="65"/>
        <v/>
      </c>
      <c r="AP199" s="105" t="str">
        <f t="shared" si="66"/>
        <v/>
      </c>
      <c r="AQ199" s="105" t="str">
        <f t="shared" si="67"/>
        <v/>
      </c>
      <c r="AR199" s="105" t="str">
        <f t="shared" si="68"/>
        <v/>
      </c>
      <c r="AS199" s="105"/>
      <c r="AT199" s="155"/>
    </row>
    <row r="200" spans="2:46">
      <c r="B200" s="160"/>
      <c r="C200" s="160"/>
      <c r="D200" s="103"/>
      <c r="E200" s="145"/>
      <c r="F200" s="146" t="str">
        <f t="shared" si="72"/>
        <v/>
      </c>
      <c r="G200" s="146"/>
      <c r="H200" s="145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Y200" s="147"/>
      <c r="Z200" s="148"/>
      <c r="AA200" s="149" t="str">
        <f t="shared" si="52"/>
        <v/>
      </c>
      <c r="AB200" s="149" t="str">
        <f t="shared" si="57"/>
        <v/>
      </c>
      <c r="AD200" s="104" t="str">
        <f t="shared" si="53"/>
        <v/>
      </c>
      <c r="AE200" s="152" t="str">
        <f t="shared" si="54"/>
        <v/>
      </c>
      <c r="AF200" s="152" t="str">
        <f t="shared" si="58"/>
        <v/>
      </c>
      <c r="AG200" s="105" t="str">
        <f t="shared" si="55"/>
        <v/>
      </c>
      <c r="AH200" s="104" t="str">
        <f t="shared" si="56"/>
        <v/>
      </c>
      <c r="AI200" s="105" t="str">
        <f t="shared" si="59"/>
        <v/>
      </c>
      <c r="AJ200" s="105" t="str">
        <f t="shared" si="60"/>
        <v/>
      </c>
      <c r="AK200" s="105" t="str">
        <f t="shared" si="61"/>
        <v/>
      </c>
      <c r="AL200" s="105" t="str">
        <f t="shared" si="62"/>
        <v/>
      </c>
      <c r="AM200" s="105" t="str">
        <f t="shared" si="63"/>
        <v/>
      </c>
      <c r="AN200" s="105" t="str">
        <f t="shared" si="64"/>
        <v/>
      </c>
      <c r="AO200" s="105" t="str">
        <f t="shared" si="65"/>
        <v/>
      </c>
      <c r="AP200" s="105" t="str">
        <f t="shared" si="66"/>
        <v/>
      </c>
      <c r="AQ200" s="105" t="str">
        <f t="shared" si="67"/>
        <v/>
      </c>
      <c r="AR200" s="105" t="str">
        <f t="shared" si="68"/>
        <v/>
      </c>
      <c r="AS200" s="105"/>
      <c r="AT200" s="155"/>
    </row>
    <row r="201" spans="2:46">
      <c r="B201" s="160"/>
      <c r="C201" s="160"/>
      <c r="D201" s="103"/>
      <c r="E201" s="145"/>
      <c r="F201" s="146" t="str">
        <f t="shared" si="72"/>
        <v/>
      </c>
      <c r="G201" s="146"/>
      <c r="H201" s="145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Y201" s="147"/>
      <c r="Z201" s="148"/>
      <c r="AA201" s="149" t="str">
        <f t="shared" si="52"/>
        <v/>
      </c>
      <c r="AB201" s="149" t="str">
        <f t="shared" si="57"/>
        <v/>
      </c>
      <c r="AD201" s="104" t="str">
        <f t="shared" si="53"/>
        <v/>
      </c>
      <c r="AE201" s="152" t="str">
        <f t="shared" si="54"/>
        <v/>
      </c>
      <c r="AF201" s="152" t="str">
        <f t="shared" si="58"/>
        <v/>
      </c>
      <c r="AG201" s="105" t="str">
        <f t="shared" si="55"/>
        <v/>
      </c>
      <c r="AH201" s="104" t="str">
        <f t="shared" si="56"/>
        <v/>
      </c>
      <c r="AI201" s="105" t="str">
        <f t="shared" si="59"/>
        <v/>
      </c>
      <c r="AJ201" s="105" t="str">
        <f t="shared" si="60"/>
        <v/>
      </c>
      <c r="AK201" s="105" t="str">
        <f t="shared" si="61"/>
        <v/>
      </c>
      <c r="AL201" s="105" t="str">
        <f t="shared" si="62"/>
        <v/>
      </c>
      <c r="AM201" s="105" t="str">
        <f t="shared" si="63"/>
        <v/>
      </c>
      <c r="AN201" s="105" t="str">
        <f t="shared" si="64"/>
        <v/>
      </c>
      <c r="AO201" s="105" t="str">
        <f t="shared" si="65"/>
        <v/>
      </c>
      <c r="AP201" s="105" t="str">
        <f t="shared" si="66"/>
        <v/>
      </c>
      <c r="AQ201" s="105" t="str">
        <f t="shared" si="67"/>
        <v/>
      </c>
      <c r="AR201" s="105" t="str">
        <f t="shared" si="68"/>
        <v/>
      </c>
      <c r="AS201" s="105"/>
      <c r="AT201" s="155"/>
    </row>
    <row r="202" spans="2:46">
      <c r="B202" s="160"/>
      <c r="C202" s="160"/>
      <c r="D202" s="103"/>
      <c r="E202" s="145"/>
      <c r="F202" s="146" t="str">
        <f t="shared" si="72"/>
        <v/>
      </c>
      <c r="G202" s="146"/>
      <c r="H202" s="145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Y202" s="147"/>
      <c r="Z202" s="148"/>
      <c r="AA202" s="149" t="str">
        <f t="shared" si="52"/>
        <v/>
      </c>
      <c r="AB202" s="149" t="str">
        <f t="shared" si="57"/>
        <v/>
      </c>
      <c r="AD202" s="104" t="str">
        <f t="shared" si="53"/>
        <v/>
      </c>
      <c r="AE202" s="152" t="str">
        <f t="shared" si="54"/>
        <v/>
      </c>
      <c r="AF202" s="152" t="str">
        <f t="shared" si="58"/>
        <v/>
      </c>
      <c r="AG202" s="105" t="str">
        <f t="shared" si="55"/>
        <v/>
      </c>
      <c r="AH202" s="104" t="str">
        <f t="shared" si="56"/>
        <v/>
      </c>
      <c r="AI202" s="105" t="str">
        <f t="shared" si="59"/>
        <v/>
      </c>
      <c r="AJ202" s="105" t="str">
        <f t="shared" si="60"/>
        <v/>
      </c>
      <c r="AK202" s="105" t="str">
        <f t="shared" si="61"/>
        <v/>
      </c>
      <c r="AL202" s="105" t="str">
        <f t="shared" si="62"/>
        <v/>
      </c>
      <c r="AM202" s="105" t="str">
        <f t="shared" si="63"/>
        <v/>
      </c>
      <c r="AN202" s="105" t="str">
        <f t="shared" si="64"/>
        <v/>
      </c>
      <c r="AO202" s="105" t="str">
        <f t="shared" si="65"/>
        <v/>
      </c>
      <c r="AP202" s="105" t="str">
        <f t="shared" si="66"/>
        <v/>
      </c>
      <c r="AQ202" s="105" t="str">
        <f t="shared" si="67"/>
        <v/>
      </c>
      <c r="AR202" s="105" t="str">
        <f t="shared" si="68"/>
        <v/>
      </c>
      <c r="AS202" s="105"/>
      <c r="AT202" s="155"/>
    </row>
    <row r="203" spans="2:46">
      <c r="B203" s="160"/>
      <c r="C203" s="160"/>
      <c r="D203" s="103"/>
      <c r="E203" s="145"/>
      <c r="F203" s="146" t="str">
        <f t="shared" si="72"/>
        <v/>
      </c>
      <c r="G203" s="146"/>
      <c r="H203" s="145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Y203" s="147"/>
      <c r="Z203" s="148"/>
      <c r="AA203" s="149" t="str">
        <f t="shared" si="52"/>
        <v/>
      </c>
      <c r="AB203" s="149" t="str">
        <f t="shared" si="57"/>
        <v/>
      </c>
      <c r="AD203" s="104" t="str">
        <f t="shared" si="53"/>
        <v/>
      </c>
      <c r="AE203" s="152" t="str">
        <f t="shared" si="54"/>
        <v/>
      </c>
      <c r="AF203" s="152" t="str">
        <f t="shared" si="58"/>
        <v/>
      </c>
      <c r="AG203" s="105" t="str">
        <f t="shared" si="55"/>
        <v/>
      </c>
      <c r="AH203" s="104" t="str">
        <f t="shared" si="56"/>
        <v/>
      </c>
      <c r="AI203" s="105" t="str">
        <f t="shared" si="59"/>
        <v/>
      </c>
      <c r="AJ203" s="105" t="str">
        <f t="shared" si="60"/>
        <v/>
      </c>
      <c r="AK203" s="105" t="str">
        <f t="shared" si="61"/>
        <v/>
      </c>
      <c r="AL203" s="105" t="str">
        <f t="shared" si="62"/>
        <v/>
      </c>
      <c r="AM203" s="105" t="str">
        <f t="shared" si="63"/>
        <v/>
      </c>
      <c r="AN203" s="105" t="str">
        <f t="shared" si="64"/>
        <v/>
      </c>
      <c r="AO203" s="105" t="str">
        <f t="shared" si="65"/>
        <v/>
      </c>
      <c r="AP203" s="105" t="str">
        <f t="shared" si="66"/>
        <v/>
      </c>
      <c r="AQ203" s="105" t="str">
        <f t="shared" si="67"/>
        <v/>
      </c>
      <c r="AR203" s="105" t="str">
        <f t="shared" si="68"/>
        <v/>
      </c>
      <c r="AS203" s="105"/>
      <c r="AT203" s="155"/>
    </row>
    <row r="204" spans="2:46">
      <c r="B204" s="160"/>
      <c r="C204" s="160"/>
      <c r="D204" s="103"/>
      <c r="E204" s="145"/>
      <c r="F204" s="146" t="str">
        <f t="shared" si="72"/>
        <v/>
      </c>
      <c r="G204" s="146"/>
      <c r="H204" s="145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Y204" s="147"/>
      <c r="Z204" s="148"/>
      <c r="AA204" s="149" t="str">
        <f t="shared" si="52"/>
        <v/>
      </c>
      <c r="AB204" s="149" t="str">
        <f t="shared" si="57"/>
        <v/>
      </c>
      <c r="AD204" s="104" t="str">
        <f t="shared" si="53"/>
        <v/>
      </c>
      <c r="AE204" s="152" t="str">
        <f t="shared" si="54"/>
        <v/>
      </c>
      <c r="AF204" s="152" t="str">
        <f t="shared" si="58"/>
        <v/>
      </c>
      <c r="AG204" s="105" t="str">
        <f t="shared" si="55"/>
        <v/>
      </c>
      <c r="AH204" s="104" t="str">
        <f t="shared" si="56"/>
        <v/>
      </c>
      <c r="AI204" s="105" t="str">
        <f t="shared" si="59"/>
        <v/>
      </c>
      <c r="AJ204" s="105" t="str">
        <f t="shared" si="60"/>
        <v/>
      </c>
      <c r="AK204" s="105" t="str">
        <f t="shared" si="61"/>
        <v/>
      </c>
      <c r="AL204" s="105" t="str">
        <f t="shared" si="62"/>
        <v/>
      </c>
      <c r="AM204" s="105" t="str">
        <f t="shared" si="63"/>
        <v/>
      </c>
      <c r="AN204" s="105" t="str">
        <f t="shared" si="64"/>
        <v/>
      </c>
      <c r="AO204" s="105" t="str">
        <f t="shared" si="65"/>
        <v/>
      </c>
      <c r="AP204" s="105" t="str">
        <f t="shared" si="66"/>
        <v/>
      </c>
      <c r="AQ204" s="105" t="str">
        <f t="shared" si="67"/>
        <v/>
      </c>
      <c r="AR204" s="105" t="str">
        <f t="shared" si="68"/>
        <v/>
      </c>
      <c r="AS204" s="105"/>
      <c r="AT204" s="155"/>
    </row>
    <row r="205" spans="2:46">
      <c r="B205" s="160"/>
      <c r="C205" s="160"/>
      <c r="D205" s="103"/>
      <c r="E205" s="145"/>
      <c r="F205" s="146" t="str">
        <f t="shared" si="72"/>
        <v/>
      </c>
      <c r="G205" s="146"/>
      <c r="H205" s="145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Y205" s="147"/>
      <c r="Z205" s="148"/>
      <c r="AA205" s="149" t="str">
        <f t="shared" si="52"/>
        <v/>
      </c>
      <c r="AB205" s="149" t="str">
        <f t="shared" si="57"/>
        <v/>
      </c>
      <c r="AD205" s="104" t="str">
        <f t="shared" si="53"/>
        <v/>
      </c>
      <c r="AE205" s="152" t="str">
        <f t="shared" si="54"/>
        <v/>
      </c>
      <c r="AF205" s="152" t="str">
        <f t="shared" si="58"/>
        <v/>
      </c>
      <c r="AG205" s="105" t="str">
        <f t="shared" si="55"/>
        <v/>
      </c>
      <c r="AH205" s="104" t="str">
        <f t="shared" si="56"/>
        <v/>
      </c>
      <c r="AI205" s="105" t="str">
        <f t="shared" si="59"/>
        <v/>
      </c>
      <c r="AJ205" s="105" t="str">
        <f t="shared" si="60"/>
        <v/>
      </c>
      <c r="AK205" s="105" t="str">
        <f t="shared" si="61"/>
        <v/>
      </c>
      <c r="AL205" s="105" t="str">
        <f t="shared" si="62"/>
        <v/>
      </c>
      <c r="AM205" s="105" t="str">
        <f t="shared" si="63"/>
        <v/>
      </c>
      <c r="AN205" s="105" t="str">
        <f t="shared" si="64"/>
        <v/>
      </c>
      <c r="AO205" s="105" t="str">
        <f t="shared" si="65"/>
        <v/>
      </c>
      <c r="AP205" s="105" t="str">
        <f t="shared" si="66"/>
        <v/>
      </c>
      <c r="AQ205" s="105" t="str">
        <f t="shared" si="67"/>
        <v/>
      </c>
      <c r="AR205" s="105" t="str">
        <f t="shared" si="68"/>
        <v/>
      </c>
      <c r="AS205" s="105"/>
      <c r="AT205" s="155"/>
    </row>
    <row r="206" spans="2:46">
      <c r="B206" s="160"/>
      <c r="C206" s="160"/>
      <c r="D206" s="103"/>
      <c r="E206" s="145"/>
      <c r="F206" s="146" t="str">
        <f t="shared" si="72"/>
        <v/>
      </c>
      <c r="G206" s="146"/>
      <c r="H206" s="145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Y206" s="147"/>
      <c r="Z206" s="148"/>
      <c r="AA206" s="149" t="str">
        <f t="shared" si="52"/>
        <v/>
      </c>
      <c r="AB206" s="149" t="str">
        <f t="shared" si="57"/>
        <v/>
      </c>
      <c r="AD206" s="104" t="str">
        <f t="shared" si="53"/>
        <v/>
      </c>
      <c r="AE206" s="152" t="str">
        <f t="shared" si="54"/>
        <v/>
      </c>
      <c r="AF206" s="152" t="str">
        <f t="shared" si="58"/>
        <v/>
      </c>
      <c r="AG206" s="105" t="str">
        <f t="shared" si="55"/>
        <v/>
      </c>
      <c r="AH206" s="104" t="str">
        <f t="shared" si="56"/>
        <v/>
      </c>
      <c r="AI206" s="105" t="str">
        <f t="shared" si="59"/>
        <v/>
      </c>
      <c r="AJ206" s="105" t="str">
        <f t="shared" si="60"/>
        <v/>
      </c>
      <c r="AK206" s="105" t="str">
        <f t="shared" si="61"/>
        <v/>
      </c>
      <c r="AL206" s="105" t="str">
        <f t="shared" si="62"/>
        <v/>
      </c>
      <c r="AM206" s="105" t="str">
        <f t="shared" si="63"/>
        <v/>
      </c>
      <c r="AN206" s="105" t="str">
        <f t="shared" si="64"/>
        <v/>
      </c>
      <c r="AO206" s="105" t="str">
        <f t="shared" si="65"/>
        <v/>
      </c>
      <c r="AP206" s="105" t="str">
        <f t="shared" si="66"/>
        <v/>
      </c>
      <c r="AQ206" s="105" t="str">
        <f t="shared" si="67"/>
        <v/>
      </c>
      <c r="AR206" s="105" t="str">
        <f t="shared" si="68"/>
        <v/>
      </c>
      <c r="AS206" s="105"/>
      <c r="AT206" s="155"/>
    </row>
    <row r="207" spans="2:46">
      <c r="B207" s="160"/>
      <c r="C207" s="160"/>
      <c r="D207" s="103"/>
      <c r="E207" s="145"/>
      <c r="F207" s="146" t="str">
        <f t="shared" si="72"/>
        <v/>
      </c>
      <c r="G207" s="146"/>
      <c r="H207" s="145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Y207" s="147"/>
      <c r="Z207" s="148"/>
      <c r="AA207" s="149" t="str">
        <f t="shared" ref="AA207:AA270" si="73">IFERROR(IF(OR(B207="",B207="SUBTOTAL"),"",IF(AND(B207="Capítulo",E207=E$12),SUMIF(AD$15:AD$500,D207,AA$15:AA$500),IF(E207=E$13,AE207*Z207,SUM(AI207:AM207)))),"")</f>
        <v/>
      </c>
      <c r="AB207" s="149" t="str">
        <f t="shared" si="57"/>
        <v/>
      </c>
      <c r="AD207" s="104" t="str">
        <f t="shared" ref="AD207:AD270" si="74">IF(B207="PARTIDA",MID(D207,1,2),"")</f>
        <v/>
      </c>
      <c r="AE207" s="152" t="str">
        <f t="shared" ref="AE207:AE270" si="75">IF(AND($E207=$E$13,$B207="PARTIDA"),IF($G207="PZ",$AM$2,1),"")</f>
        <v/>
      </c>
      <c r="AF207" s="152" t="str">
        <f t="shared" si="58"/>
        <v/>
      </c>
      <c r="AG207" s="105" t="str">
        <f t="shared" ref="AG207:AG270" si="76">IF(E207=$E$13,MID($G207,1,3),"")</f>
        <v/>
      </c>
      <c r="AH207" s="104" t="str">
        <f t="shared" ref="AH207:AH270" si="77">IF(E207=$E$13,AA207,"")</f>
        <v/>
      </c>
      <c r="AI207" s="105" t="str">
        <f t="shared" si="59"/>
        <v/>
      </c>
      <c r="AJ207" s="105" t="str">
        <f t="shared" si="60"/>
        <v/>
      </c>
      <c r="AK207" s="105" t="str">
        <f t="shared" si="61"/>
        <v/>
      </c>
      <c r="AL207" s="105" t="str">
        <f t="shared" si="62"/>
        <v/>
      </c>
      <c r="AM207" s="105" t="str">
        <f t="shared" si="63"/>
        <v/>
      </c>
      <c r="AN207" s="105" t="str">
        <f t="shared" si="64"/>
        <v/>
      </c>
      <c r="AO207" s="105" t="str">
        <f t="shared" si="65"/>
        <v/>
      </c>
      <c r="AP207" s="105" t="str">
        <f t="shared" si="66"/>
        <v/>
      </c>
      <c r="AQ207" s="105" t="str">
        <f t="shared" si="67"/>
        <v/>
      </c>
      <c r="AR207" s="105" t="str">
        <f t="shared" si="68"/>
        <v/>
      </c>
      <c r="AS207" s="105"/>
      <c r="AT207" s="155"/>
    </row>
    <row r="208" spans="2:46">
      <c r="B208" s="160"/>
      <c r="C208" s="160"/>
      <c r="D208" s="103"/>
      <c r="E208" s="145"/>
      <c r="F208" s="146" t="str">
        <f t="shared" si="72"/>
        <v/>
      </c>
      <c r="G208" s="146"/>
      <c r="H208" s="145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Y208" s="147"/>
      <c r="Z208" s="148"/>
      <c r="AA208" s="149" t="str">
        <f t="shared" si="73"/>
        <v/>
      </c>
      <c r="AB208" s="149" t="str">
        <f t="shared" ref="AB208:AB271" si="78">IFERROR(IF(OR(AK$2=0,B208="",B208="SUBTOTAL"),"",IF(AND(B208="Capítulo",E208=E$12),SUMIF(AD$15:AD$500,D208,AB$15:AB$500),IF(E208=E$13,AF208*Z208,SUM(AI208:AR208)))),"")</f>
        <v/>
      </c>
      <c r="AD208" s="104" t="str">
        <f t="shared" si="74"/>
        <v/>
      </c>
      <c r="AE208" s="152" t="str">
        <f t="shared" si="75"/>
        <v/>
      </c>
      <c r="AF208" s="152" t="str">
        <f t="shared" ref="AF208:AF271" si="79">IF(AND($E208=$E$13,$B208="PARTIDA"),IF($G208="PZ",$AN$2,1),"")</f>
        <v/>
      </c>
      <c r="AG208" s="105" t="str">
        <f t="shared" si="76"/>
        <v/>
      </c>
      <c r="AH208" s="104" t="str">
        <f t="shared" si="77"/>
        <v/>
      </c>
      <c r="AI208" s="105" t="str">
        <f t="shared" ref="AI208:AI271" si="80">IF(OR(AI$13="",S208="",$E208=$E$13,$B208&lt;&gt;"partida"),"",S208*$Z208)</f>
        <v/>
      </c>
      <c r="AJ208" s="105" t="str">
        <f t="shared" ref="AJ208:AJ271" si="81">IF(OR(AJ$13="",T208="",$E208=$E$13,$B208&lt;&gt;"partida"),"",T208*$Z208)</f>
        <v/>
      </c>
      <c r="AK208" s="105" t="str">
        <f t="shared" ref="AK208:AK271" si="82">IF(OR(AK$13="",U208="",$E208=$E$13,$B208&lt;&gt;"partida"),"",U208*$Z208)</f>
        <v/>
      </c>
      <c r="AL208" s="105" t="str">
        <f t="shared" ref="AL208:AL271" si="83">IF(OR(AL$13="",V208="",$E208=$E$13,$B208&lt;&gt;"partida"),"",V208*$Z208)</f>
        <v/>
      </c>
      <c r="AM208" s="105" t="str">
        <f t="shared" ref="AM208:AM271" si="84">IF(OR(AM$13="",W208="",$E208=$E$13,$B208&lt;&gt;"partida"),"",W208*$Z208)</f>
        <v/>
      </c>
      <c r="AN208" s="105" t="str">
        <f t="shared" ref="AN208:AN271" si="85">IF(OR(AN$13="",S208="",$E208=$E$13,$B208&lt;&gt;"partida"),"",S208*$Z208)</f>
        <v/>
      </c>
      <c r="AO208" s="105" t="str">
        <f t="shared" ref="AO208:AO271" si="86">IF(OR(AO$13="",T208="",$E208=$E$13,$B208&lt;&gt;"partida"),"",T208*$Z208)</f>
        <v/>
      </c>
      <c r="AP208" s="105" t="str">
        <f t="shared" ref="AP208:AP271" si="87">IF(OR(AP$13="",U208="",$E208=$E$13,$B208&lt;&gt;"partida"),"",U208*$Z208)</f>
        <v/>
      </c>
      <c r="AQ208" s="105" t="str">
        <f t="shared" ref="AQ208:AQ271" si="88">IF(OR(AQ$13="",V208="",$E208=$E$13,$B208&lt;&gt;"partida"),"",V208*$Z208)</f>
        <v/>
      </c>
      <c r="AR208" s="105" t="str">
        <f t="shared" ref="AR208:AR271" si="89">IF(OR(AR$13="",W208="",$E208=$E$13,$B208&lt;&gt;"partida"),"",W208*$Z208)</f>
        <v/>
      </c>
      <c r="AS208" s="105"/>
      <c r="AT208" s="155"/>
    </row>
    <row r="209" spans="2:46">
      <c r="B209" s="160"/>
      <c r="C209" s="160"/>
      <c r="D209" s="103"/>
      <c r="E209" s="145"/>
      <c r="F209" s="146" t="str">
        <f t="shared" si="72"/>
        <v/>
      </c>
      <c r="G209" s="146"/>
      <c r="H209" s="145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Y209" s="147"/>
      <c r="Z209" s="148"/>
      <c r="AA209" s="149" t="str">
        <f t="shared" si="73"/>
        <v/>
      </c>
      <c r="AB209" s="149" t="str">
        <f t="shared" si="78"/>
        <v/>
      </c>
      <c r="AD209" s="104" t="str">
        <f t="shared" si="74"/>
        <v/>
      </c>
      <c r="AE209" s="152" t="str">
        <f t="shared" si="75"/>
        <v/>
      </c>
      <c r="AF209" s="152" t="str">
        <f t="shared" si="79"/>
        <v/>
      </c>
      <c r="AG209" s="105" t="str">
        <f t="shared" si="76"/>
        <v/>
      </c>
      <c r="AH209" s="104" t="str">
        <f t="shared" si="77"/>
        <v/>
      </c>
      <c r="AI209" s="105" t="str">
        <f t="shared" si="80"/>
        <v/>
      </c>
      <c r="AJ209" s="105" t="str">
        <f t="shared" si="81"/>
        <v/>
      </c>
      <c r="AK209" s="105" t="str">
        <f t="shared" si="82"/>
        <v/>
      </c>
      <c r="AL209" s="105" t="str">
        <f t="shared" si="83"/>
        <v/>
      </c>
      <c r="AM209" s="105" t="str">
        <f t="shared" si="84"/>
        <v/>
      </c>
      <c r="AN209" s="105" t="str">
        <f t="shared" si="85"/>
        <v/>
      </c>
      <c r="AO209" s="105" t="str">
        <f t="shared" si="86"/>
        <v/>
      </c>
      <c r="AP209" s="105" t="str">
        <f t="shared" si="87"/>
        <v/>
      </c>
      <c r="AQ209" s="105" t="str">
        <f t="shared" si="88"/>
        <v/>
      </c>
      <c r="AR209" s="105" t="str">
        <f t="shared" si="89"/>
        <v/>
      </c>
      <c r="AS209" s="105"/>
      <c r="AT209" s="155"/>
    </row>
    <row r="210" spans="2:46">
      <c r="B210" s="160"/>
      <c r="C210" s="160"/>
      <c r="D210" s="103"/>
      <c r="E210" s="145"/>
      <c r="F210" s="146" t="str">
        <f t="shared" si="72"/>
        <v/>
      </c>
      <c r="G210" s="146"/>
      <c r="H210" s="145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Y210" s="147"/>
      <c r="Z210" s="148"/>
      <c r="AA210" s="149" t="str">
        <f t="shared" si="73"/>
        <v/>
      </c>
      <c r="AB210" s="149" t="str">
        <f t="shared" si="78"/>
        <v/>
      </c>
      <c r="AD210" s="104" t="str">
        <f t="shared" si="74"/>
        <v/>
      </c>
      <c r="AE210" s="152" t="str">
        <f t="shared" si="75"/>
        <v/>
      </c>
      <c r="AF210" s="152" t="str">
        <f t="shared" si="79"/>
        <v/>
      </c>
      <c r="AG210" s="105" t="str">
        <f t="shared" si="76"/>
        <v/>
      </c>
      <c r="AH210" s="104" t="str">
        <f t="shared" si="77"/>
        <v/>
      </c>
      <c r="AI210" s="105" t="str">
        <f t="shared" si="80"/>
        <v/>
      </c>
      <c r="AJ210" s="105" t="str">
        <f t="shared" si="81"/>
        <v/>
      </c>
      <c r="AK210" s="105" t="str">
        <f t="shared" si="82"/>
        <v/>
      </c>
      <c r="AL210" s="105" t="str">
        <f t="shared" si="83"/>
        <v/>
      </c>
      <c r="AM210" s="105" t="str">
        <f t="shared" si="84"/>
        <v/>
      </c>
      <c r="AN210" s="105" t="str">
        <f t="shared" si="85"/>
        <v/>
      </c>
      <c r="AO210" s="105" t="str">
        <f t="shared" si="86"/>
        <v/>
      </c>
      <c r="AP210" s="105" t="str">
        <f t="shared" si="87"/>
        <v/>
      </c>
      <c r="AQ210" s="105" t="str">
        <f t="shared" si="88"/>
        <v/>
      </c>
      <c r="AR210" s="105" t="str">
        <f t="shared" si="89"/>
        <v/>
      </c>
      <c r="AS210" s="105"/>
      <c r="AT210" s="155"/>
    </row>
    <row r="211" spans="2:46">
      <c r="B211" s="160"/>
      <c r="C211" s="160"/>
      <c r="D211" s="103"/>
      <c r="E211" s="145"/>
      <c r="F211" s="146" t="str">
        <f t="shared" si="72"/>
        <v/>
      </c>
      <c r="G211" s="146"/>
      <c r="H211" s="145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Y211" s="147"/>
      <c r="Z211" s="148"/>
      <c r="AA211" s="149" t="str">
        <f t="shared" si="73"/>
        <v/>
      </c>
      <c r="AB211" s="149" t="str">
        <f t="shared" si="78"/>
        <v/>
      </c>
      <c r="AD211" s="104" t="str">
        <f t="shared" si="74"/>
        <v/>
      </c>
      <c r="AE211" s="152" t="str">
        <f t="shared" si="75"/>
        <v/>
      </c>
      <c r="AF211" s="152" t="str">
        <f t="shared" si="79"/>
        <v/>
      </c>
      <c r="AG211" s="105" t="str">
        <f t="shared" si="76"/>
        <v/>
      </c>
      <c r="AH211" s="104" t="str">
        <f t="shared" si="77"/>
        <v/>
      </c>
      <c r="AI211" s="105" t="str">
        <f t="shared" si="80"/>
        <v/>
      </c>
      <c r="AJ211" s="105" t="str">
        <f t="shared" si="81"/>
        <v/>
      </c>
      <c r="AK211" s="105" t="str">
        <f t="shared" si="82"/>
        <v/>
      </c>
      <c r="AL211" s="105" t="str">
        <f t="shared" si="83"/>
        <v/>
      </c>
      <c r="AM211" s="105" t="str">
        <f t="shared" si="84"/>
        <v/>
      </c>
      <c r="AN211" s="105" t="str">
        <f t="shared" si="85"/>
        <v/>
      </c>
      <c r="AO211" s="105" t="str">
        <f t="shared" si="86"/>
        <v/>
      </c>
      <c r="AP211" s="105" t="str">
        <f t="shared" si="87"/>
        <v/>
      </c>
      <c r="AQ211" s="105" t="str">
        <f t="shared" si="88"/>
        <v/>
      </c>
      <c r="AR211" s="105" t="str">
        <f t="shared" si="89"/>
        <v/>
      </c>
      <c r="AS211" s="105"/>
      <c r="AT211" s="155"/>
    </row>
    <row r="212" spans="2:46">
      <c r="B212" s="160"/>
      <c r="C212" s="160"/>
      <c r="D212" s="103"/>
      <c r="E212" s="145"/>
      <c r="F212" s="146" t="str">
        <f t="shared" si="72"/>
        <v/>
      </c>
      <c r="G212" s="146"/>
      <c r="H212" s="145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Y212" s="147"/>
      <c r="Z212" s="148"/>
      <c r="AA212" s="149" t="str">
        <f t="shared" si="73"/>
        <v/>
      </c>
      <c r="AB212" s="149" t="str">
        <f t="shared" si="78"/>
        <v/>
      </c>
      <c r="AD212" s="104" t="str">
        <f t="shared" si="74"/>
        <v/>
      </c>
      <c r="AE212" s="152" t="str">
        <f t="shared" si="75"/>
        <v/>
      </c>
      <c r="AF212" s="152" t="str">
        <f t="shared" si="79"/>
        <v/>
      </c>
      <c r="AG212" s="105" t="str">
        <f t="shared" si="76"/>
        <v/>
      </c>
      <c r="AH212" s="104" t="str">
        <f t="shared" si="77"/>
        <v/>
      </c>
      <c r="AI212" s="105" t="str">
        <f t="shared" si="80"/>
        <v/>
      </c>
      <c r="AJ212" s="105" t="str">
        <f t="shared" si="81"/>
        <v/>
      </c>
      <c r="AK212" s="105" t="str">
        <f t="shared" si="82"/>
        <v/>
      </c>
      <c r="AL212" s="105" t="str">
        <f t="shared" si="83"/>
        <v/>
      </c>
      <c r="AM212" s="105" t="str">
        <f t="shared" si="84"/>
        <v/>
      </c>
      <c r="AN212" s="105" t="str">
        <f t="shared" si="85"/>
        <v/>
      </c>
      <c r="AO212" s="105" t="str">
        <f t="shared" si="86"/>
        <v/>
      </c>
      <c r="AP212" s="105" t="str">
        <f t="shared" si="87"/>
        <v/>
      </c>
      <c r="AQ212" s="105" t="str">
        <f t="shared" si="88"/>
        <v/>
      </c>
      <c r="AR212" s="105" t="str">
        <f t="shared" si="89"/>
        <v/>
      </c>
      <c r="AS212" s="105"/>
      <c r="AT212" s="155"/>
    </row>
    <row r="213" spans="2:46">
      <c r="B213" s="160"/>
      <c r="C213" s="160"/>
      <c r="D213" s="103"/>
      <c r="E213" s="145"/>
      <c r="F213" s="146" t="str">
        <f t="shared" si="72"/>
        <v/>
      </c>
      <c r="G213" s="146"/>
      <c r="H213" s="145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Y213" s="147"/>
      <c r="Z213" s="148"/>
      <c r="AA213" s="149" t="str">
        <f t="shared" si="73"/>
        <v/>
      </c>
      <c r="AB213" s="149" t="str">
        <f t="shared" si="78"/>
        <v/>
      </c>
      <c r="AD213" s="104" t="str">
        <f t="shared" si="74"/>
        <v/>
      </c>
      <c r="AE213" s="152" t="str">
        <f t="shared" si="75"/>
        <v/>
      </c>
      <c r="AF213" s="152" t="str">
        <f t="shared" si="79"/>
        <v/>
      </c>
      <c r="AG213" s="105" t="str">
        <f t="shared" si="76"/>
        <v/>
      </c>
      <c r="AH213" s="104" t="str">
        <f t="shared" si="77"/>
        <v/>
      </c>
      <c r="AI213" s="105" t="str">
        <f t="shared" si="80"/>
        <v/>
      </c>
      <c r="AJ213" s="105" t="str">
        <f t="shared" si="81"/>
        <v/>
      </c>
      <c r="AK213" s="105" t="str">
        <f t="shared" si="82"/>
        <v/>
      </c>
      <c r="AL213" s="105" t="str">
        <f t="shared" si="83"/>
        <v/>
      </c>
      <c r="AM213" s="105" t="str">
        <f t="shared" si="84"/>
        <v/>
      </c>
      <c r="AN213" s="105" t="str">
        <f t="shared" si="85"/>
        <v/>
      </c>
      <c r="AO213" s="105" t="str">
        <f t="shared" si="86"/>
        <v/>
      </c>
      <c r="AP213" s="105" t="str">
        <f t="shared" si="87"/>
        <v/>
      </c>
      <c r="AQ213" s="105" t="str">
        <f t="shared" si="88"/>
        <v/>
      </c>
      <c r="AR213" s="105" t="str">
        <f t="shared" si="89"/>
        <v/>
      </c>
      <c r="AS213" s="105"/>
      <c r="AT213" s="155"/>
    </row>
    <row r="214" spans="2:46">
      <c r="B214" s="160"/>
      <c r="C214" s="160"/>
      <c r="D214" s="103"/>
      <c r="E214" s="145"/>
      <c r="F214" s="146" t="str">
        <f t="shared" si="72"/>
        <v/>
      </c>
      <c r="G214" s="146"/>
      <c r="H214" s="145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Y214" s="147"/>
      <c r="Z214" s="148"/>
      <c r="AA214" s="149" t="str">
        <f t="shared" si="73"/>
        <v/>
      </c>
      <c r="AB214" s="149" t="str">
        <f t="shared" si="78"/>
        <v/>
      </c>
      <c r="AD214" s="104" t="str">
        <f t="shared" si="74"/>
        <v/>
      </c>
      <c r="AE214" s="152" t="str">
        <f t="shared" si="75"/>
        <v/>
      </c>
      <c r="AF214" s="152" t="str">
        <f t="shared" si="79"/>
        <v/>
      </c>
      <c r="AG214" s="105" t="str">
        <f t="shared" si="76"/>
        <v/>
      </c>
      <c r="AH214" s="104" t="str">
        <f t="shared" si="77"/>
        <v/>
      </c>
      <c r="AI214" s="105" t="str">
        <f t="shared" si="80"/>
        <v/>
      </c>
      <c r="AJ214" s="105" t="str">
        <f t="shared" si="81"/>
        <v/>
      </c>
      <c r="AK214" s="105" t="str">
        <f t="shared" si="82"/>
        <v/>
      </c>
      <c r="AL214" s="105" t="str">
        <f t="shared" si="83"/>
        <v/>
      </c>
      <c r="AM214" s="105" t="str">
        <f t="shared" si="84"/>
        <v/>
      </c>
      <c r="AN214" s="105" t="str">
        <f t="shared" si="85"/>
        <v/>
      </c>
      <c r="AO214" s="105" t="str">
        <f t="shared" si="86"/>
        <v/>
      </c>
      <c r="AP214" s="105" t="str">
        <f t="shared" si="87"/>
        <v/>
      </c>
      <c r="AQ214" s="105" t="str">
        <f t="shared" si="88"/>
        <v/>
      </c>
      <c r="AR214" s="105" t="str">
        <f t="shared" si="89"/>
        <v/>
      </c>
      <c r="AS214" s="105"/>
      <c r="AT214" s="155"/>
    </row>
    <row r="215" spans="2:46">
      <c r="B215" s="160"/>
      <c r="C215" s="160"/>
      <c r="D215" s="103"/>
      <c r="E215" s="145"/>
      <c r="F215" s="146" t="str">
        <f t="shared" si="72"/>
        <v/>
      </c>
      <c r="G215" s="146"/>
      <c r="H215" s="145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Y215" s="147"/>
      <c r="Z215" s="148"/>
      <c r="AA215" s="149" t="str">
        <f t="shared" si="73"/>
        <v/>
      </c>
      <c r="AB215" s="149" t="str">
        <f t="shared" si="78"/>
        <v/>
      </c>
      <c r="AD215" s="104" t="str">
        <f t="shared" si="74"/>
        <v/>
      </c>
      <c r="AE215" s="152" t="str">
        <f t="shared" si="75"/>
        <v/>
      </c>
      <c r="AF215" s="152" t="str">
        <f t="shared" si="79"/>
        <v/>
      </c>
      <c r="AG215" s="105" t="str">
        <f t="shared" si="76"/>
        <v/>
      </c>
      <c r="AH215" s="104" t="str">
        <f t="shared" si="77"/>
        <v/>
      </c>
      <c r="AI215" s="105" t="str">
        <f t="shared" si="80"/>
        <v/>
      </c>
      <c r="AJ215" s="105" t="str">
        <f t="shared" si="81"/>
        <v/>
      </c>
      <c r="AK215" s="105" t="str">
        <f t="shared" si="82"/>
        <v/>
      </c>
      <c r="AL215" s="105" t="str">
        <f t="shared" si="83"/>
        <v/>
      </c>
      <c r="AM215" s="105" t="str">
        <f t="shared" si="84"/>
        <v/>
      </c>
      <c r="AN215" s="105" t="str">
        <f t="shared" si="85"/>
        <v/>
      </c>
      <c r="AO215" s="105" t="str">
        <f t="shared" si="86"/>
        <v/>
      </c>
      <c r="AP215" s="105" t="str">
        <f t="shared" si="87"/>
        <v/>
      </c>
      <c r="AQ215" s="105" t="str">
        <f t="shared" si="88"/>
        <v/>
      </c>
      <c r="AR215" s="105" t="str">
        <f t="shared" si="89"/>
        <v/>
      </c>
      <c r="AS215" s="105"/>
      <c r="AT215" s="155"/>
    </row>
    <row r="216" spans="2:46">
      <c r="B216" s="160"/>
      <c r="C216" s="160"/>
      <c r="D216" s="103"/>
      <c r="E216" s="145"/>
      <c r="F216" s="146" t="str">
        <f t="shared" si="72"/>
        <v/>
      </c>
      <c r="G216" s="146"/>
      <c r="H216" s="145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Y216" s="147"/>
      <c r="Z216" s="148"/>
      <c r="AA216" s="149" t="str">
        <f t="shared" si="73"/>
        <v/>
      </c>
      <c r="AB216" s="149" t="str">
        <f t="shared" si="78"/>
        <v/>
      </c>
      <c r="AD216" s="104" t="str">
        <f t="shared" si="74"/>
        <v/>
      </c>
      <c r="AE216" s="152" t="str">
        <f t="shared" si="75"/>
        <v/>
      </c>
      <c r="AF216" s="152" t="str">
        <f t="shared" si="79"/>
        <v/>
      </c>
      <c r="AG216" s="105" t="str">
        <f t="shared" si="76"/>
        <v/>
      </c>
      <c r="AH216" s="104" t="str">
        <f t="shared" si="77"/>
        <v/>
      </c>
      <c r="AI216" s="105" t="str">
        <f t="shared" si="80"/>
        <v/>
      </c>
      <c r="AJ216" s="105" t="str">
        <f t="shared" si="81"/>
        <v/>
      </c>
      <c r="AK216" s="105" t="str">
        <f t="shared" si="82"/>
        <v/>
      </c>
      <c r="AL216" s="105" t="str">
        <f t="shared" si="83"/>
        <v/>
      </c>
      <c r="AM216" s="105" t="str">
        <f t="shared" si="84"/>
        <v/>
      </c>
      <c r="AN216" s="105" t="str">
        <f t="shared" si="85"/>
        <v/>
      </c>
      <c r="AO216" s="105" t="str">
        <f t="shared" si="86"/>
        <v/>
      </c>
      <c r="AP216" s="105" t="str">
        <f t="shared" si="87"/>
        <v/>
      </c>
      <c r="AQ216" s="105" t="str">
        <f t="shared" si="88"/>
        <v/>
      </c>
      <c r="AR216" s="105" t="str">
        <f t="shared" si="89"/>
        <v/>
      </c>
      <c r="AS216" s="105"/>
      <c r="AT216" s="155"/>
    </row>
    <row r="217" spans="2:46">
      <c r="B217" s="160"/>
      <c r="C217" s="160"/>
      <c r="D217" s="103"/>
      <c r="E217" s="145"/>
      <c r="F217" s="146" t="str">
        <f t="shared" si="72"/>
        <v/>
      </c>
      <c r="G217" s="146"/>
      <c r="H217" s="145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Y217" s="147"/>
      <c r="Z217" s="148"/>
      <c r="AA217" s="149" t="str">
        <f t="shared" si="73"/>
        <v/>
      </c>
      <c r="AB217" s="149" t="str">
        <f t="shared" si="78"/>
        <v/>
      </c>
      <c r="AD217" s="104" t="str">
        <f t="shared" si="74"/>
        <v/>
      </c>
      <c r="AE217" s="152" t="str">
        <f t="shared" si="75"/>
        <v/>
      </c>
      <c r="AF217" s="152" t="str">
        <f t="shared" si="79"/>
        <v/>
      </c>
      <c r="AG217" s="105" t="str">
        <f t="shared" si="76"/>
        <v/>
      </c>
      <c r="AH217" s="104" t="str">
        <f t="shared" si="77"/>
        <v/>
      </c>
      <c r="AI217" s="105" t="str">
        <f t="shared" si="80"/>
        <v/>
      </c>
      <c r="AJ217" s="105" t="str">
        <f t="shared" si="81"/>
        <v/>
      </c>
      <c r="AK217" s="105" t="str">
        <f t="shared" si="82"/>
        <v/>
      </c>
      <c r="AL217" s="105" t="str">
        <f t="shared" si="83"/>
        <v/>
      </c>
      <c r="AM217" s="105" t="str">
        <f t="shared" si="84"/>
        <v/>
      </c>
      <c r="AN217" s="105" t="str">
        <f t="shared" si="85"/>
        <v/>
      </c>
      <c r="AO217" s="105" t="str">
        <f t="shared" si="86"/>
        <v/>
      </c>
      <c r="AP217" s="105" t="str">
        <f t="shared" si="87"/>
        <v/>
      </c>
      <c r="AQ217" s="105" t="str">
        <f t="shared" si="88"/>
        <v/>
      </c>
      <c r="AR217" s="105" t="str">
        <f t="shared" si="89"/>
        <v/>
      </c>
      <c r="AS217" s="105"/>
      <c r="AT217" s="155"/>
    </row>
    <row r="218" spans="2:46">
      <c r="B218" s="160"/>
      <c r="C218" s="160"/>
      <c r="D218" s="103"/>
      <c r="E218" s="145"/>
      <c r="F218" s="146" t="str">
        <f t="shared" si="72"/>
        <v/>
      </c>
      <c r="G218" s="146"/>
      <c r="H218" s="145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Y218" s="147"/>
      <c r="Z218" s="148"/>
      <c r="AA218" s="149" t="str">
        <f t="shared" si="73"/>
        <v/>
      </c>
      <c r="AB218" s="149" t="str">
        <f t="shared" si="78"/>
        <v/>
      </c>
      <c r="AD218" s="104" t="str">
        <f t="shared" si="74"/>
        <v/>
      </c>
      <c r="AE218" s="152" t="str">
        <f t="shared" si="75"/>
        <v/>
      </c>
      <c r="AF218" s="152" t="str">
        <f t="shared" si="79"/>
        <v/>
      </c>
      <c r="AG218" s="105" t="str">
        <f t="shared" si="76"/>
        <v/>
      </c>
      <c r="AH218" s="104" t="str">
        <f t="shared" si="77"/>
        <v/>
      </c>
      <c r="AI218" s="105" t="str">
        <f t="shared" si="80"/>
        <v/>
      </c>
      <c r="AJ218" s="105" t="str">
        <f t="shared" si="81"/>
        <v/>
      </c>
      <c r="AK218" s="105" t="str">
        <f t="shared" si="82"/>
        <v/>
      </c>
      <c r="AL218" s="105" t="str">
        <f t="shared" si="83"/>
        <v/>
      </c>
      <c r="AM218" s="105" t="str">
        <f t="shared" si="84"/>
        <v/>
      </c>
      <c r="AN218" s="105" t="str">
        <f t="shared" si="85"/>
        <v/>
      </c>
      <c r="AO218" s="105" t="str">
        <f t="shared" si="86"/>
        <v/>
      </c>
      <c r="AP218" s="105" t="str">
        <f t="shared" si="87"/>
        <v/>
      </c>
      <c r="AQ218" s="105" t="str">
        <f t="shared" si="88"/>
        <v/>
      </c>
      <c r="AR218" s="105" t="str">
        <f t="shared" si="89"/>
        <v/>
      </c>
      <c r="AS218" s="105"/>
      <c r="AT218" s="155"/>
    </row>
    <row r="219" spans="2:46">
      <c r="B219" s="160"/>
      <c r="C219" s="160"/>
      <c r="D219" s="103"/>
      <c r="E219" s="145"/>
      <c r="F219" s="146" t="str">
        <f t="shared" ref="F219:F282" si="90">IF(G219="","",VLOOKUP($G219,$AW$2:$AX$12,2,FALSE))</f>
        <v/>
      </c>
      <c r="G219" s="146"/>
      <c r="H219" s="145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Y219" s="147"/>
      <c r="Z219" s="148"/>
      <c r="AA219" s="149" t="str">
        <f t="shared" si="73"/>
        <v/>
      </c>
      <c r="AB219" s="149" t="str">
        <f t="shared" si="78"/>
        <v/>
      </c>
      <c r="AD219" s="104" t="str">
        <f t="shared" si="74"/>
        <v/>
      </c>
      <c r="AE219" s="152" t="str">
        <f t="shared" si="75"/>
        <v/>
      </c>
      <c r="AF219" s="152" t="str">
        <f t="shared" si="79"/>
        <v/>
      </c>
      <c r="AG219" s="105" t="str">
        <f t="shared" si="76"/>
        <v/>
      </c>
      <c r="AH219" s="104" t="str">
        <f t="shared" si="77"/>
        <v/>
      </c>
      <c r="AI219" s="105" t="str">
        <f t="shared" si="80"/>
        <v/>
      </c>
      <c r="AJ219" s="105" t="str">
        <f t="shared" si="81"/>
        <v/>
      </c>
      <c r="AK219" s="105" t="str">
        <f t="shared" si="82"/>
        <v/>
      </c>
      <c r="AL219" s="105" t="str">
        <f t="shared" si="83"/>
        <v/>
      </c>
      <c r="AM219" s="105" t="str">
        <f t="shared" si="84"/>
        <v/>
      </c>
      <c r="AN219" s="105" t="str">
        <f t="shared" si="85"/>
        <v/>
      </c>
      <c r="AO219" s="105" t="str">
        <f t="shared" si="86"/>
        <v/>
      </c>
      <c r="AP219" s="105" t="str">
        <f t="shared" si="87"/>
        <v/>
      </c>
      <c r="AQ219" s="105" t="str">
        <f t="shared" si="88"/>
        <v/>
      </c>
      <c r="AR219" s="105" t="str">
        <f t="shared" si="89"/>
        <v/>
      </c>
      <c r="AS219" s="105"/>
      <c r="AT219" s="155"/>
    </row>
    <row r="220" spans="2:46">
      <c r="B220" s="160"/>
      <c r="C220" s="160"/>
      <c r="D220" s="103"/>
      <c r="E220" s="145"/>
      <c r="F220" s="146" t="str">
        <f t="shared" si="90"/>
        <v/>
      </c>
      <c r="G220" s="146"/>
      <c r="H220" s="145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Y220" s="147"/>
      <c r="Z220" s="148"/>
      <c r="AA220" s="149" t="str">
        <f t="shared" si="73"/>
        <v/>
      </c>
      <c r="AB220" s="149" t="str">
        <f t="shared" si="78"/>
        <v/>
      </c>
      <c r="AD220" s="104" t="str">
        <f t="shared" si="74"/>
        <v/>
      </c>
      <c r="AE220" s="152" t="str">
        <f t="shared" si="75"/>
        <v/>
      </c>
      <c r="AF220" s="152" t="str">
        <f t="shared" si="79"/>
        <v/>
      </c>
      <c r="AG220" s="105" t="str">
        <f t="shared" si="76"/>
        <v/>
      </c>
      <c r="AH220" s="104" t="str">
        <f t="shared" si="77"/>
        <v/>
      </c>
      <c r="AI220" s="105" t="str">
        <f t="shared" si="80"/>
        <v/>
      </c>
      <c r="AJ220" s="105" t="str">
        <f t="shared" si="81"/>
        <v/>
      </c>
      <c r="AK220" s="105" t="str">
        <f t="shared" si="82"/>
        <v/>
      </c>
      <c r="AL220" s="105" t="str">
        <f t="shared" si="83"/>
        <v/>
      </c>
      <c r="AM220" s="105" t="str">
        <f t="shared" si="84"/>
        <v/>
      </c>
      <c r="AN220" s="105" t="str">
        <f t="shared" si="85"/>
        <v/>
      </c>
      <c r="AO220" s="105" t="str">
        <f t="shared" si="86"/>
        <v/>
      </c>
      <c r="AP220" s="105" t="str">
        <f t="shared" si="87"/>
        <v/>
      </c>
      <c r="AQ220" s="105" t="str">
        <f t="shared" si="88"/>
        <v/>
      </c>
      <c r="AR220" s="105" t="str">
        <f t="shared" si="89"/>
        <v/>
      </c>
      <c r="AS220" s="105"/>
      <c r="AT220" s="155"/>
    </row>
    <row r="221" spans="2:46">
      <c r="B221" s="160"/>
      <c r="C221" s="160"/>
      <c r="D221" s="103"/>
      <c r="E221" s="145"/>
      <c r="F221" s="146" t="str">
        <f t="shared" si="90"/>
        <v/>
      </c>
      <c r="G221" s="146"/>
      <c r="H221" s="145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Y221" s="147"/>
      <c r="Z221" s="148"/>
      <c r="AA221" s="149" t="str">
        <f t="shared" si="73"/>
        <v/>
      </c>
      <c r="AB221" s="149" t="str">
        <f t="shared" si="78"/>
        <v/>
      </c>
      <c r="AD221" s="104" t="str">
        <f t="shared" si="74"/>
        <v/>
      </c>
      <c r="AE221" s="152" t="str">
        <f t="shared" si="75"/>
        <v/>
      </c>
      <c r="AF221" s="152" t="str">
        <f t="shared" si="79"/>
        <v/>
      </c>
      <c r="AG221" s="105" t="str">
        <f t="shared" si="76"/>
        <v/>
      </c>
      <c r="AH221" s="104" t="str">
        <f t="shared" si="77"/>
        <v/>
      </c>
      <c r="AI221" s="105" t="str">
        <f t="shared" si="80"/>
        <v/>
      </c>
      <c r="AJ221" s="105" t="str">
        <f t="shared" si="81"/>
        <v/>
      </c>
      <c r="AK221" s="105" t="str">
        <f t="shared" si="82"/>
        <v/>
      </c>
      <c r="AL221" s="105" t="str">
        <f t="shared" si="83"/>
        <v/>
      </c>
      <c r="AM221" s="105" t="str">
        <f t="shared" si="84"/>
        <v/>
      </c>
      <c r="AN221" s="105" t="str">
        <f t="shared" si="85"/>
        <v/>
      </c>
      <c r="AO221" s="105" t="str">
        <f t="shared" si="86"/>
        <v/>
      </c>
      <c r="AP221" s="105" t="str">
        <f t="shared" si="87"/>
        <v/>
      </c>
      <c r="AQ221" s="105" t="str">
        <f t="shared" si="88"/>
        <v/>
      </c>
      <c r="AR221" s="105" t="str">
        <f t="shared" si="89"/>
        <v/>
      </c>
      <c r="AS221" s="105"/>
      <c r="AT221" s="155"/>
    </row>
    <row r="222" spans="2:46">
      <c r="B222" s="160"/>
      <c r="C222" s="160"/>
      <c r="D222" s="103"/>
      <c r="E222" s="145"/>
      <c r="F222" s="146" t="str">
        <f t="shared" si="90"/>
        <v/>
      </c>
      <c r="G222" s="146"/>
      <c r="H222" s="145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Y222" s="147"/>
      <c r="Z222" s="148"/>
      <c r="AA222" s="149" t="str">
        <f t="shared" si="73"/>
        <v/>
      </c>
      <c r="AB222" s="149" t="str">
        <f t="shared" si="78"/>
        <v/>
      </c>
      <c r="AD222" s="104" t="str">
        <f t="shared" si="74"/>
        <v/>
      </c>
      <c r="AE222" s="152" t="str">
        <f t="shared" si="75"/>
        <v/>
      </c>
      <c r="AF222" s="152" t="str">
        <f t="shared" si="79"/>
        <v/>
      </c>
      <c r="AG222" s="105" t="str">
        <f t="shared" si="76"/>
        <v/>
      </c>
      <c r="AH222" s="104" t="str">
        <f t="shared" si="77"/>
        <v/>
      </c>
      <c r="AI222" s="105" t="str">
        <f t="shared" si="80"/>
        <v/>
      </c>
      <c r="AJ222" s="105" t="str">
        <f t="shared" si="81"/>
        <v/>
      </c>
      <c r="AK222" s="105" t="str">
        <f t="shared" si="82"/>
        <v/>
      </c>
      <c r="AL222" s="105" t="str">
        <f t="shared" si="83"/>
        <v/>
      </c>
      <c r="AM222" s="105" t="str">
        <f t="shared" si="84"/>
        <v/>
      </c>
      <c r="AN222" s="105" t="str">
        <f t="shared" si="85"/>
        <v/>
      </c>
      <c r="AO222" s="105" t="str">
        <f t="shared" si="86"/>
        <v/>
      </c>
      <c r="AP222" s="105" t="str">
        <f t="shared" si="87"/>
        <v/>
      </c>
      <c r="AQ222" s="105" t="str">
        <f t="shared" si="88"/>
        <v/>
      </c>
      <c r="AR222" s="105" t="str">
        <f t="shared" si="89"/>
        <v/>
      </c>
      <c r="AS222" s="105"/>
      <c r="AT222" s="155"/>
    </row>
    <row r="223" spans="2:46">
      <c r="B223" s="160"/>
      <c r="C223" s="160"/>
      <c r="D223" s="103"/>
      <c r="E223" s="145"/>
      <c r="F223" s="146" t="str">
        <f t="shared" si="90"/>
        <v/>
      </c>
      <c r="G223" s="146"/>
      <c r="H223" s="145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Y223" s="147"/>
      <c r="Z223" s="148"/>
      <c r="AA223" s="149" t="str">
        <f t="shared" si="73"/>
        <v/>
      </c>
      <c r="AB223" s="149" t="str">
        <f t="shared" si="78"/>
        <v/>
      </c>
      <c r="AD223" s="104" t="str">
        <f t="shared" si="74"/>
        <v/>
      </c>
      <c r="AE223" s="152" t="str">
        <f t="shared" si="75"/>
        <v/>
      </c>
      <c r="AF223" s="152" t="str">
        <f t="shared" si="79"/>
        <v/>
      </c>
      <c r="AG223" s="105" t="str">
        <f t="shared" si="76"/>
        <v/>
      </c>
      <c r="AH223" s="104" t="str">
        <f t="shared" si="77"/>
        <v/>
      </c>
      <c r="AI223" s="105" t="str">
        <f t="shared" si="80"/>
        <v/>
      </c>
      <c r="AJ223" s="105" t="str">
        <f t="shared" si="81"/>
        <v/>
      </c>
      <c r="AK223" s="105" t="str">
        <f t="shared" si="82"/>
        <v/>
      </c>
      <c r="AL223" s="105" t="str">
        <f t="shared" si="83"/>
        <v/>
      </c>
      <c r="AM223" s="105" t="str">
        <f t="shared" si="84"/>
        <v/>
      </c>
      <c r="AN223" s="105" t="str">
        <f t="shared" si="85"/>
        <v/>
      </c>
      <c r="AO223" s="105" t="str">
        <f t="shared" si="86"/>
        <v/>
      </c>
      <c r="AP223" s="105" t="str">
        <f t="shared" si="87"/>
        <v/>
      </c>
      <c r="AQ223" s="105" t="str">
        <f t="shared" si="88"/>
        <v/>
      </c>
      <c r="AR223" s="105" t="str">
        <f t="shared" si="89"/>
        <v/>
      </c>
      <c r="AS223" s="105"/>
      <c r="AT223" s="155"/>
    </row>
    <row r="224" spans="2:46">
      <c r="B224" s="160"/>
      <c r="C224" s="160"/>
      <c r="D224" s="103"/>
      <c r="E224" s="145"/>
      <c r="F224" s="146" t="str">
        <f t="shared" si="90"/>
        <v/>
      </c>
      <c r="G224" s="146"/>
      <c r="H224" s="145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Y224" s="147"/>
      <c r="Z224" s="148"/>
      <c r="AA224" s="149" t="str">
        <f t="shared" si="73"/>
        <v/>
      </c>
      <c r="AB224" s="149" t="str">
        <f t="shared" si="78"/>
        <v/>
      </c>
      <c r="AD224" s="104" t="str">
        <f t="shared" si="74"/>
        <v/>
      </c>
      <c r="AE224" s="152" t="str">
        <f t="shared" si="75"/>
        <v/>
      </c>
      <c r="AF224" s="152" t="str">
        <f t="shared" si="79"/>
        <v/>
      </c>
      <c r="AG224" s="105" t="str">
        <f t="shared" si="76"/>
        <v/>
      </c>
      <c r="AH224" s="104" t="str">
        <f t="shared" si="77"/>
        <v/>
      </c>
      <c r="AI224" s="105" t="str">
        <f t="shared" si="80"/>
        <v/>
      </c>
      <c r="AJ224" s="105" t="str">
        <f t="shared" si="81"/>
        <v/>
      </c>
      <c r="AK224" s="105" t="str">
        <f t="shared" si="82"/>
        <v/>
      </c>
      <c r="AL224" s="105" t="str">
        <f t="shared" si="83"/>
        <v/>
      </c>
      <c r="AM224" s="105" t="str">
        <f t="shared" si="84"/>
        <v/>
      </c>
      <c r="AN224" s="105" t="str">
        <f t="shared" si="85"/>
        <v/>
      </c>
      <c r="AO224" s="105" t="str">
        <f t="shared" si="86"/>
        <v/>
      </c>
      <c r="AP224" s="105" t="str">
        <f t="shared" si="87"/>
        <v/>
      </c>
      <c r="AQ224" s="105" t="str">
        <f t="shared" si="88"/>
        <v/>
      </c>
      <c r="AR224" s="105" t="str">
        <f t="shared" si="89"/>
        <v/>
      </c>
      <c r="AS224" s="105"/>
      <c r="AT224" s="155"/>
    </row>
    <row r="225" spans="2:46">
      <c r="B225" s="160"/>
      <c r="C225" s="160"/>
      <c r="D225" s="103"/>
      <c r="E225" s="145"/>
      <c r="F225" s="146" t="str">
        <f t="shared" si="90"/>
        <v/>
      </c>
      <c r="G225" s="146"/>
      <c r="H225" s="145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Y225" s="147"/>
      <c r="Z225" s="148"/>
      <c r="AA225" s="149" t="str">
        <f t="shared" si="73"/>
        <v/>
      </c>
      <c r="AB225" s="149" t="str">
        <f t="shared" si="78"/>
        <v/>
      </c>
      <c r="AD225" s="104" t="str">
        <f t="shared" si="74"/>
        <v/>
      </c>
      <c r="AE225" s="152" t="str">
        <f t="shared" si="75"/>
        <v/>
      </c>
      <c r="AF225" s="152" t="str">
        <f t="shared" si="79"/>
        <v/>
      </c>
      <c r="AG225" s="105" t="str">
        <f t="shared" si="76"/>
        <v/>
      </c>
      <c r="AH225" s="104" t="str">
        <f t="shared" si="77"/>
        <v/>
      </c>
      <c r="AI225" s="105" t="str">
        <f t="shared" si="80"/>
        <v/>
      </c>
      <c r="AJ225" s="105" t="str">
        <f t="shared" si="81"/>
        <v/>
      </c>
      <c r="AK225" s="105" t="str">
        <f t="shared" si="82"/>
        <v/>
      </c>
      <c r="AL225" s="105" t="str">
        <f t="shared" si="83"/>
        <v/>
      </c>
      <c r="AM225" s="105" t="str">
        <f t="shared" si="84"/>
        <v/>
      </c>
      <c r="AN225" s="105" t="str">
        <f t="shared" si="85"/>
        <v/>
      </c>
      <c r="AO225" s="105" t="str">
        <f t="shared" si="86"/>
        <v/>
      </c>
      <c r="AP225" s="105" t="str">
        <f t="shared" si="87"/>
        <v/>
      </c>
      <c r="AQ225" s="105" t="str">
        <f t="shared" si="88"/>
        <v/>
      </c>
      <c r="AR225" s="105" t="str">
        <f t="shared" si="89"/>
        <v/>
      </c>
      <c r="AS225" s="105"/>
      <c r="AT225" s="155"/>
    </row>
    <row r="226" spans="2:46">
      <c r="B226" s="160"/>
      <c r="C226" s="160"/>
      <c r="D226" s="103"/>
      <c r="E226" s="145"/>
      <c r="F226" s="146" t="str">
        <f t="shared" si="90"/>
        <v/>
      </c>
      <c r="G226" s="146"/>
      <c r="H226" s="145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Y226" s="147"/>
      <c r="Z226" s="148"/>
      <c r="AA226" s="149" t="str">
        <f t="shared" si="73"/>
        <v/>
      </c>
      <c r="AB226" s="149" t="str">
        <f t="shared" si="78"/>
        <v/>
      </c>
      <c r="AD226" s="104" t="str">
        <f t="shared" si="74"/>
        <v/>
      </c>
      <c r="AE226" s="152" t="str">
        <f t="shared" si="75"/>
        <v/>
      </c>
      <c r="AF226" s="152" t="str">
        <f t="shared" si="79"/>
        <v/>
      </c>
      <c r="AG226" s="105" t="str">
        <f t="shared" si="76"/>
        <v/>
      </c>
      <c r="AH226" s="104" t="str">
        <f t="shared" si="77"/>
        <v/>
      </c>
      <c r="AI226" s="105" t="str">
        <f t="shared" si="80"/>
        <v/>
      </c>
      <c r="AJ226" s="105" t="str">
        <f t="shared" si="81"/>
        <v/>
      </c>
      <c r="AK226" s="105" t="str">
        <f t="shared" si="82"/>
        <v/>
      </c>
      <c r="AL226" s="105" t="str">
        <f t="shared" si="83"/>
        <v/>
      </c>
      <c r="AM226" s="105" t="str">
        <f t="shared" si="84"/>
        <v/>
      </c>
      <c r="AN226" s="105" t="str">
        <f t="shared" si="85"/>
        <v/>
      </c>
      <c r="AO226" s="105" t="str">
        <f t="shared" si="86"/>
        <v/>
      </c>
      <c r="AP226" s="105" t="str">
        <f t="shared" si="87"/>
        <v/>
      </c>
      <c r="AQ226" s="105" t="str">
        <f t="shared" si="88"/>
        <v/>
      </c>
      <c r="AR226" s="105" t="str">
        <f t="shared" si="89"/>
        <v/>
      </c>
      <c r="AS226" s="105"/>
      <c r="AT226" s="155"/>
    </row>
    <row r="227" spans="2:46">
      <c r="B227" s="160"/>
      <c r="C227" s="160"/>
      <c r="D227" s="103"/>
      <c r="E227" s="145"/>
      <c r="F227" s="146" t="str">
        <f t="shared" si="90"/>
        <v/>
      </c>
      <c r="G227" s="146"/>
      <c r="H227" s="145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Y227" s="147"/>
      <c r="Z227" s="148"/>
      <c r="AA227" s="149" t="str">
        <f t="shared" si="73"/>
        <v/>
      </c>
      <c r="AB227" s="149" t="str">
        <f t="shared" si="78"/>
        <v/>
      </c>
      <c r="AD227" s="104" t="str">
        <f t="shared" si="74"/>
        <v/>
      </c>
      <c r="AE227" s="152" t="str">
        <f t="shared" si="75"/>
        <v/>
      </c>
      <c r="AF227" s="152" t="str">
        <f t="shared" si="79"/>
        <v/>
      </c>
      <c r="AG227" s="105" t="str">
        <f t="shared" si="76"/>
        <v/>
      </c>
      <c r="AH227" s="104" t="str">
        <f t="shared" si="77"/>
        <v/>
      </c>
      <c r="AI227" s="105" t="str">
        <f t="shared" si="80"/>
        <v/>
      </c>
      <c r="AJ227" s="105" t="str">
        <f t="shared" si="81"/>
        <v/>
      </c>
      <c r="AK227" s="105" t="str">
        <f t="shared" si="82"/>
        <v/>
      </c>
      <c r="AL227" s="105" t="str">
        <f t="shared" si="83"/>
        <v/>
      </c>
      <c r="AM227" s="105" t="str">
        <f t="shared" si="84"/>
        <v/>
      </c>
      <c r="AN227" s="105" t="str">
        <f t="shared" si="85"/>
        <v/>
      </c>
      <c r="AO227" s="105" t="str">
        <f t="shared" si="86"/>
        <v/>
      </c>
      <c r="AP227" s="105" t="str">
        <f t="shared" si="87"/>
        <v/>
      </c>
      <c r="AQ227" s="105" t="str">
        <f t="shared" si="88"/>
        <v/>
      </c>
      <c r="AR227" s="105" t="str">
        <f t="shared" si="89"/>
        <v/>
      </c>
      <c r="AS227" s="105"/>
      <c r="AT227" s="155"/>
    </row>
    <row r="228" spans="2:46">
      <c r="B228" s="160"/>
      <c r="C228" s="160"/>
      <c r="D228" s="103"/>
      <c r="E228" s="145"/>
      <c r="F228" s="146" t="str">
        <f t="shared" si="90"/>
        <v/>
      </c>
      <c r="G228" s="146"/>
      <c r="H228" s="145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Y228" s="147"/>
      <c r="Z228" s="148"/>
      <c r="AA228" s="149" t="str">
        <f t="shared" si="73"/>
        <v/>
      </c>
      <c r="AB228" s="149" t="str">
        <f t="shared" si="78"/>
        <v/>
      </c>
      <c r="AD228" s="104" t="str">
        <f t="shared" si="74"/>
        <v/>
      </c>
      <c r="AE228" s="152" t="str">
        <f t="shared" si="75"/>
        <v/>
      </c>
      <c r="AF228" s="152" t="str">
        <f t="shared" si="79"/>
        <v/>
      </c>
      <c r="AG228" s="105" t="str">
        <f t="shared" si="76"/>
        <v/>
      </c>
      <c r="AH228" s="104" t="str">
        <f t="shared" si="77"/>
        <v/>
      </c>
      <c r="AI228" s="105" t="str">
        <f t="shared" si="80"/>
        <v/>
      </c>
      <c r="AJ228" s="105" t="str">
        <f t="shared" si="81"/>
        <v/>
      </c>
      <c r="AK228" s="105" t="str">
        <f t="shared" si="82"/>
        <v/>
      </c>
      <c r="AL228" s="105" t="str">
        <f t="shared" si="83"/>
        <v/>
      </c>
      <c r="AM228" s="105" t="str">
        <f t="shared" si="84"/>
        <v/>
      </c>
      <c r="AN228" s="105" t="str">
        <f t="shared" si="85"/>
        <v/>
      </c>
      <c r="AO228" s="105" t="str">
        <f t="shared" si="86"/>
        <v/>
      </c>
      <c r="AP228" s="105" t="str">
        <f t="shared" si="87"/>
        <v/>
      </c>
      <c r="AQ228" s="105" t="str">
        <f t="shared" si="88"/>
        <v/>
      </c>
      <c r="AR228" s="105" t="str">
        <f t="shared" si="89"/>
        <v/>
      </c>
      <c r="AS228" s="105"/>
      <c r="AT228" s="155"/>
    </row>
    <row r="229" spans="2:46">
      <c r="B229" s="160"/>
      <c r="C229" s="160"/>
      <c r="D229" s="103"/>
      <c r="E229" s="145"/>
      <c r="F229" s="146" t="str">
        <f t="shared" si="90"/>
        <v/>
      </c>
      <c r="G229" s="146"/>
      <c r="H229" s="145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Y229" s="147"/>
      <c r="Z229" s="148"/>
      <c r="AA229" s="149" t="str">
        <f t="shared" si="73"/>
        <v/>
      </c>
      <c r="AB229" s="149" t="str">
        <f t="shared" si="78"/>
        <v/>
      </c>
      <c r="AD229" s="104" t="str">
        <f t="shared" si="74"/>
        <v/>
      </c>
      <c r="AE229" s="152" t="str">
        <f t="shared" si="75"/>
        <v/>
      </c>
      <c r="AF229" s="152" t="str">
        <f t="shared" si="79"/>
        <v/>
      </c>
      <c r="AG229" s="105" t="str">
        <f t="shared" si="76"/>
        <v/>
      </c>
      <c r="AH229" s="104" t="str">
        <f t="shared" si="77"/>
        <v/>
      </c>
      <c r="AI229" s="105" t="str">
        <f t="shared" si="80"/>
        <v/>
      </c>
      <c r="AJ229" s="105" t="str">
        <f t="shared" si="81"/>
        <v/>
      </c>
      <c r="AK229" s="105" t="str">
        <f t="shared" si="82"/>
        <v/>
      </c>
      <c r="AL229" s="105" t="str">
        <f t="shared" si="83"/>
        <v/>
      </c>
      <c r="AM229" s="105" t="str">
        <f t="shared" si="84"/>
        <v/>
      </c>
      <c r="AN229" s="105" t="str">
        <f t="shared" si="85"/>
        <v/>
      </c>
      <c r="AO229" s="105" t="str">
        <f t="shared" si="86"/>
        <v/>
      </c>
      <c r="AP229" s="105" t="str">
        <f t="shared" si="87"/>
        <v/>
      </c>
      <c r="AQ229" s="105" t="str">
        <f t="shared" si="88"/>
        <v/>
      </c>
      <c r="AR229" s="105" t="str">
        <f t="shared" si="89"/>
        <v/>
      </c>
      <c r="AS229" s="105"/>
      <c r="AT229" s="155"/>
    </row>
    <row r="230" spans="2:46">
      <c r="B230" s="160"/>
      <c r="C230" s="160"/>
      <c r="D230" s="103"/>
      <c r="E230" s="145"/>
      <c r="F230" s="146" t="str">
        <f t="shared" si="90"/>
        <v/>
      </c>
      <c r="G230" s="146"/>
      <c r="H230" s="145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Y230" s="147"/>
      <c r="Z230" s="148"/>
      <c r="AA230" s="149" t="str">
        <f t="shared" si="73"/>
        <v/>
      </c>
      <c r="AB230" s="149" t="str">
        <f t="shared" si="78"/>
        <v/>
      </c>
      <c r="AD230" s="104" t="str">
        <f t="shared" si="74"/>
        <v/>
      </c>
      <c r="AE230" s="152" t="str">
        <f t="shared" si="75"/>
        <v/>
      </c>
      <c r="AF230" s="152" t="str">
        <f t="shared" si="79"/>
        <v/>
      </c>
      <c r="AG230" s="105" t="str">
        <f t="shared" si="76"/>
        <v/>
      </c>
      <c r="AH230" s="104" t="str">
        <f t="shared" si="77"/>
        <v/>
      </c>
      <c r="AI230" s="105" t="str">
        <f t="shared" si="80"/>
        <v/>
      </c>
      <c r="AJ230" s="105" t="str">
        <f t="shared" si="81"/>
        <v/>
      </c>
      <c r="AK230" s="105" t="str">
        <f t="shared" si="82"/>
        <v/>
      </c>
      <c r="AL230" s="105" t="str">
        <f t="shared" si="83"/>
        <v/>
      </c>
      <c r="AM230" s="105" t="str">
        <f t="shared" si="84"/>
        <v/>
      </c>
      <c r="AN230" s="105" t="str">
        <f t="shared" si="85"/>
        <v/>
      </c>
      <c r="AO230" s="105" t="str">
        <f t="shared" si="86"/>
        <v/>
      </c>
      <c r="AP230" s="105" t="str">
        <f t="shared" si="87"/>
        <v/>
      </c>
      <c r="AQ230" s="105" t="str">
        <f t="shared" si="88"/>
        <v/>
      </c>
      <c r="AR230" s="105" t="str">
        <f t="shared" si="89"/>
        <v/>
      </c>
      <c r="AS230" s="105"/>
      <c r="AT230" s="155"/>
    </row>
    <row r="231" spans="2:46">
      <c r="B231" s="160"/>
      <c r="C231" s="160"/>
      <c r="D231" s="103"/>
      <c r="E231" s="145"/>
      <c r="F231" s="146" t="str">
        <f t="shared" si="90"/>
        <v/>
      </c>
      <c r="G231" s="146"/>
      <c r="H231" s="145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Y231" s="147"/>
      <c r="Z231" s="148"/>
      <c r="AA231" s="149" t="str">
        <f t="shared" si="73"/>
        <v/>
      </c>
      <c r="AB231" s="149" t="str">
        <f t="shared" si="78"/>
        <v/>
      </c>
      <c r="AD231" s="104" t="str">
        <f t="shared" si="74"/>
        <v/>
      </c>
      <c r="AE231" s="152" t="str">
        <f t="shared" si="75"/>
        <v/>
      </c>
      <c r="AF231" s="152" t="str">
        <f t="shared" si="79"/>
        <v/>
      </c>
      <c r="AG231" s="105" t="str">
        <f t="shared" si="76"/>
        <v/>
      </c>
      <c r="AH231" s="104" t="str">
        <f t="shared" si="77"/>
        <v/>
      </c>
      <c r="AI231" s="105" t="str">
        <f t="shared" si="80"/>
        <v/>
      </c>
      <c r="AJ231" s="105" t="str">
        <f t="shared" si="81"/>
        <v/>
      </c>
      <c r="AK231" s="105" t="str">
        <f t="shared" si="82"/>
        <v/>
      </c>
      <c r="AL231" s="105" t="str">
        <f t="shared" si="83"/>
        <v/>
      </c>
      <c r="AM231" s="105" t="str">
        <f t="shared" si="84"/>
        <v/>
      </c>
      <c r="AN231" s="105" t="str">
        <f t="shared" si="85"/>
        <v/>
      </c>
      <c r="AO231" s="105" t="str">
        <f t="shared" si="86"/>
        <v/>
      </c>
      <c r="AP231" s="105" t="str">
        <f t="shared" si="87"/>
        <v/>
      </c>
      <c r="AQ231" s="105" t="str">
        <f t="shared" si="88"/>
        <v/>
      </c>
      <c r="AR231" s="105" t="str">
        <f t="shared" si="89"/>
        <v/>
      </c>
      <c r="AS231" s="105"/>
      <c r="AT231" s="155"/>
    </row>
    <row r="232" spans="2:46">
      <c r="B232" s="160"/>
      <c r="C232" s="160"/>
      <c r="D232" s="103"/>
      <c r="E232" s="145"/>
      <c r="F232" s="146" t="str">
        <f t="shared" si="90"/>
        <v/>
      </c>
      <c r="G232" s="146"/>
      <c r="H232" s="145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Y232" s="147"/>
      <c r="Z232" s="148"/>
      <c r="AA232" s="149" t="str">
        <f t="shared" si="73"/>
        <v/>
      </c>
      <c r="AB232" s="149" t="str">
        <f t="shared" si="78"/>
        <v/>
      </c>
      <c r="AD232" s="104" t="str">
        <f t="shared" si="74"/>
        <v/>
      </c>
      <c r="AE232" s="152" t="str">
        <f t="shared" si="75"/>
        <v/>
      </c>
      <c r="AF232" s="152" t="str">
        <f t="shared" si="79"/>
        <v/>
      </c>
      <c r="AG232" s="105" t="str">
        <f t="shared" si="76"/>
        <v/>
      </c>
      <c r="AH232" s="104" t="str">
        <f t="shared" si="77"/>
        <v/>
      </c>
      <c r="AI232" s="105" t="str">
        <f t="shared" si="80"/>
        <v/>
      </c>
      <c r="AJ232" s="105" t="str">
        <f t="shared" si="81"/>
        <v/>
      </c>
      <c r="AK232" s="105" t="str">
        <f t="shared" si="82"/>
        <v/>
      </c>
      <c r="AL232" s="105" t="str">
        <f t="shared" si="83"/>
        <v/>
      </c>
      <c r="AM232" s="105" t="str">
        <f t="shared" si="84"/>
        <v/>
      </c>
      <c r="AN232" s="105" t="str">
        <f t="shared" si="85"/>
        <v/>
      </c>
      <c r="AO232" s="105" t="str">
        <f t="shared" si="86"/>
        <v/>
      </c>
      <c r="AP232" s="105" t="str">
        <f t="shared" si="87"/>
        <v/>
      </c>
      <c r="AQ232" s="105" t="str">
        <f t="shared" si="88"/>
        <v/>
      </c>
      <c r="AR232" s="105" t="str">
        <f t="shared" si="89"/>
        <v/>
      </c>
      <c r="AS232" s="105"/>
      <c r="AT232" s="155"/>
    </row>
    <row r="233" spans="2:46">
      <c r="B233" s="160"/>
      <c r="C233" s="160"/>
      <c r="D233" s="103"/>
      <c r="E233" s="145"/>
      <c r="F233" s="146" t="str">
        <f t="shared" si="90"/>
        <v/>
      </c>
      <c r="G233" s="146"/>
      <c r="H233" s="145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Y233" s="147"/>
      <c r="Z233" s="148"/>
      <c r="AA233" s="149" t="str">
        <f t="shared" si="73"/>
        <v/>
      </c>
      <c r="AB233" s="149" t="str">
        <f t="shared" si="78"/>
        <v/>
      </c>
      <c r="AD233" s="104" t="str">
        <f t="shared" si="74"/>
        <v/>
      </c>
      <c r="AE233" s="152" t="str">
        <f t="shared" si="75"/>
        <v/>
      </c>
      <c r="AF233" s="152" t="str">
        <f t="shared" si="79"/>
        <v/>
      </c>
      <c r="AG233" s="105" t="str">
        <f t="shared" si="76"/>
        <v/>
      </c>
      <c r="AH233" s="104" t="str">
        <f t="shared" si="77"/>
        <v/>
      </c>
      <c r="AI233" s="105" t="str">
        <f t="shared" si="80"/>
        <v/>
      </c>
      <c r="AJ233" s="105" t="str">
        <f t="shared" si="81"/>
        <v/>
      </c>
      <c r="AK233" s="105" t="str">
        <f t="shared" si="82"/>
        <v/>
      </c>
      <c r="AL233" s="105" t="str">
        <f t="shared" si="83"/>
        <v/>
      </c>
      <c r="AM233" s="105" t="str">
        <f t="shared" si="84"/>
        <v/>
      </c>
      <c r="AN233" s="105" t="str">
        <f t="shared" si="85"/>
        <v/>
      </c>
      <c r="AO233" s="105" t="str">
        <f t="shared" si="86"/>
        <v/>
      </c>
      <c r="AP233" s="105" t="str">
        <f t="shared" si="87"/>
        <v/>
      </c>
      <c r="AQ233" s="105" t="str">
        <f t="shared" si="88"/>
        <v/>
      </c>
      <c r="AR233" s="105" t="str">
        <f t="shared" si="89"/>
        <v/>
      </c>
      <c r="AS233" s="105"/>
      <c r="AT233" s="155"/>
    </row>
    <row r="234" spans="2:46">
      <c r="B234" s="160"/>
      <c r="C234" s="160"/>
      <c r="D234" s="103"/>
      <c r="E234" s="145"/>
      <c r="F234" s="146" t="str">
        <f t="shared" si="90"/>
        <v/>
      </c>
      <c r="G234" s="146"/>
      <c r="H234" s="145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Y234" s="147"/>
      <c r="Z234" s="148"/>
      <c r="AA234" s="149" t="str">
        <f t="shared" si="73"/>
        <v/>
      </c>
      <c r="AB234" s="149" t="str">
        <f t="shared" si="78"/>
        <v/>
      </c>
      <c r="AD234" s="104" t="str">
        <f t="shared" si="74"/>
        <v/>
      </c>
      <c r="AE234" s="152" t="str">
        <f t="shared" si="75"/>
        <v/>
      </c>
      <c r="AF234" s="152" t="str">
        <f t="shared" si="79"/>
        <v/>
      </c>
      <c r="AG234" s="105" t="str">
        <f t="shared" si="76"/>
        <v/>
      </c>
      <c r="AH234" s="104" t="str">
        <f t="shared" si="77"/>
        <v/>
      </c>
      <c r="AI234" s="105" t="str">
        <f t="shared" si="80"/>
        <v/>
      </c>
      <c r="AJ234" s="105" t="str">
        <f t="shared" si="81"/>
        <v/>
      </c>
      <c r="AK234" s="105" t="str">
        <f t="shared" si="82"/>
        <v/>
      </c>
      <c r="AL234" s="105" t="str">
        <f t="shared" si="83"/>
        <v/>
      </c>
      <c r="AM234" s="105" t="str">
        <f t="shared" si="84"/>
        <v/>
      </c>
      <c r="AN234" s="105" t="str">
        <f t="shared" si="85"/>
        <v/>
      </c>
      <c r="AO234" s="105" t="str">
        <f t="shared" si="86"/>
        <v/>
      </c>
      <c r="AP234" s="105" t="str">
        <f t="shared" si="87"/>
        <v/>
      </c>
      <c r="AQ234" s="105" t="str">
        <f t="shared" si="88"/>
        <v/>
      </c>
      <c r="AR234" s="105" t="str">
        <f t="shared" si="89"/>
        <v/>
      </c>
      <c r="AS234" s="105"/>
      <c r="AT234" s="155"/>
    </row>
    <row r="235" spans="2:46">
      <c r="B235" s="160"/>
      <c r="C235" s="160"/>
      <c r="D235" s="103"/>
      <c r="E235" s="145"/>
      <c r="F235" s="146" t="str">
        <f t="shared" si="90"/>
        <v/>
      </c>
      <c r="G235" s="146"/>
      <c r="H235" s="145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Y235" s="147"/>
      <c r="Z235" s="148"/>
      <c r="AA235" s="149" t="str">
        <f t="shared" si="73"/>
        <v/>
      </c>
      <c r="AB235" s="149" t="str">
        <f t="shared" si="78"/>
        <v/>
      </c>
      <c r="AD235" s="104" t="str">
        <f t="shared" si="74"/>
        <v/>
      </c>
      <c r="AE235" s="152" t="str">
        <f t="shared" si="75"/>
        <v/>
      </c>
      <c r="AF235" s="152" t="str">
        <f t="shared" si="79"/>
        <v/>
      </c>
      <c r="AG235" s="105" t="str">
        <f t="shared" si="76"/>
        <v/>
      </c>
      <c r="AH235" s="104" t="str">
        <f t="shared" si="77"/>
        <v/>
      </c>
      <c r="AI235" s="105" t="str">
        <f t="shared" si="80"/>
        <v/>
      </c>
      <c r="AJ235" s="105" t="str">
        <f t="shared" si="81"/>
        <v/>
      </c>
      <c r="AK235" s="105" t="str">
        <f t="shared" si="82"/>
        <v/>
      </c>
      <c r="AL235" s="105" t="str">
        <f t="shared" si="83"/>
        <v/>
      </c>
      <c r="AM235" s="105" t="str">
        <f t="shared" si="84"/>
        <v/>
      </c>
      <c r="AN235" s="105" t="str">
        <f t="shared" si="85"/>
        <v/>
      </c>
      <c r="AO235" s="105" t="str">
        <f t="shared" si="86"/>
        <v/>
      </c>
      <c r="AP235" s="105" t="str">
        <f t="shared" si="87"/>
        <v/>
      </c>
      <c r="AQ235" s="105" t="str">
        <f t="shared" si="88"/>
        <v/>
      </c>
      <c r="AR235" s="105" t="str">
        <f t="shared" si="89"/>
        <v/>
      </c>
      <c r="AS235" s="105"/>
      <c r="AT235" s="155"/>
    </row>
    <row r="236" spans="2:46">
      <c r="B236" s="160"/>
      <c r="C236" s="160"/>
      <c r="D236" s="103"/>
      <c r="E236" s="145"/>
      <c r="F236" s="146" t="str">
        <f t="shared" si="90"/>
        <v/>
      </c>
      <c r="G236" s="146"/>
      <c r="H236" s="145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Y236" s="147"/>
      <c r="Z236" s="148"/>
      <c r="AA236" s="149" t="str">
        <f t="shared" si="73"/>
        <v/>
      </c>
      <c r="AB236" s="149" t="str">
        <f t="shared" si="78"/>
        <v/>
      </c>
      <c r="AD236" s="104" t="str">
        <f t="shared" si="74"/>
        <v/>
      </c>
      <c r="AE236" s="152" t="str">
        <f t="shared" si="75"/>
        <v/>
      </c>
      <c r="AF236" s="152" t="str">
        <f t="shared" si="79"/>
        <v/>
      </c>
      <c r="AG236" s="105" t="str">
        <f t="shared" si="76"/>
        <v/>
      </c>
      <c r="AH236" s="104" t="str">
        <f t="shared" si="77"/>
        <v/>
      </c>
      <c r="AI236" s="105" t="str">
        <f t="shared" si="80"/>
        <v/>
      </c>
      <c r="AJ236" s="105" t="str">
        <f t="shared" si="81"/>
        <v/>
      </c>
      <c r="AK236" s="105" t="str">
        <f t="shared" si="82"/>
        <v/>
      </c>
      <c r="AL236" s="105" t="str">
        <f t="shared" si="83"/>
        <v/>
      </c>
      <c r="AM236" s="105" t="str">
        <f t="shared" si="84"/>
        <v/>
      </c>
      <c r="AN236" s="105" t="str">
        <f t="shared" si="85"/>
        <v/>
      </c>
      <c r="AO236" s="105" t="str">
        <f t="shared" si="86"/>
        <v/>
      </c>
      <c r="AP236" s="105" t="str">
        <f t="shared" si="87"/>
        <v/>
      </c>
      <c r="AQ236" s="105" t="str">
        <f t="shared" si="88"/>
        <v/>
      </c>
      <c r="AR236" s="105" t="str">
        <f t="shared" si="89"/>
        <v/>
      </c>
      <c r="AS236" s="105"/>
      <c r="AT236" s="155"/>
    </row>
    <row r="237" spans="2:46">
      <c r="B237" s="160"/>
      <c r="C237" s="160"/>
      <c r="D237" s="103"/>
      <c r="E237" s="145"/>
      <c r="F237" s="146" t="str">
        <f t="shared" si="90"/>
        <v/>
      </c>
      <c r="G237" s="146"/>
      <c r="H237" s="145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Y237" s="147"/>
      <c r="Z237" s="148"/>
      <c r="AA237" s="149" t="str">
        <f t="shared" si="73"/>
        <v/>
      </c>
      <c r="AB237" s="149" t="str">
        <f t="shared" si="78"/>
        <v/>
      </c>
      <c r="AD237" s="104" t="str">
        <f t="shared" si="74"/>
        <v/>
      </c>
      <c r="AE237" s="152" t="str">
        <f t="shared" si="75"/>
        <v/>
      </c>
      <c r="AF237" s="152" t="str">
        <f t="shared" si="79"/>
        <v/>
      </c>
      <c r="AG237" s="105" t="str">
        <f t="shared" si="76"/>
        <v/>
      </c>
      <c r="AH237" s="104" t="str">
        <f t="shared" si="77"/>
        <v/>
      </c>
      <c r="AI237" s="105" t="str">
        <f t="shared" si="80"/>
        <v/>
      </c>
      <c r="AJ237" s="105" t="str">
        <f t="shared" si="81"/>
        <v/>
      </c>
      <c r="AK237" s="105" t="str">
        <f t="shared" si="82"/>
        <v/>
      </c>
      <c r="AL237" s="105" t="str">
        <f t="shared" si="83"/>
        <v/>
      </c>
      <c r="AM237" s="105" t="str">
        <f t="shared" si="84"/>
        <v/>
      </c>
      <c r="AN237" s="105" t="str">
        <f t="shared" si="85"/>
        <v/>
      </c>
      <c r="AO237" s="105" t="str">
        <f t="shared" si="86"/>
        <v/>
      </c>
      <c r="AP237" s="105" t="str">
        <f t="shared" si="87"/>
        <v/>
      </c>
      <c r="AQ237" s="105" t="str">
        <f t="shared" si="88"/>
        <v/>
      </c>
      <c r="AR237" s="105" t="str">
        <f t="shared" si="89"/>
        <v/>
      </c>
      <c r="AS237" s="105"/>
      <c r="AT237" s="155"/>
    </row>
    <row r="238" spans="2:46">
      <c r="B238" s="160"/>
      <c r="C238" s="160"/>
      <c r="D238" s="103"/>
      <c r="E238" s="145"/>
      <c r="F238" s="146" t="str">
        <f t="shared" si="90"/>
        <v/>
      </c>
      <c r="G238" s="146"/>
      <c r="H238" s="145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Y238" s="147"/>
      <c r="Z238" s="148"/>
      <c r="AA238" s="149" t="str">
        <f t="shared" si="73"/>
        <v/>
      </c>
      <c r="AB238" s="149" t="str">
        <f t="shared" si="78"/>
        <v/>
      </c>
      <c r="AD238" s="104" t="str">
        <f t="shared" si="74"/>
        <v/>
      </c>
      <c r="AE238" s="152" t="str">
        <f t="shared" si="75"/>
        <v/>
      </c>
      <c r="AF238" s="152" t="str">
        <f t="shared" si="79"/>
        <v/>
      </c>
      <c r="AG238" s="105" t="str">
        <f t="shared" si="76"/>
        <v/>
      </c>
      <c r="AH238" s="104" t="str">
        <f t="shared" si="77"/>
        <v/>
      </c>
      <c r="AI238" s="105" t="str">
        <f t="shared" si="80"/>
        <v/>
      </c>
      <c r="AJ238" s="105" t="str">
        <f t="shared" si="81"/>
        <v/>
      </c>
      <c r="AK238" s="105" t="str">
        <f t="shared" si="82"/>
        <v/>
      </c>
      <c r="AL238" s="105" t="str">
        <f t="shared" si="83"/>
        <v/>
      </c>
      <c r="AM238" s="105" t="str">
        <f t="shared" si="84"/>
        <v/>
      </c>
      <c r="AN238" s="105" t="str">
        <f t="shared" si="85"/>
        <v/>
      </c>
      <c r="AO238" s="105" t="str">
        <f t="shared" si="86"/>
        <v/>
      </c>
      <c r="AP238" s="105" t="str">
        <f t="shared" si="87"/>
        <v/>
      </c>
      <c r="AQ238" s="105" t="str">
        <f t="shared" si="88"/>
        <v/>
      </c>
      <c r="AR238" s="105" t="str">
        <f t="shared" si="89"/>
        <v/>
      </c>
      <c r="AS238" s="105"/>
      <c r="AT238" s="155"/>
    </row>
    <row r="239" spans="2:46">
      <c r="B239" s="160"/>
      <c r="C239" s="160"/>
      <c r="D239" s="103"/>
      <c r="E239" s="145"/>
      <c r="F239" s="146" t="str">
        <f t="shared" si="90"/>
        <v/>
      </c>
      <c r="G239" s="146"/>
      <c r="H239" s="145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Y239" s="147"/>
      <c r="Z239" s="148"/>
      <c r="AA239" s="149" t="str">
        <f t="shared" si="73"/>
        <v/>
      </c>
      <c r="AB239" s="149" t="str">
        <f t="shared" si="78"/>
        <v/>
      </c>
      <c r="AD239" s="104" t="str">
        <f t="shared" si="74"/>
        <v/>
      </c>
      <c r="AE239" s="152" t="str">
        <f t="shared" si="75"/>
        <v/>
      </c>
      <c r="AF239" s="152" t="str">
        <f t="shared" si="79"/>
        <v/>
      </c>
      <c r="AG239" s="105" t="str">
        <f t="shared" si="76"/>
        <v/>
      </c>
      <c r="AH239" s="104" t="str">
        <f t="shared" si="77"/>
        <v/>
      </c>
      <c r="AI239" s="105" t="str">
        <f t="shared" si="80"/>
        <v/>
      </c>
      <c r="AJ239" s="105" t="str">
        <f t="shared" si="81"/>
        <v/>
      </c>
      <c r="AK239" s="105" t="str">
        <f t="shared" si="82"/>
        <v/>
      </c>
      <c r="AL239" s="105" t="str">
        <f t="shared" si="83"/>
        <v/>
      </c>
      <c r="AM239" s="105" t="str">
        <f t="shared" si="84"/>
        <v/>
      </c>
      <c r="AN239" s="105" t="str">
        <f t="shared" si="85"/>
        <v/>
      </c>
      <c r="AO239" s="105" t="str">
        <f t="shared" si="86"/>
        <v/>
      </c>
      <c r="AP239" s="105" t="str">
        <f t="shared" si="87"/>
        <v/>
      </c>
      <c r="AQ239" s="105" t="str">
        <f t="shared" si="88"/>
        <v/>
      </c>
      <c r="AR239" s="105" t="str">
        <f t="shared" si="89"/>
        <v/>
      </c>
      <c r="AS239" s="105"/>
      <c r="AT239" s="155"/>
    </row>
    <row r="240" spans="2:46">
      <c r="B240" s="160"/>
      <c r="C240" s="160"/>
      <c r="D240" s="103"/>
      <c r="E240" s="145"/>
      <c r="F240" s="146" t="str">
        <f t="shared" si="90"/>
        <v/>
      </c>
      <c r="G240" s="146"/>
      <c r="H240" s="145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Y240" s="147"/>
      <c r="Z240" s="148"/>
      <c r="AA240" s="149" t="str">
        <f t="shared" si="73"/>
        <v/>
      </c>
      <c r="AB240" s="149" t="str">
        <f t="shared" si="78"/>
        <v/>
      </c>
      <c r="AD240" s="104" t="str">
        <f t="shared" si="74"/>
        <v/>
      </c>
      <c r="AE240" s="152" t="str">
        <f t="shared" si="75"/>
        <v/>
      </c>
      <c r="AF240" s="152" t="str">
        <f t="shared" si="79"/>
        <v/>
      </c>
      <c r="AG240" s="105" t="str">
        <f t="shared" si="76"/>
        <v/>
      </c>
      <c r="AH240" s="104" t="str">
        <f t="shared" si="77"/>
        <v/>
      </c>
      <c r="AI240" s="105" t="str">
        <f t="shared" si="80"/>
        <v/>
      </c>
      <c r="AJ240" s="105" t="str">
        <f t="shared" si="81"/>
        <v/>
      </c>
      <c r="AK240" s="105" t="str">
        <f t="shared" si="82"/>
        <v/>
      </c>
      <c r="AL240" s="105" t="str">
        <f t="shared" si="83"/>
        <v/>
      </c>
      <c r="AM240" s="105" t="str">
        <f t="shared" si="84"/>
        <v/>
      </c>
      <c r="AN240" s="105" t="str">
        <f t="shared" si="85"/>
        <v/>
      </c>
      <c r="AO240" s="105" t="str">
        <f t="shared" si="86"/>
        <v/>
      </c>
      <c r="AP240" s="105" t="str">
        <f t="shared" si="87"/>
        <v/>
      </c>
      <c r="AQ240" s="105" t="str">
        <f t="shared" si="88"/>
        <v/>
      </c>
      <c r="AR240" s="105" t="str">
        <f t="shared" si="89"/>
        <v/>
      </c>
      <c r="AS240" s="105"/>
      <c r="AT240" s="155"/>
    </row>
    <row r="241" spans="2:46">
      <c r="B241" s="160"/>
      <c r="C241" s="160"/>
      <c r="D241" s="103"/>
      <c r="E241" s="145"/>
      <c r="F241" s="146" t="str">
        <f t="shared" si="90"/>
        <v/>
      </c>
      <c r="G241" s="146"/>
      <c r="H241" s="145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Y241" s="147"/>
      <c r="Z241" s="148"/>
      <c r="AA241" s="149" t="str">
        <f t="shared" si="73"/>
        <v/>
      </c>
      <c r="AB241" s="149" t="str">
        <f t="shared" si="78"/>
        <v/>
      </c>
      <c r="AD241" s="104" t="str">
        <f t="shared" si="74"/>
        <v/>
      </c>
      <c r="AE241" s="152" t="str">
        <f t="shared" si="75"/>
        <v/>
      </c>
      <c r="AF241" s="152" t="str">
        <f t="shared" si="79"/>
        <v/>
      </c>
      <c r="AG241" s="105" t="str">
        <f t="shared" si="76"/>
        <v/>
      </c>
      <c r="AH241" s="104" t="str">
        <f t="shared" si="77"/>
        <v/>
      </c>
      <c r="AI241" s="105" t="str">
        <f t="shared" si="80"/>
        <v/>
      </c>
      <c r="AJ241" s="105" t="str">
        <f t="shared" si="81"/>
        <v/>
      </c>
      <c r="AK241" s="105" t="str">
        <f t="shared" si="82"/>
        <v/>
      </c>
      <c r="AL241" s="105" t="str">
        <f t="shared" si="83"/>
        <v/>
      </c>
      <c r="AM241" s="105" t="str">
        <f t="shared" si="84"/>
        <v/>
      </c>
      <c r="AN241" s="105" t="str">
        <f t="shared" si="85"/>
        <v/>
      </c>
      <c r="AO241" s="105" t="str">
        <f t="shared" si="86"/>
        <v/>
      </c>
      <c r="AP241" s="105" t="str">
        <f t="shared" si="87"/>
        <v/>
      </c>
      <c r="AQ241" s="105" t="str">
        <f t="shared" si="88"/>
        <v/>
      </c>
      <c r="AR241" s="105" t="str">
        <f t="shared" si="89"/>
        <v/>
      </c>
      <c r="AS241" s="105"/>
      <c r="AT241" s="155"/>
    </row>
    <row r="242" spans="2:46">
      <c r="B242" s="160"/>
      <c r="C242" s="160"/>
      <c r="D242" s="103"/>
      <c r="E242" s="145"/>
      <c r="F242" s="146" t="str">
        <f t="shared" si="90"/>
        <v/>
      </c>
      <c r="G242" s="146"/>
      <c r="H242" s="145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Y242" s="147"/>
      <c r="Z242" s="148"/>
      <c r="AA242" s="149" t="str">
        <f t="shared" si="73"/>
        <v/>
      </c>
      <c r="AB242" s="149" t="str">
        <f t="shared" si="78"/>
        <v/>
      </c>
      <c r="AD242" s="104" t="str">
        <f t="shared" si="74"/>
        <v/>
      </c>
      <c r="AE242" s="152" t="str">
        <f t="shared" si="75"/>
        <v/>
      </c>
      <c r="AF242" s="152" t="str">
        <f t="shared" si="79"/>
        <v/>
      </c>
      <c r="AG242" s="105" t="str">
        <f t="shared" si="76"/>
        <v/>
      </c>
      <c r="AH242" s="104" t="str">
        <f t="shared" si="77"/>
        <v/>
      </c>
      <c r="AI242" s="105" t="str">
        <f t="shared" si="80"/>
        <v/>
      </c>
      <c r="AJ242" s="105" t="str">
        <f t="shared" si="81"/>
        <v/>
      </c>
      <c r="AK242" s="105" t="str">
        <f t="shared" si="82"/>
        <v/>
      </c>
      <c r="AL242" s="105" t="str">
        <f t="shared" si="83"/>
        <v/>
      </c>
      <c r="AM242" s="105" t="str">
        <f t="shared" si="84"/>
        <v/>
      </c>
      <c r="AN242" s="105" t="str">
        <f t="shared" si="85"/>
        <v/>
      </c>
      <c r="AO242" s="105" t="str">
        <f t="shared" si="86"/>
        <v/>
      </c>
      <c r="AP242" s="105" t="str">
        <f t="shared" si="87"/>
        <v/>
      </c>
      <c r="AQ242" s="105" t="str">
        <f t="shared" si="88"/>
        <v/>
      </c>
      <c r="AR242" s="105" t="str">
        <f t="shared" si="89"/>
        <v/>
      </c>
      <c r="AS242" s="105"/>
      <c r="AT242" s="155"/>
    </row>
    <row r="243" spans="2:46">
      <c r="B243" s="160"/>
      <c r="C243" s="160"/>
      <c r="D243" s="103"/>
      <c r="E243" s="145"/>
      <c r="F243" s="146" t="str">
        <f t="shared" si="90"/>
        <v/>
      </c>
      <c r="G243" s="146"/>
      <c r="H243" s="145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Y243" s="147"/>
      <c r="Z243" s="148"/>
      <c r="AA243" s="149" t="str">
        <f t="shared" si="73"/>
        <v/>
      </c>
      <c r="AB243" s="149" t="str">
        <f t="shared" si="78"/>
        <v/>
      </c>
      <c r="AD243" s="104" t="str">
        <f t="shared" si="74"/>
        <v/>
      </c>
      <c r="AE243" s="152" t="str">
        <f t="shared" si="75"/>
        <v/>
      </c>
      <c r="AF243" s="152" t="str">
        <f t="shared" si="79"/>
        <v/>
      </c>
      <c r="AG243" s="105" t="str">
        <f t="shared" si="76"/>
        <v/>
      </c>
      <c r="AH243" s="104" t="str">
        <f t="shared" si="77"/>
        <v/>
      </c>
      <c r="AI243" s="105" t="str">
        <f t="shared" si="80"/>
        <v/>
      </c>
      <c r="AJ243" s="105" t="str">
        <f t="shared" si="81"/>
        <v/>
      </c>
      <c r="AK243" s="105" t="str">
        <f t="shared" si="82"/>
        <v/>
      </c>
      <c r="AL243" s="105" t="str">
        <f t="shared" si="83"/>
        <v/>
      </c>
      <c r="AM243" s="105" t="str">
        <f t="shared" si="84"/>
        <v/>
      </c>
      <c r="AN243" s="105" t="str">
        <f t="shared" si="85"/>
        <v/>
      </c>
      <c r="AO243" s="105" t="str">
        <f t="shared" si="86"/>
        <v/>
      </c>
      <c r="AP243" s="105" t="str">
        <f t="shared" si="87"/>
        <v/>
      </c>
      <c r="AQ243" s="105" t="str">
        <f t="shared" si="88"/>
        <v/>
      </c>
      <c r="AR243" s="105" t="str">
        <f t="shared" si="89"/>
        <v/>
      </c>
      <c r="AS243" s="105"/>
      <c r="AT243" s="155"/>
    </row>
    <row r="244" spans="2:46">
      <c r="B244" s="160"/>
      <c r="C244" s="160"/>
      <c r="D244" s="103"/>
      <c r="E244" s="145"/>
      <c r="F244" s="146" t="str">
        <f t="shared" si="90"/>
        <v/>
      </c>
      <c r="G244" s="146"/>
      <c r="H244" s="145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Y244" s="147"/>
      <c r="Z244" s="148"/>
      <c r="AA244" s="149" t="str">
        <f t="shared" si="73"/>
        <v/>
      </c>
      <c r="AB244" s="149" t="str">
        <f t="shared" si="78"/>
        <v/>
      </c>
      <c r="AD244" s="104" t="str">
        <f t="shared" si="74"/>
        <v/>
      </c>
      <c r="AE244" s="152" t="str">
        <f t="shared" si="75"/>
        <v/>
      </c>
      <c r="AF244" s="152" t="str">
        <f t="shared" si="79"/>
        <v/>
      </c>
      <c r="AG244" s="105" t="str">
        <f t="shared" si="76"/>
        <v/>
      </c>
      <c r="AH244" s="104" t="str">
        <f t="shared" si="77"/>
        <v/>
      </c>
      <c r="AI244" s="105" t="str">
        <f t="shared" si="80"/>
        <v/>
      </c>
      <c r="AJ244" s="105" t="str">
        <f t="shared" si="81"/>
        <v/>
      </c>
      <c r="AK244" s="105" t="str">
        <f t="shared" si="82"/>
        <v/>
      </c>
      <c r="AL244" s="105" t="str">
        <f t="shared" si="83"/>
        <v/>
      </c>
      <c r="AM244" s="105" t="str">
        <f t="shared" si="84"/>
        <v/>
      </c>
      <c r="AN244" s="105" t="str">
        <f t="shared" si="85"/>
        <v/>
      </c>
      <c r="AO244" s="105" t="str">
        <f t="shared" si="86"/>
        <v/>
      </c>
      <c r="AP244" s="105" t="str">
        <f t="shared" si="87"/>
        <v/>
      </c>
      <c r="AQ244" s="105" t="str">
        <f t="shared" si="88"/>
        <v/>
      </c>
      <c r="AR244" s="105" t="str">
        <f t="shared" si="89"/>
        <v/>
      </c>
      <c r="AS244" s="105"/>
      <c r="AT244" s="155"/>
    </row>
    <row r="245" spans="2:46">
      <c r="B245" s="160"/>
      <c r="C245" s="160"/>
      <c r="D245" s="103"/>
      <c r="E245" s="145"/>
      <c r="F245" s="146" t="str">
        <f t="shared" si="90"/>
        <v/>
      </c>
      <c r="G245" s="146"/>
      <c r="H245" s="145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Y245" s="147"/>
      <c r="Z245" s="148"/>
      <c r="AA245" s="149" t="str">
        <f t="shared" si="73"/>
        <v/>
      </c>
      <c r="AB245" s="149" t="str">
        <f t="shared" si="78"/>
        <v/>
      </c>
      <c r="AD245" s="104" t="str">
        <f t="shared" si="74"/>
        <v/>
      </c>
      <c r="AE245" s="152" t="str">
        <f t="shared" si="75"/>
        <v/>
      </c>
      <c r="AF245" s="152" t="str">
        <f t="shared" si="79"/>
        <v/>
      </c>
      <c r="AG245" s="105" t="str">
        <f t="shared" si="76"/>
        <v/>
      </c>
      <c r="AH245" s="104" t="str">
        <f t="shared" si="77"/>
        <v/>
      </c>
      <c r="AI245" s="105" t="str">
        <f t="shared" si="80"/>
        <v/>
      </c>
      <c r="AJ245" s="105" t="str">
        <f t="shared" si="81"/>
        <v/>
      </c>
      <c r="AK245" s="105" t="str">
        <f t="shared" si="82"/>
        <v/>
      </c>
      <c r="AL245" s="105" t="str">
        <f t="shared" si="83"/>
        <v/>
      </c>
      <c r="AM245" s="105" t="str">
        <f t="shared" si="84"/>
        <v/>
      </c>
      <c r="AN245" s="105" t="str">
        <f t="shared" si="85"/>
        <v/>
      </c>
      <c r="AO245" s="105" t="str">
        <f t="shared" si="86"/>
        <v/>
      </c>
      <c r="AP245" s="105" t="str">
        <f t="shared" si="87"/>
        <v/>
      </c>
      <c r="AQ245" s="105" t="str">
        <f t="shared" si="88"/>
        <v/>
      </c>
      <c r="AR245" s="105" t="str">
        <f t="shared" si="89"/>
        <v/>
      </c>
      <c r="AS245" s="105"/>
      <c r="AT245" s="155"/>
    </row>
    <row r="246" spans="2:46">
      <c r="B246" s="160"/>
      <c r="C246" s="160"/>
      <c r="D246" s="103"/>
      <c r="E246" s="145"/>
      <c r="F246" s="146" t="str">
        <f t="shared" si="90"/>
        <v/>
      </c>
      <c r="G246" s="146"/>
      <c r="H246" s="145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Y246" s="147"/>
      <c r="Z246" s="148"/>
      <c r="AA246" s="149" t="str">
        <f t="shared" si="73"/>
        <v/>
      </c>
      <c r="AB246" s="149" t="str">
        <f t="shared" si="78"/>
        <v/>
      </c>
      <c r="AD246" s="104" t="str">
        <f t="shared" si="74"/>
        <v/>
      </c>
      <c r="AE246" s="152" t="str">
        <f t="shared" si="75"/>
        <v/>
      </c>
      <c r="AF246" s="152" t="str">
        <f t="shared" si="79"/>
        <v/>
      </c>
      <c r="AG246" s="105" t="str">
        <f t="shared" si="76"/>
        <v/>
      </c>
      <c r="AH246" s="104" t="str">
        <f t="shared" si="77"/>
        <v/>
      </c>
      <c r="AI246" s="105" t="str">
        <f t="shared" si="80"/>
        <v/>
      </c>
      <c r="AJ246" s="105" t="str">
        <f t="shared" si="81"/>
        <v/>
      </c>
      <c r="AK246" s="105" t="str">
        <f t="shared" si="82"/>
        <v/>
      </c>
      <c r="AL246" s="105" t="str">
        <f t="shared" si="83"/>
        <v/>
      </c>
      <c r="AM246" s="105" t="str">
        <f t="shared" si="84"/>
        <v/>
      </c>
      <c r="AN246" s="105" t="str">
        <f t="shared" si="85"/>
        <v/>
      </c>
      <c r="AO246" s="105" t="str">
        <f t="shared" si="86"/>
        <v/>
      </c>
      <c r="AP246" s="105" t="str">
        <f t="shared" si="87"/>
        <v/>
      </c>
      <c r="AQ246" s="105" t="str">
        <f t="shared" si="88"/>
        <v/>
      </c>
      <c r="AR246" s="105" t="str">
        <f t="shared" si="89"/>
        <v/>
      </c>
      <c r="AS246" s="105"/>
      <c r="AT246" s="155"/>
    </row>
    <row r="247" spans="2:46">
      <c r="B247" s="160"/>
      <c r="C247" s="160"/>
      <c r="D247" s="103"/>
      <c r="E247" s="145"/>
      <c r="F247" s="146" t="str">
        <f t="shared" si="90"/>
        <v/>
      </c>
      <c r="G247" s="146"/>
      <c r="H247" s="145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Y247" s="147"/>
      <c r="Z247" s="148"/>
      <c r="AA247" s="149" t="str">
        <f t="shared" si="73"/>
        <v/>
      </c>
      <c r="AB247" s="149" t="str">
        <f t="shared" si="78"/>
        <v/>
      </c>
      <c r="AD247" s="104" t="str">
        <f t="shared" si="74"/>
        <v/>
      </c>
      <c r="AE247" s="152" t="str">
        <f t="shared" si="75"/>
        <v/>
      </c>
      <c r="AF247" s="152" t="str">
        <f t="shared" si="79"/>
        <v/>
      </c>
      <c r="AG247" s="105" t="str">
        <f t="shared" si="76"/>
        <v/>
      </c>
      <c r="AH247" s="104" t="str">
        <f t="shared" si="77"/>
        <v/>
      </c>
      <c r="AI247" s="105" t="str">
        <f t="shared" si="80"/>
        <v/>
      </c>
      <c r="AJ247" s="105" t="str">
        <f t="shared" si="81"/>
        <v/>
      </c>
      <c r="AK247" s="105" t="str">
        <f t="shared" si="82"/>
        <v/>
      </c>
      <c r="AL247" s="105" t="str">
        <f t="shared" si="83"/>
        <v/>
      </c>
      <c r="AM247" s="105" t="str">
        <f t="shared" si="84"/>
        <v/>
      </c>
      <c r="AN247" s="105" t="str">
        <f t="shared" si="85"/>
        <v/>
      </c>
      <c r="AO247" s="105" t="str">
        <f t="shared" si="86"/>
        <v/>
      </c>
      <c r="AP247" s="105" t="str">
        <f t="shared" si="87"/>
        <v/>
      </c>
      <c r="AQ247" s="105" t="str">
        <f t="shared" si="88"/>
        <v/>
      </c>
      <c r="AR247" s="105" t="str">
        <f t="shared" si="89"/>
        <v/>
      </c>
      <c r="AS247" s="105"/>
      <c r="AT247" s="155"/>
    </row>
    <row r="248" spans="2:46">
      <c r="B248" s="160"/>
      <c r="C248" s="160"/>
      <c r="D248" s="103"/>
      <c r="E248" s="145"/>
      <c r="F248" s="146" t="str">
        <f t="shared" si="90"/>
        <v/>
      </c>
      <c r="G248" s="146"/>
      <c r="H248" s="145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Y248" s="147"/>
      <c r="Z248" s="148"/>
      <c r="AA248" s="149" t="str">
        <f t="shared" si="73"/>
        <v/>
      </c>
      <c r="AB248" s="149" t="str">
        <f t="shared" si="78"/>
        <v/>
      </c>
      <c r="AD248" s="104" t="str">
        <f t="shared" si="74"/>
        <v/>
      </c>
      <c r="AE248" s="152" t="str">
        <f t="shared" si="75"/>
        <v/>
      </c>
      <c r="AF248" s="152" t="str">
        <f t="shared" si="79"/>
        <v/>
      </c>
      <c r="AG248" s="105" t="str">
        <f t="shared" si="76"/>
        <v/>
      </c>
      <c r="AH248" s="104" t="str">
        <f t="shared" si="77"/>
        <v/>
      </c>
      <c r="AI248" s="105" t="str">
        <f t="shared" si="80"/>
        <v/>
      </c>
      <c r="AJ248" s="105" t="str">
        <f t="shared" si="81"/>
        <v/>
      </c>
      <c r="AK248" s="105" t="str">
        <f t="shared" si="82"/>
        <v/>
      </c>
      <c r="AL248" s="105" t="str">
        <f t="shared" si="83"/>
        <v/>
      </c>
      <c r="AM248" s="105" t="str">
        <f t="shared" si="84"/>
        <v/>
      </c>
      <c r="AN248" s="105" t="str">
        <f t="shared" si="85"/>
        <v/>
      </c>
      <c r="AO248" s="105" t="str">
        <f t="shared" si="86"/>
        <v/>
      </c>
      <c r="AP248" s="105" t="str">
        <f t="shared" si="87"/>
        <v/>
      </c>
      <c r="AQ248" s="105" t="str">
        <f t="shared" si="88"/>
        <v/>
      </c>
      <c r="AR248" s="105" t="str">
        <f t="shared" si="89"/>
        <v/>
      </c>
      <c r="AS248" s="105"/>
      <c r="AT248" s="155"/>
    </row>
    <row r="249" spans="2:46">
      <c r="B249" s="160"/>
      <c r="C249" s="160"/>
      <c r="D249" s="103"/>
      <c r="E249" s="145"/>
      <c r="F249" s="146" t="str">
        <f t="shared" si="90"/>
        <v/>
      </c>
      <c r="G249" s="146"/>
      <c r="H249" s="145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Y249" s="147"/>
      <c r="Z249" s="148"/>
      <c r="AA249" s="149" t="str">
        <f t="shared" si="73"/>
        <v/>
      </c>
      <c r="AB249" s="149" t="str">
        <f t="shared" si="78"/>
        <v/>
      </c>
      <c r="AD249" s="104" t="str">
        <f t="shared" si="74"/>
        <v/>
      </c>
      <c r="AE249" s="152" t="str">
        <f t="shared" si="75"/>
        <v/>
      </c>
      <c r="AF249" s="152" t="str">
        <f t="shared" si="79"/>
        <v/>
      </c>
      <c r="AG249" s="105" t="str">
        <f t="shared" si="76"/>
        <v/>
      </c>
      <c r="AH249" s="104" t="str">
        <f t="shared" si="77"/>
        <v/>
      </c>
      <c r="AI249" s="105" t="str">
        <f t="shared" si="80"/>
        <v/>
      </c>
      <c r="AJ249" s="105" t="str">
        <f t="shared" si="81"/>
        <v/>
      </c>
      <c r="AK249" s="105" t="str">
        <f t="shared" si="82"/>
        <v/>
      </c>
      <c r="AL249" s="105" t="str">
        <f t="shared" si="83"/>
        <v/>
      </c>
      <c r="AM249" s="105" t="str">
        <f t="shared" si="84"/>
        <v/>
      </c>
      <c r="AN249" s="105" t="str">
        <f t="shared" si="85"/>
        <v/>
      </c>
      <c r="AO249" s="105" t="str">
        <f t="shared" si="86"/>
        <v/>
      </c>
      <c r="AP249" s="105" t="str">
        <f t="shared" si="87"/>
        <v/>
      </c>
      <c r="AQ249" s="105" t="str">
        <f t="shared" si="88"/>
        <v/>
      </c>
      <c r="AR249" s="105" t="str">
        <f t="shared" si="89"/>
        <v/>
      </c>
      <c r="AS249" s="105"/>
      <c r="AT249" s="155"/>
    </row>
    <row r="250" spans="2:46">
      <c r="B250" s="160"/>
      <c r="C250" s="160"/>
      <c r="D250" s="103"/>
      <c r="E250" s="145"/>
      <c r="F250" s="146" t="str">
        <f t="shared" si="90"/>
        <v/>
      </c>
      <c r="G250" s="146"/>
      <c r="H250" s="145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Y250" s="147"/>
      <c r="Z250" s="148"/>
      <c r="AA250" s="149" t="str">
        <f t="shared" si="73"/>
        <v/>
      </c>
      <c r="AB250" s="149" t="str">
        <f t="shared" si="78"/>
        <v/>
      </c>
      <c r="AD250" s="104" t="str">
        <f t="shared" si="74"/>
        <v/>
      </c>
      <c r="AE250" s="152" t="str">
        <f t="shared" si="75"/>
        <v/>
      </c>
      <c r="AF250" s="152" t="str">
        <f t="shared" si="79"/>
        <v/>
      </c>
      <c r="AG250" s="105" t="str">
        <f t="shared" si="76"/>
        <v/>
      </c>
      <c r="AH250" s="104" t="str">
        <f t="shared" si="77"/>
        <v/>
      </c>
      <c r="AI250" s="105" t="str">
        <f t="shared" si="80"/>
        <v/>
      </c>
      <c r="AJ250" s="105" t="str">
        <f t="shared" si="81"/>
        <v/>
      </c>
      <c r="AK250" s="105" t="str">
        <f t="shared" si="82"/>
        <v/>
      </c>
      <c r="AL250" s="105" t="str">
        <f t="shared" si="83"/>
        <v/>
      </c>
      <c r="AM250" s="105" t="str">
        <f t="shared" si="84"/>
        <v/>
      </c>
      <c r="AN250" s="105" t="str">
        <f t="shared" si="85"/>
        <v/>
      </c>
      <c r="AO250" s="105" t="str">
        <f t="shared" si="86"/>
        <v/>
      </c>
      <c r="AP250" s="105" t="str">
        <f t="shared" si="87"/>
        <v/>
      </c>
      <c r="AQ250" s="105" t="str">
        <f t="shared" si="88"/>
        <v/>
      </c>
      <c r="AR250" s="105" t="str">
        <f t="shared" si="89"/>
        <v/>
      </c>
      <c r="AS250" s="105"/>
      <c r="AT250" s="155"/>
    </row>
    <row r="251" spans="2:46">
      <c r="B251" s="160"/>
      <c r="C251" s="160"/>
      <c r="D251" s="103"/>
      <c r="E251" s="145"/>
      <c r="F251" s="146" t="str">
        <f t="shared" si="90"/>
        <v/>
      </c>
      <c r="G251" s="146"/>
      <c r="H251" s="145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Y251" s="147"/>
      <c r="Z251" s="148"/>
      <c r="AA251" s="149" t="str">
        <f t="shared" si="73"/>
        <v/>
      </c>
      <c r="AB251" s="149" t="str">
        <f t="shared" si="78"/>
        <v/>
      </c>
      <c r="AD251" s="104" t="str">
        <f t="shared" si="74"/>
        <v/>
      </c>
      <c r="AE251" s="152" t="str">
        <f t="shared" si="75"/>
        <v/>
      </c>
      <c r="AF251" s="152" t="str">
        <f t="shared" si="79"/>
        <v/>
      </c>
      <c r="AG251" s="105" t="str">
        <f t="shared" si="76"/>
        <v/>
      </c>
      <c r="AH251" s="104" t="str">
        <f t="shared" si="77"/>
        <v/>
      </c>
      <c r="AI251" s="105" t="str">
        <f t="shared" si="80"/>
        <v/>
      </c>
      <c r="AJ251" s="105" t="str">
        <f t="shared" si="81"/>
        <v/>
      </c>
      <c r="AK251" s="105" t="str">
        <f t="shared" si="82"/>
        <v/>
      </c>
      <c r="AL251" s="105" t="str">
        <f t="shared" si="83"/>
        <v/>
      </c>
      <c r="AM251" s="105" t="str">
        <f t="shared" si="84"/>
        <v/>
      </c>
      <c r="AN251" s="105" t="str">
        <f t="shared" si="85"/>
        <v/>
      </c>
      <c r="AO251" s="105" t="str">
        <f t="shared" si="86"/>
        <v/>
      </c>
      <c r="AP251" s="105" t="str">
        <f t="shared" si="87"/>
        <v/>
      </c>
      <c r="AQ251" s="105" t="str">
        <f t="shared" si="88"/>
        <v/>
      </c>
      <c r="AR251" s="105" t="str">
        <f t="shared" si="89"/>
        <v/>
      </c>
      <c r="AS251" s="105"/>
      <c r="AT251" s="155"/>
    </row>
    <row r="252" spans="2:46">
      <c r="B252" s="160"/>
      <c r="C252" s="160"/>
      <c r="D252" s="103"/>
      <c r="E252" s="145"/>
      <c r="F252" s="146" t="str">
        <f t="shared" si="90"/>
        <v/>
      </c>
      <c r="G252" s="146"/>
      <c r="H252" s="145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Y252" s="147"/>
      <c r="Z252" s="148"/>
      <c r="AA252" s="149" t="str">
        <f t="shared" si="73"/>
        <v/>
      </c>
      <c r="AB252" s="149" t="str">
        <f t="shared" si="78"/>
        <v/>
      </c>
      <c r="AD252" s="104" t="str">
        <f t="shared" si="74"/>
        <v/>
      </c>
      <c r="AE252" s="152" t="str">
        <f t="shared" si="75"/>
        <v/>
      </c>
      <c r="AF252" s="152" t="str">
        <f t="shared" si="79"/>
        <v/>
      </c>
      <c r="AG252" s="105" t="str">
        <f t="shared" si="76"/>
        <v/>
      </c>
      <c r="AH252" s="104" t="str">
        <f t="shared" si="77"/>
        <v/>
      </c>
      <c r="AI252" s="105" t="str">
        <f t="shared" si="80"/>
        <v/>
      </c>
      <c r="AJ252" s="105" t="str">
        <f t="shared" si="81"/>
        <v/>
      </c>
      <c r="AK252" s="105" t="str">
        <f t="shared" si="82"/>
        <v/>
      </c>
      <c r="AL252" s="105" t="str">
        <f t="shared" si="83"/>
        <v/>
      </c>
      <c r="AM252" s="105" t="str">
        <f t="shared" si="84"/>
        <v/>
      </c>
      <c r="AN252" s="105" t="str">
        <f t="shared" si="85"/>
        <v/>
      </c>
      <c r="AO252" s="105" t="str">
        <f t="shared" si="86"/>
        <v/>
      </c>
      <c r="AP252" s="105" t="str">
        <f t="shared" si="87"/>
        <v/>
      </c>
      <c r="AQ252" s="105" t="str">
        <f t="shared" si="88"/>
        <v/>
      </c>
      <c r="AR252" s="105" t="str">
        <f t="shared" si="89"/>
        <v/>
      </c>
      <c r="AS252" s="105"/>
      <c r="AT252" s="155"/>
    </row>
    <row r="253" spans="2:46">
      <c r="B253" s="160"/>
      <c r="C253" s="160"/>
      <c r="D253" s="103"/>
      <c r="E253" s="145"/>
      <c r="F253" s="146" t="str">
        <f t="shared" si="90"/>
        <v/>
      </c>
      <c r="G253" s="146"/>
      <c r="H253" s="145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Y253" s="147"/>
      <c r="Z253" s="148"/>
      <c r="AA253" s="149" t="str">
        <f t="shared" si="73"/>
        <v/>
      </c>
      <c r="AB253" s="149" t="str">
        <f t="shared" si="78"/>
        <v/>
      </c>
      <c r="AD253" s="104" t="str">
        <f t="shared" si="74"/>
        <v/>
      </c>
      <c r="AE253" s="152" t="str">
        <f t="shared" si="75"/>
        <v/>
      </c>
      <c r="AF253" s="152" t="str">
        <f t="shared" si="79"/>
        <v/>
      </c>
      <c r="AG253" s="105" t="str">
        <f t="shared" si="76"/>
        <v/>
      </c>
      <c r="AH253" s="104" t="str">
        <f t="shared" si="77"/>
        <v/>
      </c>
      <c r="AI253" s="105" t="str">
        <f t="shared" si="80"/>
        <v/>
      </c>
      <c r="AJ253" s="105" t="str">
        <f t="shared" si="81"/>
        <v/>
      </c>
      <c r="AK253" s="105" t="str">
        <f t="shared" si="82"/>
        <v/>
      </c>
      <c r="AL253" s="105" t="str">
        <f t="shared" si="83"/>
        <v/>
      </c>
      <c r="AM253" s="105" t="str">
        <f t="shared" si="84"/>
        <v/>
      </c>
      <c r="AN253" s="105" t="str">
        <f t="shared" si="85"/>
        <v/>
      </c>
      <c r="AO253" s="105" t="str">
        <f t="shared" si="86"/>
        <v/>
      </c>
      <c r="AP253" s="105" t="str">
        <f t="shared" si="87"/>
        <v/>
      </c>
      <c r="AQ253" s="105" t="str">
        <f t="shared" si="88"/>
        <v/>
      </c>
      <c r="AR253" s="105" t="str">
        <f t="shared" si="89"/>
        <v/>
      </c>
      <c r="AS253" s="105"/>
      <c r="AT253" s="155"/>
    </row>
    <row r="254" spans="2:46">
      <c r="B254" s="160"/>
      <c r="C254" s="160"/>
      <c r="D254" s="103"/>
      <c r="E254" s="145"/>
      <c r="F254" s="146" t="str">
        <f t="shared" si="90"/>
        <v/>
      </c>
      <c r="G254" s="146"/>
      <c r="H254" s="145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Y254" s="147"/>
      <c r="Z254" s="148"/>
      <c r="AA254" s="149" t="str">
        <f t="shared" si="73"/>
        <v/>
      </c>
      <c r="AB254" s="149" t="str">
        <f t="shared" si="78"/>
        <v/>
      </c>
      <c r="AD254" s="104" t="str">
        <f t="shared" si="74"/>
        <v/>
      </c>
      <c r="AE254" s="152" t="str">
        <f t="shared" si="75"/>
        <v/>
      </c>
      <c r="AF254" s="152" t="str">
        <f t="shared" si="79"/>
        <v/>
      </c>
      <c r="AG254" s="105" t="str">
        <f t="shared" si="76"/>
        <v/>
      </c>
      <c r="AH254" s="104" t="str">
        <f t="shared" si="77"/>
        <v/>
      </c>
      <c r="AI254" s="105" t="str">
        <f t="shared" si="80"/>
        <v/>
      </c>
      <c r="AJ254" s="105" t="str">
        <f t="shared" si="81"/>
        <v/>
      </c>
      <c r="AK254" s="105" t="str">
        <f t="shared" si="82"/>
        <v/>
      </c>
      <c r="AL254" s="105" t="str">
        <f t="shared" si="83"/>
        <v/>
      </c>
      <c r="AM254" s="105" t="str">
        <f t="shared" si="84"/>
        <v/>
      </c>
      <c r="AN254" s="105" t="str">
        <f t="shared" si="85"/>
        <v/>
      </c>
      <c r="AO254" s="105" t="str">
        <f t="shared" si="86"/>
        <v/>
      </c>
      <c r="AP254" s="105" t="str">
        <f t="shared" si="87"/>
        <v/>
      </c>
      <c r="AQ254" s="105" t="str">
        <f t="shared" si="88"/>
        <v/>
      </c>
      <c r="AR254" s="105" t="str">
        <f t="shared" si="89"/>
        <v/>
      </c>
      <c r="AS254" s="105"/>
      <c r="AT254" s="155"/>
    </row>
    <row r="255" spans="2:46">
      <c r="B255" s="160"/>
      <c r="C255" s="160"/>
      <c r="D255" s="103"/>
      <c r="E255" s="145"/>
      <c r="F255" s="146" t="str">
        <f t="shared" si="90"/>
        <v/>
      </c>
      <c r="G255" s="146"/>
      <c r="H255" s="145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Y255" s="147"/>
      <c r="Z255" s="148"/>
      <c r="AA255" s="149" t="str">
        <f t="shared" si="73"/>
        <v/>
      </c>
      <c r="AB255" s="149" t="str">
        <f t="shared" si="78"/>
        <v/>
      </c>
      <c r="AD255" s="104" t="str">
        <f t="shared" si="74"/>
        <v/>
      </c>
      <c r="AE255" s="152" t="str">
        <f t="shared" si="75"/>
        <v/>
      </c>
      <c r="AF255" s="152" t="str">
        <f t="shared" si="79"/>
        <v/>
      </c>
      <c r="AG255" s="105" t="str">
        <f t="shared" si="76"/>
        <v/>
      </c>
      <c r="AH255" s="104" t="str">
        <f t="shared" si="77"/>
        <v/>
      </c>
      <c r="AI255" s="105" t="str">
        <f t="shared" si="80"/>
        <v/>
      </c>
      <c r="AJ255" s="105" t="str">
        <f t="shared" si="81"/>
        <v/>
      </c>
      <c r="AK255" s="105" t="str">
        <f t="shared" si="82"/>
        <v/>
      </c>
      <c r="AL255" s="105" t="str">
        <f t="shared" si="83"/>
        <v/>
      </c>
      <c r="AM255" s="105" t="str">
        <f t="shared" si="84"/>
        <v/>
      </c>
      <c r="AN255" s="105" t="str">
        <f t="shared" si="85"/>
        <v/>
      </c>
      <c r="AO255" s="105" t="str">
        <f t="shared" si="86"/>
        <v/>
      </c>
      <c r="AP255" s="105" t="str">
        <f t="shared" si="87"/>
        <v/>
      </c>
      <c r="AQ255" s="105" t="str">
        <f t="shared" si="88"/>
        <v/>
      </c>
      <c r="AR255" s="105" t="str">
        <f t="shared" si="89"/>
        <v/>
      </c>
      <c r="AS255" s="105"/>
      <c r="AT255" s="155"/>
    </row>
    <row r="256" spans="2:46">
      <c r="B256" s="160"/>
      <c r="C256" s="160"/>
      <c r="D256" s="103"/>
      <c r="E256" s="145"/>
      <c r="F256" s="146" t="str">
        <f t="shared" si="90"/>
        <v/>
      </c>
      <c r="G256" s="146"/>
      <c r="H256" s="145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Y256" s="147"/>
      <c r="Z256" s="148"/>
      <c r="AA256" s="149" t="str">
        <f t="shared" si="73"/>
        <v/>
      </c>
      <c r="AB256" s="149" t="str">
        <f t="shared" si="78"/>
        <v/>
      </c>
      <c r="AD256" s="104" t="str">
        <f t="shared" si="74"/>
        <v/>
      </c>
      <c r="AE256" s="152" t="str">
        <f t="shared" si="75"/>
        <v/>
      </c>
      <c r="AF256" s="152" t="str">
        <f t="shared" si="79"/>
        <v/>
      </c>
      <c r="AG256" s="105" t="str">
        <f t="shared" si="76"/>
        <v/>
      </c>
      <c r="AH256" s="104" t="str">
        <f t="shared" si="77"/>
        <v/>
      </c>
      <c r="AI256" s="105" t="str">
        <f t="shared" si="80"/>
        <v/>
      </c>
      <c r="AJ256" s="105" t="str">
        <f t="shared" si="81"/>
        <v/>
      </c>
      <c r="AK256" s="105" t="str">
        <f t="shared" si="82"/>
        <v/>
      </c>
      <c r="AL256" s="105" t="str">
        <f t="shared" si="83"/>
        <v/>
      </c>
      <c r="AM256" s="105" t="str">
        <f t="shared" si="84"/>
        <v/>
      </c>
      <c r="AN256" s="105" t="str">
        <f t="shared" si="85"/>
        <v/>
      </c>
      <c r="AO256" s="105" t="str">
        <f t="shared" si="86"/>
        <v/>
      </c>
      <c r="AP256" s="105" t="str">
        <f t="shared" si="87"/>
        <v/>
      </c>
      <c r="AQ256" s="105" t="str">
        <f t="shared" si="88"/>
        <v/>
      </c>
      <c r="AR256" s="105" t="str">
        <f t="shared" si="89"/>
        <v/>
      </c>
      <c r="AS256" s="105"/>
      <c r="AT256" s="155"/>
    </row>
    <row r="257" spans="2:46">
      <c r="B257" s="160"/>
      <c r="C257" s="160"/>
      <c r="D257" s="103"/>
      <c r="E257" s="145"/>
      <c r="F257" s="146" t="str">
        <f t="shared" si="90"/>
        <v/>
      </c>
      <c r="G257" s="146"/>
      <c r="H257" s="145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Y257" s="147"/>
      <c r="Z257" s="148"/>
      <c r="AA257" s="149" t="str">
        <f t="shared" si="73"/>
        <v/>
      </c>
      <c r="AB257" s="149" t="str">
        <f t="shared" si="78"/>
        <v/>
      </c>
      <c r="AD257" s="104" t="str">
        <f t="shared" si="74"/>
        <v/>
      </c>
      <c r="AE257" s="152" t="str">
        <f t="shared" si="75"/>
        <v/>
      </c>
      <c r="AF257" s="152" t="str">
        <f t="shared" si="79"/>
        <v/>
      </c>
      <c r="AG257" s="105" t="str">
        <f t="shared" si="76"/>
        <v/>
      </c>
      <c r="AH257" s="104" t="str">
        <f t="shared" si="77"/>
        <v/>
      </c>
      <c r="AI257" s="105" t="str">
        <f t="shared" si="80"/>
        <v/>
      </c>
      <c r="AJ257" s="105" t="str">
        <f t="shared" si="81"/>
        <v/>
      </c>
      <c r="AK257" s="105" t="str">
        <f t="shared" si="82"/>
        <v/>
      </c>
      <c r="AL257" s="105" t="str">
        <f t="shared" si="83"/>
        <v/>
      </c>
      <c r="AM257" s="105" t="str">
        <f t="shared" si="84"/>
        <v/>
      </c>
      <c r="AN257" s="105" t="str">
        <f t="shared" si="85"/>
        <v/>
      </c>
      <c r="AO257" s="105" t="str">
        <f t="shared" si="86"/>
        <v/>
      </c>
      <c r="AP257" s="105" t="str">
        <f t="shared" si="87"/>
        <v/>
      </c>
      <c r="AQ257" s="105" t="str">
        <f t="shared" si="88"/>
        <v/>
      </c>
      <c r="AR257" s="105" t="str">
        <f t="shared" si="89"/>
        <v/>
      </c>
      <c r="AS257" s="105"/>
      <c r="AT257" s="155"/>
    </row>
    <row r="258" spans="2:46">
      <c r="B258" s="160"/>
      <c r="C258" s="160"/>
      <c r="D258" s="103"/>
      <c r="E258" s="145"/>
      <c r="F258" s="146" t="str">
        <f t="shared" si="90"/>
        <v/>
      </c>
      <c r="G258" s="146"/>
      <c r="H258" s="145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Y258" s="147"/>
      <c r="Z258" s="148"/>
      <c r="AA258" s="149" t="str">
        <f t="shared" si="73"/>
        <v/>
      </c>
      <c r="AB258" s="149" t="str">
        <f t="shared" si="78"/>
        <v/>
      </c>
      <c r="AD258" s="104" t="str">
        <f t="shared" si="74"/>
        <v/>
      </c>
      <c r="AE258" s="152" t="str">
        <f t="shared" si="75"/>
        <v/>
      </c>
      <c r="AF258" s="152" t="str">
        <f t="shared" si="79"/>
        <v/>
      </c>
      <c r="AG258" s="105" t="str">
        <f t="shared" si="76"/>
        <v/>
      </c>
      <c r="AH258" s="104" t="str">
        <f t="shared" si="77"/>
        <v/>
      </c>
      <c r="AI258" s="105" t="str">
        <f t="shared" si="80"/>
        <v/>
      </c>
      <c r="AJ258" s="105" t="str">
        <f t="shared" si="81"/>
        <v/>
      </c>
      <c r="AK258" s="105" t="str">
        <f t="shared" si="82"/>
        <v/>
      </c>
      <c r="AL258" s="105" t="str">
        <f t="shared" si="83"/>
        <v/>
      </c>
      <c r="AM258" s="105" t="str">
        <f t="shared" si="84"/>
        <v/>
      </c>
      <c r="AN258" s="105" t="str">
        <f t="shared" si="85"/>
        <v/>
      </c>
      <c r="AO258" s="105" t="str">
        <f t="shared" si="86"/>
        <v/>
      </c>
      <c r="AP258" s="105" t="str">
        <f t="shared" si="87"/>
        <v/>
      </c>
      <c r="AQ258" s="105" t="str">
        <f t="shared" si="88"/>
        <v/>
      </c>
      <c r="AR258" s="105" t="str">
        <f t="shared" si="89"/>
        <v/>
      </c>
      <c r="AS258" s="105"/>
      <c r="AT258" s="155"/>
    </row>
    <row r="259" spans="2:46">
      <c r="B259" s="160"/>
      <c r="C259" s="160"/>
      <c r="D259" s="103"/>
      <c r="E259" s="145"/>
      <c r="F259" s="146" t="str">
        <f t="shared" si="90"/>
        <v/>
      </c>
      <c r="G259" s="146"/>
      <c r="H259" s="145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Y259" s="147"/>
      <c r="Z259" s="148"/>
      <c r="AA259" s="149" t="str">
        <f t="shared" si="73"/>
        <v/>
      </c>
      <c r="AB259" s="149" t="str">
        <f t="shared" si="78"/>
        <v/>
      </c>
      <c r="AD259" s="104" t="str">
        <f t="shared" si="74"/>
        <v/>
      </c>
      <c r="AE259" s="152" t="str">
        <f t="shared" si="75"/>
        <v/>
      </c>
      <c r="AF259" s="152" t="str">
        <f t="shared" si="79"/>
        <v/>
      </c>
      <c r="AG259" s="105" t="str">
        <f t="shared" si="76"/>
        <v/>
      </c>
      <c r="AH259" s="104" t="str">
        <f t="shared" si="77"/>
        <v/>
      </c>
      <c r="AI259" s="105" t="str">
        <f t="shared" si="80"/>
        <v/>
      </c>
      <c r="AJ259" s="105" t="str">
        <f t="shared" si="81"/>
        <v/>
      </c>
      <c r="AK259" s="105" t="str">
        <f t="shared" si="82"/>
        <v/>
      </c>
      <c r="AL259" s="105" t="str">
        <f t="shared" si="83"/>
        <v/>
      </c>
      <c r="AM259" s="105" t="str">
        <f t="shared" si="84"/>
        <v/>
      </c>
      <c r="AN259" s="105" t="str">
        <f t="shared" si="85"/>
        <v/>
      </c>
      <c r="AO259" s="105" t="str">
        <f t="shared" si="86"/>
        <v/>
      </c>
      <c r="AP259" s="105" t="str">
        <f t="shared" si="87"/>
        <v/>
      </c>
      <c r="AQ259" s="105" t="str">
        <f t="shared" si="88"/>
        <v/>
      </c>
      <c r="AR259" s="105" t="str">
        <f t="shared" si="89"/>
        <v/>
      </c>
      <c r="AS259" s="105"/>
      <c r="AT259" s="155"/>
    </row>
    <row r="260" spans="2:46">
      <c r="B260" s="160"/>
      <c r="C260" s="160"/>
      <c r="D260" s="103"/>
      <c r="E260" s="145"/>
      <c r="F260" s="146" t="str">
        <f t="shared" si="90"/>
        <v/>
      </c>
      <c r="G260" s="146"/>
      <c r="H260" s="145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Y260" s="147"/>
      <c r="Z260" s="148"/>
      <c r="AA260" s="149" t="str">
        <f t="shared" si="73"/>
        <v/>
      </c>
      <c r="AB260" s="149" t="str">
        <f t="shared" si="78"/>
        <v/>
      </c>
      <c r="AD260" s="104" t="str">
        <f t="shared" si="74"/>
        <v/>
      </c>
      <c r="AE260" s="152" t="str">
        <f t="shared" si="75"/>
        <v/>
      </c>
      <c r="AF260" s="152" t="str">
        <f t="shared" si="79"/>
        <v/>
      </c>
      <c r="AG260" s="105" t="str">
        <f t="shared" si="76"/>
        <v/>
      </c>
      <c r="AH260" s="104" t="str">
        <f t="shared" si="77"/>
        <v/>
      </c>
      <c r="AI260" s="105" t="str">
        <f t="shared" si="80"/>
        <v/>
      </c>
      <c r="AJ260" s="105" t="str">
        <f t="shared" si="81"/>
        <v/>
      </c>
      <c r="AK260" s="105" t="str">
        <f t="shared" si="82"/>
        <v/>
      </c>
      <c r="AL260" s="105" t="str">
        <f t="shared" si="83"/>
        <v/>
      </c>
      <c r="AM260" s="105" t="str">
        <f t="shared" si="84"/>
        <v/>
      </c>
      <c r="AN260" s="105" t="str">
        <f t="shared" si="85"/>
        <v/>
      </c>
      <c r="AO260" s="105" t="str">
        <f t="shared" si="86"/>
        <v/>
      </c>
      <c r="AP260" s="105" t="str">
        <f t="shared" si="87"/>
        <v/>
      </c>
      <c r="AQ260" s="105" t="str">
        <f t="shared" si="88"/>
        <v/>
      </c>
      <c r="AR260" s="105" t="str">
        <f t="shared" si="89"/>
        <v/>
      </c>
      <c r="AS260" s="105"/>
      <c r="AT260" s="155"/>
    </row>
    <row r="261" spans="2:46">
      <c r="B261" s="160"/>
      <c r="C261" s="160"/>
      <c r="D261" s="103"/>
      <c r="E261" s="145"/>
      <c r="F261" s="146" t="str">
        <f t="shared" si="90"/>
        <v/>
      </c>
      <c r="G261" s="146"/>
      <c r="H261" s="145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Y261" s="147"/>
      <c r="Z261" s="148"/>
      <c r="AA261" s="149" t="str">
        <f t="shared" si="73"/>
        <v/>
      </c>
      <c r="AB261" s="149" t="str">
        <f t="shared" si="78"/>
        <v/>
      </c>
      <c r="AD261" s="104" t="str">
        <f t="shared" si="74"/>
        <v/>
      </c>
      <c r="AE261" s="152" t="str">
        <f t="shared" si="75"/>
        <v/>
      </c>
      <c r="AF261" s="152" t="str">
        <f t="shared" si="79"/>
        <v/>
      </c>
      <c r="AG261" s="105" t="str">
        <f t="shared" si="76"/>
        <v/>
      </c>
      <c r="AH261" s="104" t="str">
        <f t="shared" si="77"/>
        <v/>
      </c>
      <c r="AI261" s="105" t="str">
        <f t="shared" si="80"/>
        <v/>
      </c>
      <c r="AJ261" s="105" t="str">
        <f t="shared" si="81"/>
        <v/>
      </c>
      <c r="AK261" s="105" t="str">
        <f t="shared" si="82"/>
        <v/>
      </c>
      <c r="AL261" s="105" t="str">
        <f t="shared" si="83"/>
        <v/>
      </c>
      <c r="AM261" s="105" t="str">
        <f t="shared" si="84"/>
        <v/>
      </c>
      <c r="AN261" s="105" t="str">
        <f t="shared" si="85"/>
        <v/>
      </c>
      <c r="AO261" s="105" t="str">
        <f t="shared" si="86"/>
        <v/>
      </c>
      <c r="AP261" s="105" t="str">
        <f t="shared" si="87"/>
        <v/>
      </c>
      <c r="AQ261" s="105" t="str">
        <f t="shared" si="88"/>
        <v/>
      </c>
      <c r="AR261" s="105" t="str">
        <f t="shared" si="89"/>
        <v/>
      </c>
      <c r="AS261" s="105"/>
      <c r="AT261" s="155"/>
    </row>
    <row r="262" spans="2:46">
      <c r="B262" s="160"/>
      <c r="C262" s="160"/>
      <c r="D262" s="103"/>
      <c r="E262" s="145"/>
      <c r="F262" s="146" t="str">
        <f t="shared" si="90"/>
        <v/>
      </c>
      <c r="G262" s="146"/>
      <c r="H262" s="145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Y262" s="147"/>
      <c r="Z262" s="148"/>
      <c r="AA262" s="149" t="str">
        <f t="shared" si="73"/>
        <v/>
      </c>
      <c r="AB262" s="149" t="str">
        <f t="shared" si="78"/>
        <v/>
      </c>
      <c r="AD262" s="104" t="str">
        <f t="shared" si="74"/>
        <v/>
      </c>
      <c r="AE262" s="152" t="str">
        <f t="shared" si="75"/>
        <v/>
      </c>
      <c r="AF262" s="152" t="str">
        <f t="shared" si="79"/>
        <v/>
      </c>
      <c r="AG262" s="105" t="str">
        <f t="shared" si="76"/>
        <v/>
      </c>
      <c r="AH262" s="104" t="str">
        <f t="shared" si="77"/>
        <v/>
      </c>
      <c r="AI262" s="105" t="str">
        <f t="shared" si="80"/>
        <v/>
      </c>
      <c r="AJ262" s="105" t="str">
        <f t="shared" si="81"/>
        <v/>
      </c>
      <c r="AK262" s="105" t="str">
        <f t="shared" si="82"/>
        <v/>
      </c>
      <c r="AL262" s="105" t="str">
        <f t="shared" si="83"/>
        <v/>
      </c>
      <c r="AM262" s="105" t="str">
        <f t="shared" si="84"/>
        <v/>
      </c>
      <c r="AN262" s="105" t="str">
        <f t="shared" si="85"/>
        <v/>
      </c>
      <c r="AO262" s="105" t="str">
        <f t="shared" si="86"/>
        <v/>
      </c>
      <c r="AP262" s="105" t="str">
        <f t="shared" si="87"/>
        <v/>
      </c>
      <c r="AQ262" s="105" t="str">
        <f t="shared" si="88"/>
        <v/>
      </c>
      <c r="AR262" s="105" t="str">
        <f t="shared" si="89"/>
        <v/>
      </c>
      <c r="AS262" s="105"/>
      <c r="AT262" s="155"/>
    </row>
    <row r="263" spans="2:46">
      <c r="B263" s="160"/>
      <c r="C263" s="160"/>
      <c r="D263" s="103"/>
      <c r="E263" s="145"/>
      <c r="F263" s="146" t="str">
        <f t="shared" si="90"/>
        <v/>
      </c>
      <c r="G263" s="146"/>
      <c r="H263" s="145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Y263" s="147"/>
      <c r="Z263" s="148"/>
      <c r="AA263" s="149" t="str">
        <f t="shared" si="73"/>
        <v/>
      </c>
      <c r="AB263" s="149" t="str">
        <f t="shared" si="78"/>
        <v/>
      </c>
      <c r="AD263" s="104" t="str">
        <f t="shared" si="74"/>
        <v/>
      </c>
      <c r="AE263" s="152" t="str">
        <f t="shared" si="75"/>
        <v/>
      </c>
      <c r="AF263" s="152" t="str">
        <f t="shared" si="79"/>
        <v/>
      </c>
      <c r="AG263" s="105" t="str">
        <f t="shared" si="76"/>
        <v/>
      </c>
      <c r="AH263" s="104" t="str">
        <f t="shared" si="77"/>
        <v/>
      </c>
      <c r="AI263" s="105" t="str">
        <f t="shared" si="80"/>
        <v/>
      </c>
      <c r="AJ263" s="105" t="str">
        <f t="shared" si="81"/>
        <v/>
      </c>
      <c r="AK263" s="105" t="str">
        <f t="shared" si="82"/>
        <v/>
      </c>
      <c r="AL263" s="105" t="str">
        <f t="shared" si="83"/>
        <v/>
      </c>
      <c r="AM263" s="105" t="str">
        <f t="shared" si="84"/>
        <v/>
      </c>
      <c r="AN263" s="105" t="str">
        <f t="shared" si="85"/>
        <v/>
      </c>
      <c r="AO263" s="105" t="str">
        <f t="shared" si="86"/>
        <v/>
      </c>
      <c r="AP263" s="105" t="str">
        <f t="shared" si="87"/>
        <v/>
      </c>
      <c r="AQ263" s="105" t="str">
        <f t="shared" si="88"/>
        <v/>
      </c>
      <c r="AR263" s="105" t="str">
        <f t="shared" si="89"/>
        <v/>
      </c>
      <c r="AS263" s="105"/>
      <c r="AT263" s="155"/>
    </row>
    <row r="264" spans="2:46">
      <c r="B264" s="160"/>
      <c r="C264" s="160"/>
      <c r="D264" s="103"/>
      <c r="E264" s="145"/>
      <c r="F264" s="146" t="str">
        <f t="shared" si="90"/>
        <v/>
      </c>
      <c r="G264" s="146"/>
      <c r="H264" s="145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Y264" s="147"/>
      <c r="Z264" s="148"/>
      <c r="AA264" s="149" t="str">
        <f t="shared" si="73"/>
        <v/>
      </c>
      <c r="AB264" s="149" t="str">
        <f t="shared" si="78"/>
        <v/>
      </c>
      <c r="AD264" s="104" t="str">
        <f t="shared" si="74"/>
        <v/>
      </c>
      <c r="AE264" s="152" t="str">
        <f t="shared" si="75"/>
        <v/>
      </c>
      <c r="AF264" s="152" t="str">
        <f t="shared" si="79"/>
        <v/>
      </c>
      <c r="AG264" s="105" t="str">
        <f t="shared" si="76"/>
        <v/>
      </c>
      <c r="AH264" s="104" t="str">
        <f t="shared" si="77"/>
        <v/>
      </c>
      <c r="AI264" s="105" t="str">
        <f t="shared" si="80"/>
        <v/>
      </c>
      <c r="AJ264" s="105" t="str">
        <f t="shared" si="81"/>
        <v/>
      </c>
      <c r="AK264" s="105" t="str">
        <f t="shared" si="82"/>
        <v/>
      </c>
      <c r="AL264" s="105" t="str">
        <f t="shared" si="83"/>
        <v/>
      </c>
      <c r="AM264" s="105" t="str">
        <f t="shared" si="84"/>
        <v/>
      </c>
      <c r="AN264" s="105" t="str">
        <f t="shared" si="85"/>
        <v/>
      </c>
      <c r="AO264" s="105" t="str">
        <f t="shared" si="86"/>
        <v/>
      </c>
      <c r="AP264" s="105" t="str">
        <f t="shared" si="87"/>
        <v/>
      </c>
      <c r="AQ264" s="105" t="str">
        <f t="shared" si="88"/>
        <v/>
      </c>
      <c r="AR264" s="105" t="str">
        <f t="shared" si="89"/>
        <v/>
      </c>
      <c r="AS264" s="105"/>
      <c r="AT264" s="155"/>
    </row>
    <row r="265" spans="2:46">
      <c r="B265" s="160"/>
      <c r="C265" s="160"/>
      <c r="D265" s="103"/>
      <c r="E265" s="145"/>
      <c r="F265" s="146" t="str">
        <f t="shared" si="90"/>
        <v/>
      </c>
      <c r="G265" s="146"/>
      <c r="H265" s="145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Y265" s="147"/>
      <c r="Z265" s="148"/>
      <c r="AA265" s="149" t="str">
        <f t="shared" si="73"/>
        <v/>
      </c>
      <c r="AB265" s="149" t="str">
        <f t="shared" si="78"/>
        <v/>
      </c>
      <c r="AD265" s="104" t="str">
        <f t="shared" si="74"/>
        <v/>
      </c>
      <c r="AE265" s="152" t="str">
        <f t="shared" si="75"/>
        <v/>
      </c>
      <c r="AF265" s="152" t="str">
        <f t="shared" si="79"/>
        <v/>
      </c>
      <c r="AG265" s="105" t="str">
        <f t="shared" si="76"/>
        <v/>
      </c>
      <c r="AH265" s="104" t="str">
        <f t="shared" si="77"/>
        <v/>
      </c>
      <c r="AI265" s="105" t="str">
        <f t="shared" si="80"/>
        <v/>
      </c>
      <c r="AJ265" s="105" t="str">
        <f t="shared" si="81"/>
        <v/>
      </c>
      <c r="AK265" s="105" t="str">
        <f t="shared" si="82"/>
        <v/>
      </c>
      <c r="AL265" s="105" t="str">
        <f t="shared" si="83"/>
        <v/>
      </c>
      <c r="AM265" s="105" t="str">
        <f t="shared" si="84"/>
        <v/>
      </c>
      <c r="AN265" s="105" t="str">
        <f t="shared" si="85"/>
        <v/>
      </c>
      <c r="AO265" s="105" t="str">
        <f t="shared" si="86"/>
        <v/>
      </c>
      <c r="AP265" s="105" t="str">
        <f t="shared" si="87"/>
        <v/>
      </c>
      <c r="AQ265" s="105" t="str">
        <f t="shared" si="88"/>
        <v/>
      </c>
      <c r="AR265" s="105" t="str">
        <f t="shared" si="89"/>
        <v/>
      </c>
      <c r="AS265" s="105"/>
      <c r="AT265" s="155"/>
    </row>
    <row r="266" spans="2:46">
      <c r="B266" s="160"/>
      <c r="C266" s="160"/>
      <c r="D266" s="103"/>
      <c r="E266" s="145"/>
      <c r="F266" s="146" t="str">
        <f t="shared" si="90"/>
        <v/>
      </c>
      <c r="G266" s="146"/>
      <c r="H266" s="145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Y266" s="147"/>
      <c r="Z266" s="148"/>
      <c r="AA266" s="149" t="str">
        <f t="shared" si="73"/>
        <v/>
      </c>
      <c r="AB266" s="149" t="str">
        <f t="shared" si="78"/>
        <v/>
      </c>
      <c r="AD266" s="104" t="str">
        <f t="shared" si="74"/>
        <v/>
      </c>
      <c r="AE266" s="152" t="str">
        <f t="shared" si="75"/>
        <v/>
      </c>
      <c r="AF266" s="152" t="str">
        <f t="shared" si="79"/>
        <v/>
      </c>
      <c r="AG266" s="105" t="str">
        <f t="shared" si="76"/>
        <v/>
      </c>
      <c r="AH266" s="104" t="str">
        <f t="shared" si="77"/>
        <v/>
      </c>
      <c r="AI266" s="105" t="str">
        <f t="shared" si="80"/>
        <v/>
      </c>
      <c r="AJ266" s="105" t="str">
        <f t="shared" si="81"/>
        <v/>
      </c>
      <c r="AK266" s="105" t="str">
        <f t="shared" si="82"/>
        <v/>
      </c>
      <c r="AL266" s="105" t="str">
        <f t="shared" si="83"/>
        <v/>
      </c>
      <c r="AM266" s="105" t="str">
        <f t="shared" si="84"/>
        <v/>
      </c>
      <c r="AN266" s="105" t="str">
        <f t="shared" si="85"/>
        <v/>
      </c>
      <c r="AO266" s="105" t="str">
        <f t="shared" si="86"/>
        <v/>
      </c>
      <c r="AP266" s="105" t="str">
        <f t="shared" si="87"/>
        <v/>
      </c>
      <c r="AQ266" s="105" t="str">
        <f t="shared" si="88"/>
        <v/>
      </c>
      <c r="AR266" s="105" t="str">
        <f t="shared" si="89"/>
        <v/>
      </c>
      <c r="AS266" s="105"/>
      <c r="AT266" s="155"/>
    </row>
    <row r="267" spans="2:46">
      <c r="B267" s="160"/>
      <c r="C267" s="160"/>
      <c r="D267" s="103"/>
      <c r="E267" s="145"/>
      <c r="F267" s="146" t="str">
        <f t="shared" si="90"/>
        <v/>
      </c>
      <c r="G267" s="146"/>
      <c r="H267" s="145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Y267" s="147"/>
      <c r="Z267" s="148"/>
      <c r="AA267" s="149" t="str">
        <f t="shared" si="73"/>
        <v/>
      </c>
      <c r="AB267" s="149" t="str">
        <f t="shared" si="78"/>
        <v/>
      </c>
      <c r="AD267" s="104" t="str">
        <f t="shared" si="74"/>
        <v/>
      </c>
      <c r="AE267" s="152" t="str">
        <f t="shared" si="75"/>
        <v/>
      </c>
      <c r="AF267" s="152" t="str">
        <f t="shared" si="79"/>
        <v/>
      </c>
      <c r="AG267" s="105" t="str">
        <f t="shared" si="76"/>
        <v/>
      </c>
      <c r="AH267" s="104" t="str">
        <f t="shared" si="77"/>
        <v/>
      </c>
      <c r="AI267" s="105" t="str">
        <f t="shared" si="80"/>
        <v/>
      </c>
      <c r="AJ267" s="105" t="str">
        <f t="shared" si="81"/>
        <v/>
      </c>
      <c r="AK267" s="105" t="str">
        <f t="shared" si="82"/>
        <v/>
      </c>
      <c r="AL267" s="105" t="str">
        <f t="shared" si="83"/>
        <v/>
      </c>
      <c r="AM267" s="105" t="str">
        <f t="shared" si="84"/>
        <v/>
      </c>
      <c r="AN267" s="105" t="str">
        <f t="shared" si="85"/>
        <v/>
      </c>
      <c r="AO267" s="105" t="str">
        <f t="shared" si="86"/>
        <v/>
      </c>
      <c r="AP267" s="105" t="str">
        <f t="shared" si="87"/>
        <v/>
      </c>
      <c r="AQ267" s="105" t="str">
        <f t="shared" si="88"/>
        <v/>
      </c>
      <c r="AR267" s="105" t="str">
        <f t="shared" si="89"/>
        <v/>
      </c>
      <c r="AS267" s="105"/>
      <c r="AT267" s="155"/>
    </row>
    <row r="268" spans="2:46">
      <c r="B268" s="160"/>
      <c r="C268" s="160"/>
      <c r="D268" s="103"/>
      <c r="E268" s="145"/>
      <c r="F268" s="146" t="str">
        <f t="shared" si="90"/>
        <v/>
      </c>
      <c r="G268" s="146"/>
      <c r="H268" s="145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Y268" s="147"/>
      <c r="Z268" s="148"/>
      <c r="AA268" s="149" t="str">
        <f t="shared" si="73"/>
        <v/>
      </c>
      <c r="AB268" s="149" t="str">
        <f t="shared" si="78"/>
        <v/>
      </c>
      <c r="AD268" s="104" t="str">
        <f t="shared" si="74"/>
        <v/>
      </c>
      <c r="AE268" s="152" t="str">
        <f t="shared" si="75"/>
        <v/>
      </c>
      <c r="AF268" s="152" t="str">
        <f t="shared" si="79"/>
        <v/>
      </c>
      <c r="AG268" s="105" t="str">
        <f t="shared" si="76"/>
        <v/>
      </c>
      <c r="AH268" s="104" t="str">
        <f t="shared" si="77"/>
        <v/>
      </c>
      <c r="AI268" s="105" t="str">
        <f t="shared" si="80"/>
        <v/>
      </c>
      <c r="AJ268" s="105" t="str">
        <f t="shared" si="81"/>
        <v/>
      </c>
      <c r="AK268" s="105" t="str">
        <f t="shared" si="82"/>
        <v/>
      </c>
      <c r="AL268" s="105" t="str">
        <f t="shared" si="83"/>
        <v/>
      </c>
      <c r="AM268" s="105" t="str">
        <f t="shared" si="84"/>
        <v/>
      </c>
      <c r="AN268" s="105" t="str">
        <f t="shared" si="85"/>
        <v/>
      </c>
      <c r="AO268" s="105" t="str">
        <f t="shared" si="86"/>
        <v/>
      </c>
      <c r="AP268" s="105" t="str">
        <f t="shared" si="87"/>
        <v/>
      </c>
      <c r="AQ268" s="105" t="str">
        <f t="shared" si="88"/>
        <v/>
      </c>
      <c r="AR268" s="105" t="str">
        <f t="shared" si="89"/>
        <v/>
      </c>
      <c r="AS268" s="105"/>
      <c r="AT268" s="155"/>
    </row>
    <row r="269" spans="2:46">
      <c r="B269" s="160"/>
      <c r="C269" s="160"/>
      <c r="D269" s="103"/>
      <c r="E269" s="145"/>
      <c r="F269" s="146" t="str">
        <f t="shared" si="90"/>
        <v/>
      </c>
      <c r="G269" s="146"/>
      <c r="H269" s="145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Y269" s="147"/>
      <c r="Z269" s="148"/>
      <c r="AA269" s="149" t="str">
        <f t="shared" si="73"/>
        <v/>
      </c>
      <c r="AB269" s="149" t="str">
        <f t="shared" si="78"/>
        <v/>
      </c>
      <c r="AD269" s="104" t="str">
        <f t="shared" si="74"/>
        <v/>
      </c>
      <c r="AE269" s="152" t="str">
        <f t="shared" si="75"/>
        <v/>
      </c>
      <c r="AF269" s="152" t="str">
        <f t="shared" si="79"/>
        <v/>
      </c>
      <c r="AG269" s="105" t="str">
        <f t="shared" si="76"/>
        <v/>
      </c>
      <c r="AH269" s="104" t="str">
        <f t="shared" si="77"/>
        <v/>
      </c>
      <c r="AI269" s="105" t="str">
        <f t="shared" si="80"/>
        <v/>
      </c>
      <c r="AJ269" s="105" t="str">
        <f t="shared" si="81"/>
        <v/>
      </c>
      <c r="AK269" s="105" t="str">
        <f t="shared" si="82"/>
        <v/>
      </c>
      <c r="AL269" s="105" t="str">
        <f t="shared" si="83"/>
        <v/>
      </c>
      <c r="AM269" s="105" t="str">
        <f t="shared" si="84"/>
        <v/>
      </c>
      <c r="AN269" s="105" t="str">
        <f t="shared" si="85"/>
        <v/>
      </c>
      <c r="AO269" s="105" t="str">
        <f t="shared" si="86"/>
        <v/>
      </c>
      <c r="AP269" s="105" t="str">
        <f t="shared" si="87"/>
        <v/>
      </c>
      <c r="AQ269" s="105" t="str">
        <f t="shared" si="88"/>
        <v/>
      </c>
      <c r="AR269" s="105" t="str">
        <f t="shared" si="89"/>
        <v/>
      </c>
      <c r="AS269" s="105"/>
      <c r="AT269" s="155"/>
    </row>
    <row r="270" spans="2:46">
      <c r="B270" s="160"/>
      <c r="C270" s="160"/>
      <c r="D270" s="103"/>
      <c r="E270" s="145"/>
      <c r="F270" s="146" t="str">
        <f t="shared" si="90"/>
        <v/>
      </c>
      <c r="G270" s="146"/>
      <c r="H270" s="145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Y270" s="147"/>
      <c r="Z270" s="148"/>
      <c r="AA270" s="149" t="str">
        <f t="shared" si="73"/>
        <v/>
      </c>
      <c r="AB270" s="149" t="str">
        <f t="shared" si="78"/>
        <v/>
      </c>
      <c r="AD270" s="104" t="str">
        <f t="shared" si="74"/>
        <v/>
      </c>
      <c r="AE270" s="152" t="str">
        <f t="shared" si="75"/>
        <v/>
      </c>
      <c r="AF270" s="152" t="str">
        <f t="shared" si="79"/>
        <v/>
      </c>
      <c r="AG270" s="105" t="str">
        <f t="shared" si="76"/>
        <v/>
      </c>
      <c r="AH270" s="104" t="str">
        <f t="shared" si="77"/>
        <v/>
      </c>
      <c r="AI270" s="105" t="str">
        <f t="shared" si="80"/>
        <v/>
      </c>
      <c r="AJ270" s="105" t="str">
        <f t="shared" si="81"/>
        <v/>
      </c>
      <c r="AK270" s="105" t="str">
        <f t="shared" si="82"/>
        <v/>
      </c>
      <c r="AL270" s="105" t="str">
        <f t="shared" si="83"/>
        <v/>
      </c>
      <c r="AM270" s="105" t="str">
        <f t="shared" si="84"/>
        <v/>
      </c>
      <c r="AN270" s="105" t="str">
        <f t="shared" si="85"/>
        <v/>
      </c>
      <c r="AO270" s="105" t="str">
        <f t="shared" si="86"/>
        <v/>
      </c>
      <c r="AP270" s="105" t="str">
        <f t="shared" si="87"/>
        <v/>
      </c>
      <c r="AQ270" s="105" t="str">
        <f t="shared" si="88"/>
        <v/>
      </c>
      <c r="AR270" s="105" t="str">
        <f t="shared" si="89"/>
        <v/>
      </c>
      <c r="AS270" s="105"/>
      <c r="AT270" s="155"/>
    </row>
    <row r="271" spans="2:46">
      <c r="B271" s="160"/>
      <c r="C271" s="160"/>
      <c r="D271" s="103"/>
      <c r="E271" s="145"/>
      <c r="F271" s="146" t="str">
        <f t="shared" si="90"/>
        <v/>
      </c>
      <c r="G271" s="146"/>
      <c r="H271" s="145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Y271" s="147"/>
      <c r="Z271" s="148"/>
      <c r="AA271" s="149" t="str">
        <f t="shared" ref="AA271:AA334" si="91">IFERROR(IF(OR(B271="",B271="SUBTOTAL"),"",IF(AND(B271="Capítulo",E271=E$12),SUMIF(AD$15:AD$500,D271,AA$15:AA$500),IF(E271=E$13,AE271*Z271,SUM(AI271:AM271)))),"")</f>
        <v/>
      </c>
      <c r="AB271" s="149" t="str">
        <f t="shared" si="78"/>
        <v/>
      </c>
      <c r="AD271" s="104" t="str">
        <f t="shared" ref="AD271:AD334" si="92">IF(B271="PARTIDA",MID(D271,1,2),"")</f>
        <v/>
      </c>
      <c r="AE271" s="152" t="str">
        <f t="shared" ref="AE271:AE334" si="93">IF(AND($E271=$E$13,$B271="PARTIDA"),IF($G271="PZ",$AM$2,1),"")</f>
        <v/>
      </c>
      <c r="AF271" s="152" t="str">
        <f t="shared" si="79"/>
        <v/>
      </c>
      <c r="AG271" s="105" t="str">
        <f t="shared" ref="AG271:AG334" si="94">IF(E271=$E$13,MID($G271,1,3),"")</f>
        <v/>
      </c>
      <c r="AH271" s="104" t="str">
        <f t="shared" ref="AH271:AH334" si="95">IF(E271=$E$13,AA271,"")</f>
        <v/>
      </c>
      <c r="AI271" s="105" t="str">
        <f t="shared" si="80"/>
        <v/>
      </c>
      <c r="AJ271" s="105" t="str">
        <f t="shared" si="81"/>
        <v/>
      </c>
      <c r="AK271" s="105" t="str">
        <f t="shared" si="82"/>
        <v/>
      </c>
      <c r="AL271" s="105" t="str">
        <f t="shared" si="83"/>
        <v/>
      </c>
      <c r="AM271" s="105" t="str">
        <f t="shared" si="84"/>
        <v/>
      </c>
      <c r="AN271" s="105" t="str">
        <f t="shared" si="85"/>
        <v/>
      </c>
      <c r="AO271" s="105" t="str">
        <f t="shared" si="86"/>
        <v/>
      </c>
      <c r="AP271" s="105" t="str">
        <f t="shared" si="87"/>
        <v/>
      </c>
      <c r="AQ271" s="105" t="str">
        <f t="shared" si="88"/>
        <v/>
      </c>
      <c r="AR271" s="105" t="str">
        <f t="shared" si="89"/>
        <v/>
      </c>
      <c r="AS271" s="105"/>
      <c r="AT271" s="155"/>
    </row>
    <row r="272" spans="2:46">
      <c r="B272" s="160"/>
      <c r="C272" s="160"/>
      <c r="D272" s="103"/>
      <c r="E272" s="145"/>
      <c r="F272" s="146" t="str">
        <f t="shared" si="90"/>
        <v/>
      </c>
      <c r="G272" s="146"/>
      <c r="H272" s="145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Y272" s="147"/>
      <c r="Z272" s="148"/>
      <c r="AA272" s="149" t="str">
        <f t="shared" si="91"/>
        <v/>
      </c>
      <c r="AB272" s="149" t="str">
        <f t="shared" ref="AB272:AB335" si="96">IFERROR(IF(OR(AK$2=0,B272="",B272="SUBTOTAL"),"",IF(AND(B272="Capítulo",E272=E$12),SUMIF(AD$15:AD$500,D272,AB$15:AB$500),IF(E272=E$13,AF272*Z272,SUM(AI272:AR272)))),"")</f>
        <v/>
      </c>
      <c r="AD272" s="104" t="str">
        <f t="shared" si="92"/>
        <v/>
      </c>
      <c r="AE272" s="152" t="str">
        <f t="shared" si="93"/>
        <v/>
      </c>
      <c r="AF272" s="152" t="str">
        <f t="shared" ref="AF272:AF335" si="97">IF(AND($E272=$E$13,$B272="PARTIDA"),IF($G272="PZ",$AN$2,1),"")</f>
        <v/>
      </c>
      <c r="AG272" s="105" t="str">
        <f t="shared" si="94"/>
        <v/>
      </c>
      <c r="AH272" s="104" t="str">
        <f t="shared" si="95"/>
        <v/>
      </c>
      <c r="AI272" s="105" t="str">
        <f t="shared" ref="AI272:AI335" si="98">IF(OR(AI$13="",S272="",$E272=$E$13,$B272&lt;&gt;"partida"),"",S272*$Z272)</f>
        <v/>
      </c>
      <c r="AJ272" s="105" t="str">
        <f t="shared" ref="AJ272:AJ335" si="99">IF(OR(AJ$13="",T272="",$E272=$E$13,$B272&lt;&gt;"partida"),"",T272*$Z272)</f>
        <v/>
      </c>
      <c r="AK272" s="105" t="str">
        <f t="shared" ref="AK272:AK335" si="100">IF(OR(AK$13="",U272="",$E272=$E$13,$B272&lt;&gt;"partida"),"",U272*$Z272)</f>
        <v/>
      </c>
      <c r="AL272" s="105" t="str">
        <f t="shared" ref="AL272:AL335" si="101">IF(OR(AL$13="",V272="",$E272=$E$13,$B272&lt;&gt;"partida"),"",V272*$Z272)</f>
        <v/>
      </c>
      <c r="AM272" s="105" t="str">
        <f t="shared" ref="AM272:AM335" si="102">IF(OR(AM$13="",W272="",$E272=$E$13,$B272&lt;&gt;"partida"),"",W272*$Z272)</f>
        <v/>
      </c>
      <c r="AN272" s="105" t="str">
        <f t="shared" ref="AN272:AN335" si="103">IF(OR(AN$13="",S272="",$E272=$E$13,$B272&lt;&gt;"partida"),"",S272*$Z272)</f>
        <v/>
      </c>
      <c r="AO272" s="105" t="str">
        <f t="shared" ref="AO272:AO335" si="104">IF(OR(AO$13="",T272="",$E272=$E$13,$B272&lt;&gt;"partida"),"",T272*$Z272)</f>
        <v/>
      </c>
      <c r="AP272" s="105" t="str">
        <f t="shared" ref="AP272:AP335" si="105">IF(OR(AP$13="",U272="",$E272=$E$13,$B272&lt;&gt;"partida"),"",U272*$Z272)</f>
        <v/>
      </c>
      <c r="AQ272" s="105" t="str">
        <f t="shared" ref="AQ272:AQ335" si="106">IF(OR(AQ$13="",V272="",$E272=$E$13,$B272&lt;&gt;"partida"),"",V272*$Z272)</f>
        <v/>
      </c>
      <c r="AR272" s="105" t="str">
        <f t="shared" ref="AR272:AR335" si="107">IF(OR(AR$13="",W272="",$E272=$E$13,$B272&lt;&gt;"partida"),"",W272*$Z272)</f>
        <v/>
      </c>
      <c r="AS272" s="105"/>
      <c r="AT272" s="155"/>
    </row>
    <row r="273" spans="2:46">
      <c r="B273" s="160"/>
      <c r="C273" s="160"/>
      <c r="D273" s="103"/>
      <c r="E273" s="145"/>
      <c r="F273" s="146" t="str">
        <f t="shared" si="90"/>
        <v/>
      </c>
      <c r="G273" s="146"/>
      <c r="H273" s="145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Y273" s="147"/>
      <c r="Z273" s="148"/>
      <c r="AA273" s="149" t="str">
        <f t="shared" si="91"/>
        <v/>
      </c>
      <c r="AB273" s="149" t="str">
        <f t="shared" si="96"/>
        <v/>
      </c>
      <c r="AD273" s="104" t="str">
        <f t="shared" si="92"/>
        <v/>
      </c>
      <c r="AE273" s="152" t="str">
        <f t="shared" si="93"/>
        <v/>
      </c>
      <c r="AF273" s="152" t="str">
        <f t="shared" si="97"/>
        <v/>
      </c>
      <c r="AG273" s="105" t="str">
        <f t="shared" si="94"/>
        <v/>
      </c>
      <c r="AH273" s="104" t="str">
        <f t="shared" si="95"/>
        <v/>
      </c>
      <c r="AI273" s="105" t="str">
        <f t="shared" si="98"/>
        <v/>
      </c>
      <c r="AJ273" s="105" t="str">
        <f t="shared" si="99"/>
        <v/>
      </c>
      <c r="AK273" s="105" t="str">
        <f t="shared" si="100"/>
        <v/>
      </c>
      <c r="AL273" s="105" t="str">
        <f t="shared" si="101"/>
        <v/>
      </c>
      <c r="AM273" s="105" t="str">
        <f t="shared" si="102"/>
        <v/>
      </c>
      <c r="AN273" s="105" t="str">
        <f t="shared" si="103"/>
        <v/>
      </c>
      <c r="AO273" s="105" t="str">
        <f t="shared" si="104"/>
        <v/>
      </c>
      <c r="AP273" s="105" t="str">
        <f t="shared" si="105"/>
        <v/>
      </c>
      <c r="AQ273" s="105" t="str">
        <f t="shared" si="106"/>
        <v/>
      </c>
      <c r="AR273" s="105" t="str">
        <f t="shared" si="107"/>
        <v/>
      </c>
      <c r="AS273" s="105"/>
      <c r="AT273" s="155"/>
    </row>
    <row r="274" spans="2:46">
      <c r="B274" s="160"/>
      <c r="C274" s="160"/>
      <c r="D274" s="103"/>
      <c r="E274" s="145"/>
      <c r="F274" s="146" t="str">
        <f t="shared" si="90"/>
        <v/>
      </c>
      <c r="G274" s="146"/>
      <c r="H274" s="145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Y274" s="147"/>
      <c r="Z274" s="148"/>
      <c r="AA274" s="149" t="str">
        <f t="shared" si="91"/>
        <v/>
      </c>
      <c r="AB274" s="149" t="str">
        <f t="shared" si="96"/>
        <v/>
      </c>
      <c r="AD274" s="104" t="str">
        <f t="shared" si="92"/>
        <v/>
      </c>
      <c r="AE274" s="152" t="str">
        <f t="shared" si="93"/>
        <v/>
      </c>
      <c r="AF274" s="152" t="str">
        <f t="shared" si="97"/>
        <v/>
      </c>
      <c r="AG274" s="105" t="str">
        <f t="shared" si="94"/>
        <v/>
      </c>
      <c r="AH274" s="104" t="str">
        <f t="shared" si="95"/>
        <v/>
      </c>
      <c r="AI274" s="105" t="str">
        <f t="shared" si="98"/>
        <v/>
      </c>
      <c r="AJ274" s="105" t="str">
        <f t="shared" si="99"/>
        <v/>
      </c>
      <c r="AK274" s="105" t="str">
        <f t="shared" si="100"/>
        <v/>
      </c>
      <c r="AL274" s="105" t="str">
        <f t="shared" si="101"/>
        <v/>
      </c>
      <c r="AM274" s="105" t="str">
        <f t="shared" si="102"/>
        <v/>
      </c>
      <c r="AN274" s="105" t="str">
        <f t="shared" si="103"/>
        <v/>
      </c>
      <c r="AO274" s="105" t="str">
        <f t="shared" si="104"/>
        <v/>
      </c>
      <c r="AP274" s="105" t="str">
        <f t="shared" si="105"/>
        <v/>
      </c>
      <c r="AQ274" s="105" t="str">
        <f t="shared" si="106"/>
        <v/>
      </c>
      <c r="AR274" s="105" t="str">
        <f t="shared" si="107"/>
        <v/>
      </c>
      <c r="AS274" s="105"/>
      <c r="AT274" s="155"/>
    </row>
    <row r="275" spans="2:46">
      <c r="B275" s="160"/>
      <c r="C275" s="160"/>
      <c r="D275" s="103"/>
      <c r="E275" s="145"/>
      <c r="F275" s="146" t="str">
        <f t="shared" si="90"/>
        <v/>
      </c>
      <c r="G275" s="146"/>
      <c r="H275" s="145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Y275" s="147"/>
      <c r="Z275" s="148"/>
      <c r="AA275" s="149" t="str">
        <f t="shared" si="91"/>
        <v/>
      </c>
      <c r="AB275" s="149" t="str">
        <f t="shared" si="96"/>
        <v/>
      </c>
      <c r="AD275" s="104" t="str">
        <f t="shared" si="92"/>
        <v/>
      </c>
      <c r="AE275" s="152" t="str">
        <f t="shared" si="93"/>
        <v/>
      </c>
      <c r="AF275" s="152" t="str">
        <f t="shared" si="97"/>
        <v/>
      </c>
      <c r="AG275" s="105" t="str">
        <f t="shared" si="94"/>
        <v/>
      </c>
      <c r="AH275" s="104" t="str">
        <f t="shared" si="95"/>
        <v/>
      </c>
      <c r="AI275" s="105" t="str">
        <f t="shared" si="98"/>
        <v/>
      </c>
      <c r="AJ275" s="105" t="str">
        <f t="shared" si="99"/>
        <v/>
      </c>
      <c r="AK275" s="105" t="str">
        <f t="shared" si="100"/>
        <v/>
      </c>
      <c r="AL275" s="105" t="str">
        <f t="shared" si="101"/>
        <v/>
      </c>
      <c r="AM275" s="105" t="str">
        <f t="shared" si="102"/>
        <v/>
      </c>
      <c r="AN275" s="105" t="str">
        <f t="shared" si="103"/>
        <v/>
      </c>
      <c r="AO275" s="105" t="str">
        <f t="shared" si="104"/>
        <v/>
      </c>
      <c r="AP275" s="105" t="str">
        <f t="shared" si="105"/>
        <v/>
      </c>
      <c r="AQ275" s="105" t="str">
        <f t="shared" si="106"/>
        <v/>
      </c>
      <c r="AR275" s="105" t="str">
        <f t="shared" si="107"/>
        <v/>
      </c>
      <c r="AS275" s="105"/>
      <c r="AT275" s="155"/>
    </row>
    <row r="276" spans="2:46">
      <c r="B276" s="160"/>
      <c r="C276" s="160"/>
      <c r="D276" s="103"/>
      <c r="E276" s="145"/>
      <c r="F276" s="146" t="str">
        <f t="shared" si="90"/>
        <v/>
      </c>
      <c r="G276" s="146"/>
      <c r="H276" s="145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Y276" s="147"/>
      <c r="Z276" s="148"/>
      <c r="AA276" s="149" t="str">
        <f t="shared" si="91"/>
        <v/>
      </c>
      <c r="AB276" s="149" t="str">
        <f t="shared" si="96"/>
        <v/>
      </c>
      <c r="AD276" s="104" t="str">
        <f t="shared" si="92"/>
        <v/>
      </c>
      <c r="AE276" s="152" t="str">
        <f t="shared" si="93"/>
        <v/>
      </c>
      <c r="AF276" s="152" t="str">
        <f t="shared" si="97"/>
        <v/>
      </c>
      <c r="AG276" s="105" t="str">
        <f t="shared" si="94"/>
        <v/>
      </c>
      <c r="AH276" s="104" t="str">
        <f t="shared" si="95"/>
        <v/>
      </c>
      <c r="AI276" s="105" t="str">
        <f t="shared" si="98"/>
        <v/>
      </c>
      <c r="AJ276" s="105" t="str">
        <f t="shared" si="99"/>
        <v/>
      </c>
      <c r="AK276" s="105" t="str">
        <f t="shared" si="100"/>
        <v/>
      </c>
      <c r="AL276" s="105" t="str">
        <f t="shared" si="101"/>
        <v/>
      </c>
      <c r="AM276" s="105" t="str">
        <f t="shared" si="102"/>
        <v/>
      </c>
      <c r="AN276" s="105" t="str">
        <f t="shared" si="103"/>
        <v/>
      </c>
      <c r="AO276" s="105" t="str">
        <f t="shared" si="104"/>
        <v/>
      </c>
      <c r="AP276" s="105" t="str">
        <f t="shared" si="105"/>
        <v/>
      </c>
      <c r="AQ276" s="105" t="str">
        <f t="shared" si="106"/>
        <v/>
      </c>
      <c r="AR276" s="105" t="str">
        <f t="shared" si="107"/>
        <v/>
      </c>
      <c r="AS276" s="105"/>
      <c r="AT276" s="155"/>
    </row>
    <row r="277" spans="2:46">
      <c r="B277" s="160"/>
      <c r="C277" s="160"/>
      <c r="D277" s="103"/>
      <c r="E277" s="145"/>
      <c r="F277" s="146" t="str">
        <f t="shared" si="90"/>
        <v/>
      </c>
      <c r="G277" s="146"/>
      <c r="H277" s="145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Y277" s="147"/>
      <c r="Z277" s="148"/>
      <c r="AA277" s="149" t="str">
        <f t="shared" si="91"/>
        <v/>
      </c>
      <c r="AB277" s="149" t="str">
        <f t="shared" si="96"/>
        <v/>
      </c>
      <c r="AD277" s="104" t="str">
        <f t="shared" si="92"/>
        <v/>
      </c>
      <c r="AE277" s="152" t="str">
        <f t="shared" si="93"/>
        <v/>
      </c>
      <c r="AF277" s="152" t="str">
        <f t="shared" si="97"/>
        <v/>
      </c>
      <c r="AG277" s="105" t="str">
        <f t="shared" si="94"/>
        <v/>
      </c>
      <c r="AH277" s="104" t="str">
        <f t="shared" si="95"/>
        <v/>
      </c>
      <c r="AI277" s="105" t="str">
        <f t="shared" si="98"/>
        <v/>
      </c>
      <c r="AJ277" s="105" t="str">
        <f t="shared" si="99"/>
        <v/>
      </c>
      <c r="AK277" s="105" t="str">
        <f t="shared" si="100"/>
        <v/>
      </c>
      <c r="AL277" s="105" t="str">
        <f t="shared" si="101"/>
        <v/>
      </c>
      <c r="AM277" s="105" t="str">
        <f t="shared" si="102"/>
        <v/>
      </c>
      <c r="AN277" s="105" t="str">
        <f t="shared" si="103"/>
        <v/>
      </c>
      <c r="AO277" s="105" t="str">
        <f t="shared" si="104"/>
        <v/>
      </c>
      <c r="AP277" s="105" t="str">
        <f t="shared" si="105"/>
        <v/>
      </c>
      <c r="AQ277" s="105" t="str">
        <f t="shared" si="106"/>
        <v/>
      </c>
      <c r="AR277" s="105" t="str">
        <f t="shared" si="107"/>
        <v/>
      </c>
      <c r="AS277" s="105"/>
      <c r="AT277" s="155"/>
    </row>
    <row r="278" spans="2:46">
      <c r="B278" s="160"/>
      <c r="C278" s="160"/>
      <c r="D278" s="103"/>
      <c r="E278" s="145"/>
      <c r="F278" s="146" t="str">
        <f t="shared" si="90"/>
        <v/>
      </c>
      <c r="G278" s="146"/>
      <c r="H278" s="145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Y278" s="147"/>
      <c r="Z278" s="148"/>
      <c r="AA278" s="149" t="str">
        <f t="shared" si="91"/>
        <v/>
      </c>
      <c r="AB278" s="149" t="str">
        <f t="shared" si="96"/>
        <v/>
      </c>
      <c r="AD278" s="104" t="str">
        <f t="shared" si="92"/>
        <v/>
      </c>
      <c r="AE278" s="152" t="str">
        <f t="shared" si="93"/>
        <v/>
      </c>
      <c r="AF278" s="152" t="str">
        <f t="shared" si="97"/>
        <v/>
      </c>
      <c r="AG278" s="105" t="str">
        <f t="shared" si="94"/>
        <v/>
      </c>
      <c r="AH278" s="104" t="str">
        <f t="shared" si="95"/>
        <v/>
      </c>
      <c r="AI278" s="105" t="str">
        <f t="shared" si="98"/>
        <v/>
      </c>
      <c r="AJ278" s="105" t="str">
        <f t="shared" si="99"/>
        <v/>
      </c>
      <c r="AK278" s="105" t="str">
        <f t="shared" si="100"/>
        <v/>
      </c>
      <c r="AL278" s="105" t="str">
        <f t="shared" si="101"/>
        <v/>
      </c>
      <c r="AM278" s="105" t="str">
        <f t="shared" si="102"/>
        <v/>
      </c>
      <c r="AN278" s="105" t="str">
        <f t="shared" si="103"/>
        <v/>
      </c>
      <c r="AO278" s="105" t="str">
        <f t="shared" si="104"/>
        <v/>
      </c>
      <c r="AP278" s="105" t="str">
        <f t="shared" si="105"/>
        <v/>
      </c>
      <c r="AQ278" s="105" t="str">
        <f t="shared" si="106"/>
        <v/>
      </c>
      <c r="AR278" s="105" t="str">
        <f t="shared" si="107"/>
        <v/>
      </c>
      <c r="AS278" s="105"/>
      <c r="AT278" s="155"/>
    </row>
    <row r="279" spans="2:46">
      <c r="B279" s="160"/>
      <c r="C279" s="160"/>
      <c r="D279" s="103"/>
      <c r="E279" s="145"/>
      <c r="F279" s="146" t="str">
        <f t="shared" si="90"/>
        <v/>
      </c>
      <c r="G279" s="146"/>
      <c r="H279" s="145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Y279" s="147"/>
      <c r="Z279" s="148"/>
      <c r="AA279" s="149" t="str">
        <f t="shared" si="91"/>
        <v/>
      </c>
      <c r="AB279" s="149" t="str">
        <f t="shared" si="96"/>
        <v/>
      </c>
      <c r="AD279" s="104" t="str">
        <f t="shared" si="92"/>
        <v/>
      </c>
      <c r="AE279" s="152" t="str">
        <f t="shared" si="93"/>
        <v/>
      </c>
      <c r="AF279" s="152" t="str">
        <f t="shared" si="97"/>
        <v/>
      </c>
      <c r="AG279" s="105" t="str">
        <f t="shared" si="94"/>
        <v/>
      </c>
      <c r="AH279" s="104" t="str">
        <f t="shared" si="95"/>
        <v/>
      </c>
      <c r="AI279" s="105" t="str">
        <f t="shared" si="98"/>
        <v/>
      </c>
      <c r="AJ279" s="105" t="str">
        <f t="shared" si="99"/>
        <v/>
      </c>
      <c r="AK279" s="105" t="str">
        <f t="shared" si="100"/>
        <v/>
      </c>
      <c r="AL279" s="105" t="str">
        <f t="shared" si="101"/>
        <v/>
      </c>
      <c r="AM279" s="105" t="str">
        <f t="shared" si="102"/>
        <v/>
      </c>
      <c r="AN279" s="105" t="str">
        <f t="shared" si="103"/>
        <v/>
      </c>
      <c r="AO279" s="105" t="str">
        <f t="shared" si="104"/>
        <v/>
      </c>
      <c r="AP279" s="105" t="str">
        <f t="shared" si="105"/>
        <v/>
      </c>
      <c r="AQ279" s="105" t="str">
        <f t="shared" si="106"/>
        <v/>
      </c>
      <c r="AR279" s="105" t="str">
        <f t="shared" si="107"/>
        <v/>
      </c>
      <c r="AS279" s="105"/>
      <c r="AT279" s="155"/>
    </row>
    <row r="280" spans="2:46">
      <c r="B280" s="160"/>
      <c r="C280" s="160"/>
      <c r="D280" s="103"/>
      <c r="E280" s="145"/>
      <c r="F280" s="146" t="str">
        <f t="shared" si="90"/>
        <v/>
      </c>
      <c r="G280" s="146"/>
      <c r="H280" s="145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Y280" s="147"/>
      <c r="Z280" s="148"/>
      <c r="AA280" s="149" t="str">
        <f t="shared" si="91"/>
        <v/>
      </c>
      <c r="AB280" s="149" t="str">
        <f t="shared" si="96"/>
        <v/>
      </c>
      <c r="AD280" s="104" t="str">
        <f t="shared" si="92"/>
        <v/>
      </c>
      <c r="AE280" s="152" t="str">
        <f t="shared" si="93"/>
        <v/>
      </c>
      <c r="AF280" s="152" t="str">
        <f t="shared" si="97"/>
        <v/>
      </c>
      <c r="AG280" s="105" t="str">
        <f t="shared" si="94"/>
        <v/>
      </c>
      <c r="AH280" s="104" t="str">
        <f t="shared" si="95"/>
        <v/>
      </c>
      <c r="AI280" s="105" t="str">
        <f t="shared" si="98"/>
        <v/>
      </c>
      <c r="AJ280" s="105" t="str">
        <f t="shared" si="99"/>
        <v/>
      </c>
      <c r="AK280" s="105" t="str">
        <f t="shared" si="100"/>
        <v/>
      </c>
      <c r="AL280" s="105" t="str">
        <f t="shared" si="101"/>
        <v/>
      </c>
      <c r="AM280" s="105" t="str">
        <f t="shared" si="102"/>
        <v/>
      </c>
      <c r="AN280" s="105" t="str">
        <f t="shared" si="103"/>
        <v/>
      </c>
      <c r="AO280" s="105" t="str">
        <f t="shared" si="104"/>
        <v/>
      </c>
      <c r="AP280" s="105" t="str">
        <f t="shared" si="105"/>
        <v/>
      </c>
      <c r="AQ280" s="105" t="str">
        <f t="shared" si="106"/>
        <v/>
      </c>
      <c r="AR280" s="105" t="str">
        <f t="shared" si="107"/>
        <v/>
      </c>
      <c r="AS280" s="105"/>
      <c r="AT280" s="155"/>
    </row>
    <row r="281" spans="2:46">
      <c r="B281" s="160"/>
      <c r="C281" s="160"/>
      <c r="D281" s="103"/>
      <c r="E281" s="145"/>
      <c r="F281" s="146" t="str">
        <f t="shared" si="90"/>
        <v/>
      </c>
      <c r="G281" s="146"/>
      <c r="H281" s="145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Y281" s="147"/>
      <c r="Z281" s="148"/>
      <c r="AA281" s="149" t="str">
        <f t="shared" si="91"/>
        <v/>
      </c>
      <c r="AB281" s="149" t="str">
        <f t="shared" si="96"/>
        <v/>
      </c>
      <c r="AD281" s="104" t="str">
        <f t="shared" si="92"/>
        <v/>
      </c>
      <c r="AE281" s="152" t="str">
        <f t="shared" si="93"/>
        <v/>
      </c>
      <c r="AF281" s="152" t="str">
        <f t="shared" si="97"/>
        <v/>
      </c>
      <c r="AG281" s="105" t="str">
        <f t="shared" si="94"/>
        <v/>
      </c>
      <c r="AH281" s="104" t="str">
        <f t="shared" si="95"/>
        <v/>
      </c>
      <c r="AI281" s="105" t="str">
        <f t="shared" si="98"/>
        <v/>
      </c>
      <c r="AJ281" s="105" t="str">
        <f t="shared" si="99"/>
        <v/>
      </c>
      <c r="AK281" s="105" t="str">
        <f t="shared" si="100"/>
        <v/>
      </c>
      <c r="AL281" s="105" t="str">
        <f t="shared" si="101"/>
        <v/>
      </c>
      <c r="AM281" s="105" t="str">
        <f t="shared" si="102"/>
        <v/>
      </c>
      <c r="AN281" s="105" t="str">
        <f t="shared" si="103"/>
        <v/>
      </c>
      <c r="AO281" s="105" t="str">
        <f t="shared" si="104"/>
        <v/>
      </c>
      <c r="AP281" s="105" t="str">
        <f t="shared" si="105"/>
        <v/>
      </c>
      <c r="AQ281" s="105" t="str">
        <f t="shared" si="106"/>
        <v/>
      </c>
      <c r="AR281" s="105" t="str">
        <f t="shared" si="107"/>
        <v/>
      </c>
      <c r="AS281" s="105"/>
      <c r="AT281" s="155"/>
    </row>
    <row r="282" spans="2:46">
      <c r="B282" s="160"/>
      <c r="C282" s="160"/>
      <c r="D282" s="103"/>
      <c r="E282" s="145"/>
      <c r="F282" s="146" t="str">
        <f t="shared" si="90"/>
        <v/>
      </c>
      <c r="G282" s="146"/>
      <c r="H282" s="145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Y282" s="147"/>
      <c r="Z282" s="148"/>
      <c r="AA282" s="149" t="str">
        <f t="shared" si="91"/>
        <v/>
      </c>
      <c r="AB282" s="149" t="str">
        <f t="shared" si="96"/>
        <v/>
      </c>
      <c r="AD282" s="104" t="str">
        <f t="shared" si="92"/>
        <v/>
      </c>
      <c r="AE282" s="152" t="str">
        <f t="shared" si="93"/>
        <v/>
      </c>
      <c r="AF282" s="152" t="str">
        <f t="shared" si="97"/>
        <v/>
      </c>
      <c r="AG282" s="105" t="str">
        <f t="shared" si="94"/>
        <v/>
      </c>
      <c r="AH282" s="104" t="str">
        <f t="shared" si="95"/>
        <v/>
      </c>
      <c r="AI282" s="105" t="str">
        <f t="shared" si="98"/>
        <v/>
      </c>
      <c r="AJ282" s="105" t="str">
        <f t="shared" si="99"/>
        <v/>
      </c>
      <c r="AK282" s="105" t="str">
        <f t="shared" si="100"/>
        <v/>
      </c>
      <c r="AL282" s="105" t="str">
        <f t="shared" si="101"/>
        <v/>
      </c>
      <c r="AM282" s="105" t="str">
        <f t="shared" si="102"/>
        <v/>
      </c>
      <c r="AN282" s="105" t="str">
        <f t="shared" si="103"/>
        <v/>
      </c>
      <c r="AO282" s="105" t="str">
        <f t="shared" si="104"/>
        <v/>
      </c>
      <c r="AP282" s="105" t="str">
        <f t="shared" si="105"/>
        <v/>
      </c>
      <c r="AQ282" s="105" t="str">
        <f t="shared" si="106"/>
        <v/>
      </c>
      <c r="AR282" s="105" t="str">
        <f t="shared" si="107"/>
        <v/>
      </c>
      <c r="AS282" s="105"/>
      <c r="AT282" s="155"/>
    </row>
    <row r="283" spans="2:46">
      <c r="B283" s="160"/>
      <c r="C283" s="160"/>
      <c r="D283" s="103"/>
      <c r="E283" s="145"/>
      <c r="F283" s="146" t="str">
        <f t="shared" ref="F283:F346" si="108">IF(G283="","",VLOOKUP($G283,$AW$2:$AX$12,2,FALSE))</f>
        <v/>
      </c>
      <c r="G283" s="146"/>
      <c r="H283" s="145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Y283" s="147"/>
      <c r="Z283" s="148"/>
      <c r="AA283" s="149" t="str">
        <f t="shared" si="91"/>
        <v/>
      </c>
      <c r="AB283" s="149" t="str">
        <f t="shared" si="96"/>
        <v/>
      </c>
      <c r="AD283" s="104" t="str">
        <f t="shared" si="92"/>
        <v/>
      </c>
      <c r="AE283" s="152" t="str">
        <f t="shared" si="93"/>
        <v/>
      </c>
      <c r="AF283" s="152" t="str">
        <f t="shared" si="97"/>
        <v/>
      </c>
      <c r="AG283" s="105" t="str">
        <f t="shared" si="94"/>
        <v/>
      </c>
      <c r="AH283" s="104" t="str">
        <f t="shared" si="95"/>
        <v/>
      </c>
      <c r="AI283" s="105" t="str">
        <f t="shared" si="98"/>
        <v/>
      </c>
      <c r="AJ283" s="105" t="str">
        <f t="shared" si="99"/>
        <v/>
      </c>
      <c r="AK283" s="105" t="str">
        <f t="shared" si="100"/>
        <v/>
      </c>
      <c r="AL283" s="105" t="str">
        <f t="shared" si="101"/>
        <v/>
      </c>
      <c r="AM283" s="105" t="str">
        <f t="shared" si="102"/>
        <v/>
      </c>
      <c r="AN283" s="105" t="str">
        <f t="shared" si="103"/>
        <v/>
      </c>
      <c r="AO283" s="105" t="str">
        <f t="shared" si="104"/>
        <v/>
      </c>
      <c r="AP283" s="105" t="str">
        <f t="shared" si="105"/>
        <v/>
      </c>
      <c r="AQ283" s="105" t="str">
        <f t="shared" si="106"/>
        <v/>
      </c>
      <c r="AR283" s="105" t="str">
        <f t="shared" si="107"/>
        <v/>
      </c>
      <c r="AS283" s="105"/>
      <c r="AT283" s="155"/>
    </row>
    <row r="284" spans="2:46">
      <c r="B284" s="160"/>
      <c r="C284" s="160"/>
      <c r="D284" s="103"/>
      <c r="E284" s="145"/>
      <c r="F284" s="146" t="str">
        <f t="shared" si="108"/>
        <v/>
      </c>
      <c r="G284" s="146"/>
      <c r="H284" s="145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Y284" s="147"/>
      <c r="Z284" s="148"/>
      <c r="AA284" s="149" t="str">
        <f t="shared" si="91"/>
        <v/>
      </c>
      <c r="AB284" s="149" t="str">
        <f t="shared" si="96"/>
        <v/>
      </c>
      <c r="AD284" s="104" t="str">
        <f t="shared" si="92"/>
        <v/>
      </c>
      <c r="AE284" s="152" t="str">
        <f t="shared" si="93"/>
        <v/>
      </c>
      <c r="AF284" s="152" t="str">
        <f t="shared" si="97"/>
        <v/>
      </c>
      <c r="AG284" s="105" t="str">
        <f t="shared" si="94"/>
        <v/>
      </c>
      <c r="AH284" s="104" t="str">
        <f t="shared" si="95"/>
        <v/>
      </c>
      <c r="AI284" s="105" t="str">
        <f t="shared" si="98"/>
        <v/>
      </c>
      <c r="AJ284" s="105" t="str">
        <f t="shared" si="99"/>
        <v/>
      </c>
      <c r="AK284" s="105" t="str">
        <f t="shared" si="100"/>
        <v/>
      </c>
      <c r="AL284" s="105" t="str">
        <f t="shared" si="101"/>
        <v/>
      </c>
      <c r="AM284" s="105" t="str">
        <f t="shared" si="102"/>
        <v/>
      </c>
      <c r="AN284" s="105" t="str">
        <f t="shared" si="103"/>
        <v/>
      </c>
      <c r="AO284" s="105" t="str">
        <f t="shared" si="104"/>
        <v/>
      </c>
      <c r="AP284" s="105" t="str">
        <f t="shared" si="105"/>
        <v/>
      </c>
      <c r="AQ284" s="105" t="str">
        <f t="shared" si="106"/>
        <v/>
      </c>
      <c r="AR284" s="105" t="str">
        <f t="shared" si="107"/>
        <v/>
      </c>
      <c r="AS284" s="105"/>
      <c r="AT284" s="155"/>
    </row>
    <row r="285" spans="2:46">
      <c r="B285" s="160"/>
      <c r="C285" s="160"/>
      <c r="D285" s="103"/>
      <c r="E285" s="145"/>
      <c r="F285" s="146" t="str">
        <f t="shared" si="108"/>
        <v/>
      </c>
      <c r="G285" s="146"/>
      <c r="H285" s="145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Y285" s="147"/>
      <c r="Z285" s="148"/>
      <c r="AA285" s="149" t="str">
        <f t="shared" si="91"/>
        <v/>
      </c>
      <c r="AB285" s="149" t="str">
        <f t="shared" si="96"/>
        <v/>
      </c>
      <c r="AD285" s="104" t="str">
        <f t="shared" si="92"/>
        <v/>
      </c>
      <c r="AE285" s="152" t="str">
        <f t="shared" si="93"/>
        <v/>
      </c>
      <c r="AF285" s="152" t="str">
        <f t="shared" si="97"/>
        <v/>
      </c>
      <c r="AG285" s="105" t="str">
        <f t="shared" si="94"/>
        <v/>
      </c>
      <c r="AH285" s="104" t="str">
        <f t="shared" si="95"/>
        <v/>
      </c>
      <c r="AI285" s="105" t="str">
        <f t="shared" si="98"/>
        <v/>
      </c>
      <c r="AJ285" s="105" t="str">
        <f t="shared" si="99"/>
        <v/>
      </c>
      <c r="AK285" s="105" t="str">
        <f t="shared" si="100"/>
        <v/>
      </c>
      <c r="AL285" s="105" t="str">
        <f t="shared" si="101"/>
        <v/>
      </c>
      <c r="AM285" s="105" t="str">
        <f t="shared" si="102"/>
        <v/>
      </c>
      <c r="AN285" s="105" t="str">
        <f t="shared" si="103"/>
        <v/>
      </c>
      <c r="AO285" s="105" t="str">
        <f t="shared" si="104"/>
        <v/>
      </c>
      <c r="AP285" s="105" t="str">
        <f t="shared" si="105"/>
        <v/>
      </c>
      <c r="AQ285" s="105" t="str">
        <f t="shared" si="106"/>
        <v/>
      </c>
      <c r="AR285" s="105" t="str">
        <f t="shared" si="107"/>
        <v/>
      </c>
      <c r="AS285" s="105"/>
      <c r="AT285" s="155"/>
    </row>
    <row r="286" spans="2:46">
      <c r="B286" s="160"/>
      <c r="C286" s="160"/>
      <c r="D286" s="103"/>
      <c r="E286" s="145"/>
      <c r="F286" s="146" t="str">
        <f t="shared" si="108"/>
        <v/>
      </c>
      <c r="G286" s="146"/>
      <c r="H286" s="145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Y286" s="147"/>
      <c r="Z286" s="148"/>
      <c r="AA286" s="149" t="str">
        <f t="shared" si="91"/>
        <v/>
      </c>
      <c r="AB286" s="149" t="str">
        <f t="shared" si="96"/>
        <v/>
      </c>
      <c r="AD286" s="104" t="str">
        <f t="shared" si="92"/>
        <v/>
      </c>
      <c r="AE286" s="152" t="str">
        <f t="shared" si="93"/>
        <v/>
      </c>
      <c r="AF286" s="152" t="str">
        <f t="shared" si="97"/>
        <v/>
      </c>
      <c r="AG286" s="105" t="str">
        <f t="shared" si="94"/>
        <v/>
      </c>
      <c r="AH286" s="104" t="str">
        <f t="shared" si="95"/>
        <v/>
      </c>
      <c r="AI286" s="105" t="str">
        <f t="shared" si="98"/>
        <v/>
      </c>
      <c r="AJ286" s="105" t="str">
        <f t="shared" si="99"/>
        <v/>
      </c>
      <c r="AK286" s="105" t="str">
        <f t="shared" si="100"/>
        <v/>
      </c>
      <c r="AL286" s="105" t="str">
        <f t="shared" si="101"/>
        <v/>
      </c>
      <c r="AM286" s="105" t="str">
        <f t="shared" si="102"/>
        <v/>
      </c>
      <c r="AN286" s="105" t="str">
        <f t="shared" si="103"/>
        <v/>
      </c>
      <c r="AO286" s="105" t="str">
        <f t="shared" si="104"/>
        <v/>
      </c>
      <c r="AP286" s="105" t="str">
        <f t="shared" si="105"/>
        <v/>
      </c>
      <c r="AQ286" s="105" t="str">
        <f t="shared" si="106"/>
        <v/>
      </c>
      <c r="AR286" s="105" t="str">
        <f t="shared" si="107"/>
        <v/>
      </c>
      <c r="AS286" s="105"/>
      <c r="AT286" s="155"/>
    </row>
    <row r="287" spans="2:46">
      <c r="B287" s="160"/>
      <c r="C287" s="160"/>
      <c r="D287" s="103"/>
      <c r="E287" s="145"/>
      <c r="F287" s="146" t="str">
        <f t="shared" si="108"/>
        <v/>
      </c>
      <c r="G287" s="146"/>
      <c r="H287" s="145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Y287" s="147"/>
      <c r="Z287" s="148"/>
      <c r="AA287" s="149" t="str">
        <f t="shared" si="91"/>
        <v/>
      </c>
      <c r="AB287" s="149" t="str">
        <f t="shared" si="96"/>
        <v/>
      </c>
      <c r="AD287" s="104" t="str">
        <f t="shared" si="92"/>
        <v/>
      </c>
      <c r="AE287" s="152" t="str">
        <f t="shared" si="93"/>
        <v/>
      </c>
      <c r="AF287" s="152" t="str">
        <f t="shared" si="97"/>
        <v/>
      </c>
      <c r="AG287" s="105" t="str">
        <f t="shared" si="94"/>
        <v/>
      </c>
      <c r="AH287" s="104" t="str">
        <f t="shared" si="95"/>
        <v/>
      </c>
      <c r="AI287" s="105" t="str">
        <f t="shared" si="98"/>
        <v/>
      </c>
      <c r="AJ287" s="105" t="str">
        <f t="shared" si="99"/>
        <v/>
      </c>
      <c r="AK287" s="105" t="str">
        <f t="shared" si="100"/>
        <v/>
      </c>
      <c r="AL287" s="105" t="str">
        <f t="shared" si="101"/>
        <v/>
      </c>
      <c r="AM287" s="105" t="str">
        <f t="shared" si="102"/>
        <v/>
      </c>
      <c r="AN287" s="105" t="str">
        <f t="shared" si="103"/>
        <v/>
      </c>
      <c r="AO287" s="105" t="str">
        <f t="shared" si="104"/>
        <v/>
      </c>
      <c r="AP287" s="105" t="str">
        <f t="shared" si="105"/>
        <v/>
      </c>
      <c r="AQ287" s="105" t="str">
        <f t="shared" si="106"/>
        <v/>
      </c>
      <c r="AR287" s="105" t="str">
        <f t="shared" si="107"/>
        <v/>
      </c>
      <c r="AS287" s="105"/>
      <c r="AT287" s="155"/>
    </row>
    <row r="288" spans="2:46">
      <c r="B288" s="160"/>
      <c r="C288" s="160"/>
      <c r="D288" s="103"/>
      <c r="E288" s="145"/>
      <c r="F288" s="146" t="str">
        <f t="shared" si="108"/>
        <v/>
      </c>
      <c r="G288" s="146"/>
      <c r="H288" s="145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Y288" s="147"/>
      <c r="Z288" s="148"/>
      <c r="AA288" s="149" t="str">
        <f t="shared" si="91"/>
        <v/>
      </c>
      <c r="AB288" s="149" t="str">
        <f t="shared" si="96"/>
        <v/>
      </c>
      <c r="AD288" s="104" t="str">
        <f t="shared" si="92"/>
        <v/>
      </c>
      <c r="AE288" s="152" t="str">
        <f t="shared" si="93"/>
        <v/>
      </c>
      <c r="AF288" s="152" t="str">
        <f t="shared" si="97"/>
        <v/>
      </c>
      <c r="AG288" s="105" t="str">
        <f t="shared" si="94"/>
        <v/>
      </c>
      <c r="AH288" s="104" t="str">
        <f t="shared" si="95"/>
        <v/>
      </c>
      <c r="AI288" s="105" t="str">
        <f t="shared" si="98"/>
        <v/>
      </c>
      <c r="AJ288" s="105" t="str">
        <f t="shared" si="99"/>
        <v/>
      </c>
      <c r="AK288" s="105" t="str">
        <f t="shared" si="100"/>
        <v/>
      </c>
      <c r="AL288" s="105" t="str">
        <f t="shared" si="101"/>
        <v/>
      </c>
      <c r="AM288" s="105" t="str">
        <f t="shared" si="102"/>
        <v/>
      </c>
      <c r="AN288" s="105" t="str">
        <f t="shared" si="103"/>
        <v/>
      </c>
      <c r="AO288" s="105" t="str">
        <f t="shared" si="104"/>
        <v/>
      </c>
      <c r="AP288" s="105" t="str">
        <f t="shared" si="105"/>
        <v/>
      </c>
      <c r="AQ288" s="105" t="str">
        <f t="shared" si="106"/>
        <v/>
      </c>
      <c r="AR288" s="105" t="str">
        <f t="shared" si="107"/>
        <v/>
      </c>
      <c r="AS288" s="105"/>
      <c r="AT288" s="155"/>
    </row>
    <row r="289" spans="2:46">
      <c r="B289" s="160"/>
      <c r="C289" s="160"/>
      <c r="D289" s="103"/>
      <c r="E289" s="145"/>
      <c r="F289" s="146" t="str">
        <f t="shared" si="108"/>
        <v/>
      </c>
      <c r="G289" s="146"/>
      <c r="H289" s="145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Y289" s="147"/>
      <c r="Z289" s="148"/>
      <c r="AA289" s="149" t="str">
        <f t="shared" si="91"/>
        <v/>
      </c>
      <c r="AB289" s="149" t="str">
        <f t="shared" si="96"/>
        <v/>
      </c>
      <c r="AD289" s="104" t="str">
        <f t="shared" si="92"/>
        <v/>
      </c>
      <c r="AE289" s="152" t="str">
        <f t="shared" si="93"/>
        <v/>
      </c>
      <c r="AF289" s="152" t="str">
        <f t="shared" si="97"/>
        <v/>
      </c>
      <c r="AG289" s="105" t="str">
        <f t="shared" si="94"/>
        <v/>
      </c>
      <c r="AH289" s="104" t="str">
        <f t="shared" si="95"/>
        <v/>
      </c>
      <c r="AI289" s="105" t="str">
        <f t="shared" si="98"/>
        <v/>
      </c>
      <c r="AJ289" s="105" t="str">
        <f t="shared" si="99"/>
        <v/>
      </c>
      <c r="AK289" s="105" t="str">
        <f t="shared" si="100"/>
        <v/>
      </c>
      <c r="AL289" s="105" t="str">
        <f t="shared" si="101"/>
        <v/>
      </c>
      <c r="AM289" s="105" t="str">
        <f t="shared" si="102"/>
        <v/>
      </c>
      <c r="AN289" s="105" t="str">
        <f t="shared" si="103"/>
        <v/>
      </c>
      <c r="AO289" s="105" t="str">
        <f t="shared" si="104"/>
        <v/>
      </c>
      <c r="AP289" s="105" t="str">
        <f t="shared" si="105"/>
        <v/>
      </c>
      <c r="AQ289" s="105" t="str">
        <f t="shared" si="106"/>
        <v/>
      </c>
      <c r="AR289" s="105" t="str">
        <f t="shared" si="107"/>
        <v/>
      </c>
      <c r="AS289" s="105"/>
      <c r="AT289" s="155"/>
    </row>
    <row r="290" spans="2:46">
      <c r="B290" s="160"/>
      <c r="C290" s="160"/>
      <c r="D290" s="103"/>
      <c r="E290" s="145"/>
      <c r="F290" s="146" t="str">
        <f t="shared" si="108"/>
        <v/>
      </c>
      <c r="G290" s="146"/>
      <c r="H290" s="145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Y290" s="147"/>
      <c r="Z290" s="148"/>
      <c r="AA290" s="149" t="str">
        <f t="shared" si="91"/>
        <v/>
      </c>
      <c r="AB290" s="149" t="str">
        <f t="shared" si="96"/>
        <v/>
      </c>
      <c r="AD290" s="104" t="str">
        <f t="shared" si="92"/>
        <v/>
      </c>
      <c r="AE290" s="152" t="str">
        <f t="shared" si="93"/>
        <v/>
      </c>
      <c r="AF290" s="152" t="str">
        <f t="shared" si="97"/>
        <v/>
      </c>
      <c r="AG290" s="105" t="str">
        <f t="shared" si="94"/>
        <v/>
      </c>
      <c r="AH290" s="104" t="str">
        <f t="shared" si="95"/>
        <v/>
      </c>
      <c r="AI290" s="105" t="str">
        <f t="shared" si="98"/>
        <v/>
      </c>
      <c r="AJ290" s="105" t="str">
        <f t="shared" si="99"/>
        <v/>
      </c>
      <c r="AK290" s="105" t="str">
        <f t="shared" si="100"/>
        <v/>
      </c>
      <c r="AL290" s="105" t="str">
        <f t="shared" si="101"/>
        <v/>
      </c>
      <c r="AM290" s="105" t="str">
        <f t="shared" si="102"/>
        <v/>
      </c>
      <c r="AN290" s="105" t="str">
        <f t="shared" si="103"/>
        <v/>
      </c>
      <c r="AO290" s="105" t="str">
        <f t="shared" si="104"/>
        <v/>
      </c>
      <c r="AP290" s="105" t="str">
        <f t="shared" si="105"/>
        <v/>
      </c>
      <c r="AQ290" s="105" t="str">
        <f t="shared" si="106"/>
        <v/>
      </c>
      <c r="AR290" s="105" t="str">
        <f t="shared" si="107"/>
        <v/>
      </c>
      <c r="AS290" s="105"/>
      <c r="AT290" s="155"/>
    </row>
    <row r="291" spans="2:46">
      <c r="B291" s="160"/>
      <c r="C291" s="160"/>
      <c r="D291" s="103"/>
      <c r="E291" s="145"/>
      <c r="F291" s="146" t="str">
        <f t="shared" si="108"/>
        <v/>
      </c>
      <c r="G291" s="146"/>
      <c r="H291" s="145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Y291" s="147"/>
      <c r="Z291" s="148"/>
      <c r="AA291" s="149" t="str">
        <f t="shared" si="91"/>
        <v/>
      </c>
      <c r="AB291" s="149" t="str">
        <f t="shared" si="96"/>
        <v/>
      </c>
      <c r="AD291" s="104" t="str">
        <f t="shared" si="92"/>
        <v/>
      </c>
      <c r="AE291" s="152" t="str">
        <f t="shared" si="93"/>
        <v/>
      </c>
      <c r="AF291" s="152" t="str">
        <f t="shared" si="97"/>
        <v/>
      </c>
      <c r="AG291" s="105" t="str">
        <f t="shared" si="94"/>
        <v/>
      </c>
      <c r="AH291" s="104" t="str">
        <f t="shared" si="95"/>
        <v/>
      </c>
      <c r="AI291" s="105" t="str">
        <f t="shared" si="98"/>
        <v/>
      </c>
      <c r="AJ291" s="105" t="str">
        <f t="shared" si="99"/>
        <v/>
      </c>
      <c r="AK291" s="105" t="str">
        <f t="shared" si="100"/>
        <v/>
      </c>
      <c r="AL291" s="105" t="str">
        <f t="shared" si="101"/>
        <v/>
      </c>
      <c r="AM291" s="105" t="str">
        <f t="shared" si="102"/>
        <v/>
      </c>
      <c r="AN291" s="105" t="str">
        <f t="shared" si="103"/>
        <v/>
      </c>
      <c r="AO291" s="105" t="str">
        <f t="shared" si="104"/>
        <v/>
      </c>
      <c r="AP291" s="105" t="str">
        <f t="shared" si="105"/>
        <v/>
      </c>
      <c r="AQ291" s="105" t="str">
        <f t="shared" si="106"/>
        <v/>
      </c>
      <c r="AR291" s="105" t="str">
        <f t="shared" si="107"/>
        <v/>
      </c>
      <c r="AS291" s="105"/>
      <c r="AT291" s="155"/>
    </row>
    <row r="292" spans="2:46">
      <c r="B292" s="160"/>
      <c r="C292" s="160"/>
      <c r="D292" s="103"/>
      <c r="E292" s="145"/>
      <c r="F292" s="146" t="str">
        <f t="shared" si="108"/>
        <v/>
      </c>
      <c r="G292" s="146"/>
      <c r="H292" s="145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Y292" s="147"/>
      <c r="Z292" s="148"/>
      <c r="AA292" s="149" t="str">
        <f t="shared" si="91"/>
        <v/>
      </c>
      <c r="AB292" s="149" t="str">
        <f t="shared" si="96"/>
        <v/>
      </c>
      <c r="AD292" s="104" t="str">
        <f t="shared" si="92"/>
        <v/>
      </c>
      <c r="AE292" s="152" t="str">
        <f t="shared" si="93"/>
        <v/>
      </c>
      <c r="AF292" s="152" t="str">
        <f t="shared" si="97"/>
        <v/>
      </c>
      <c r="AG292" s="105" t="str">
        <f t="shared" si="94"/>
        <v/>
      </c>
      <c r="AH292" s="104" t="str">
        <f t="shared" si="95"/>
        <v/>
      </c>
      <c r="AI292" s="105" t="str">
        <f t="shared" si="98"/>
        <v/>
      </c>
      <c r="AJ292" s="105" t="str">
        <f t="shared" si="99"/>
        <v/>
      </c>
      <c r="AK292" s="105" t="str">
        <f t="shared" si="100"/>
        <v/>
      </c>
      <c r="AL292" s="105" t="str">
        <f t="shared" si="101"/>
        <v/>
      </c>
      <c r="AM292" s="105" t="str">
        <f t="shared" si="102"/>
        <v/>
      </c>
      <c r="AN292" s="105" t="str">
        <f t="shared" si="103"/>
        <v/>
      </c>
      <c r="AO292" s="105" t="str">
        <f t="shared" si="104"/>
        <v/>
      </c>
      <c r="AP292" s="105" t="str">
        <f t="shared" si="105"/>
        <v/>
      </c>
      <c r="AQ292" s="105" t="str">
        <f t="shared" si="106"/>
        <v/>
      </c>
      <c r="AR292" s="105" t="str">
        <f t="shared" si="107"/>
        <v/>
      </c>
      <c r="AS292" s="105"/>
      <c r="AT292" s="155"/>
    </row>
    <row r="293" spans="2:46">
      <c r="B293" s="160"/>
      <c r="C293" s="160"/>
      <c r="D293" s="103"/>
      <c r="E293" s="145"/>
      <c r="F293" s="146" t="str">
        <f t="shared" si="108"/>
        <v/>
      </c>
      <c r="G293" s="146"/>
      <c r="H293" s="145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Y293" s="147"/>
      <c r="Z293" s="148"/>
      <c r="AA293" s="149" t="str">
        <f t="shared" si="91"/>
        <v/>
      </c>
      <c r="AB293" s="149" t="str">
        <f t="shared" si="96"/>
        <v/>
      </c>
      <c r="AD293" s="104" t="str">
        <f t="shared" si="92"/>
        <v/>
      </c>
      <c r="AE293" s="152" t="str">
        <f t="shared" si="93"/>
        <v/>
      </c>
      <c r="AF293" s="152" t="str">
        <f t="shared" si="97"/>
        <v/>
      </c>
      <c r="AG293" s="105" t="str">
        <f t="shared" si="94"/>
        <v/>
      </c>
      <c r="AH293" s="104" t="str">
        <f t="shared" si="95"/>
        <v/>
      </c>
      <c r="AI293" s="105" t="str">
        <f t="shared" si="98"/>
        <v/>
      </c>
      <c r="AJ293" s="105" t="str">
        <f t="shared" si="99"/>
        <v/>
      </c>
      <c r="AK293" s="105" t="str">
        <f t="shared" si="100"/>
        <v/>
      </c>
      <c r="AL293" s="105" t="str">
        <f t="shared" si="101"/>
        <v/>
      </c>
      <c r="AM293" s="105" t="str">
        <f t="shared" si="102"/>
        <v/>
      </c>
      <c r="AN293" s="105" t="str">
        <f t="shared" si="103"/>
        <v/>
      </c>
      <c r="AO293" s="105" t="str">
        <f t="shared" si="104"/>
        <v/>
      </c>
      <c r="AP293" s="105" t="str">
        <f t="shared" si="105"/>
        <v/>
      </c>
      <c r="AQ293" s="105" t="str">
        <f t="shared" si="106"/>
        <v/>
      </c>
      <c r="AR293" s="105" t="str">
        <f t="shared" si="107"/>
        <v/>
      </c>
      <c r="AS293" s="105"/>
      <c r="AT293" s="155"/>
    </row>
    <row r="294" spans="2:46">
      <c r="B294" s="160"/>
      <c r="C294" s="160"/>
      <c r="D294" s="103"/>
      <c r="E294" s="145"/>
      <c r="F294" s="146" t="str">
        <f t="shared" si="108"/>
        <v/>
      </c>
      <c r="G294" s="146"/>
      <c r="H294" s="145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Y294" s="147"/>
      <c r="Z294" s="148"/>
      <c r="AA294" s="149" t="str">
        <f t="shared" si="91"/>
        <v/>
      </c>
      <c r="AB294" s="149" t="str">
        <f t="shared" si="96"/>
        <v/>
      </c>
      <c r="AD294" s="104" t="str">
        <f t="shared" si="92"/>
        <v/>
      </c>
      <c r="AE294" s="152" t="str">
        <f t="shared" si="93"/>
        <v/>
      </c>
      <c r="AF294" s="152" t="str">
        <f t="shared" si="97"/>
        <v/>
      </c>
      <c r="AG294" s="105" t="str">
        <f t="shared" si="94"/>
        <v/>
      </c>
      <c r="AH294" s="104" t="str">
        <f t="shared" si="95"/>
        <v/>
      </c>
      <c r="AI294" s="105" t="str">
        <f t="shared" si="98"/>
        <v/>
      </c>
      <c r="AJ294" s="105" t="str">
        <f t="shared" si="99"/>
        <v/>
      </c>
      <c r="AK294" s="105" t="str">
        <f t="shared" si="100"/>
        <v/>
      </c>
      <c r="AL294" s="105" t="str">
        <f t="shared" si="101"/>
        <v/>
      </c>
      <c r="AM294" s="105" t="str">
        <f t="shared" si="102"/>
        <v/>
      </c>
      <c r="AN294" s="105" t="str">
        <f t="shared" si="103"/>
        <v/>
      </c>
      <c r="AO294" s="105" t="str">
        <f t="shared" si="104"/>
        <v/>
      </c>
      <c r="AP294" s="105" t="str">
        <f t="shared" si="105"/>
        <v/>
      </c>
      <c r="AQ294" s="105" t="str">
        <f t="shared" si="106"/>
        <v/>
      </c>
      <c r="AR294" s="105" t="str">
        <f t="shared" si="107"/>
        <v/>
      </c>
      <c r="AS294" s="105"/>
      <c r="AT294" s="155"/>
    </row>
    <row r="295" spans="2:46">
      <c r="B295" s="160"/>
      <c r="C295" s="160"/>
      <c r="D295" s="103"/>
      <c r="E295" s="145"/>
      <c r="F295" s="146" t="str">
        <f t="shared" si="108"/>
        <v/>
      </c>
      <c r="G295" s="146"/>
      <c r="H295" s="145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Y295" s="147"/>
      <c r="Z295" s="148"/>
      <c r="AA295" s="149" t="str">
        <f t="shared" si="91"/>
        <v/>
      </c>
      <c r="AB295" s="149" t="str">
        <f t="shared" si="96"/>
        <v/>
      </c>
      <c r="AD295" s="104" t="str">
        <f t="shared" si="92"/>
        <v/>
      </c>
      <c r="AE295" s="152" t="str">
        <f t="shared" si="93"/>
        <v/>
      </c>
      <c r="AF295" s="152" t="str">
        <f t="shared" si="97"/>
        <v/>
      </c>
      <c r="AG295" s="105" t="str">
        <f t="shared" si="94"/>
        <v/>
      </c>
      <c r="AH295" s="104" t="str">
        <f t="shared" si="95"/>
        <v/>
      </c>
      <c r="AI295" s="105" t="str">
        <f t="shared" si="98"/>
        <v/>
      </c>
      <c r="AJ295" s="105" t="str">
        <f t="shared" si="99"/>
        <v/>
      </c>
      <c r="AK295" s="105" t="str">
        <f t="shared" si="100"/>
        <v/>
      </c>
      <c r="AL295" s="105" t="str">
        <f t="shared" si="101"/>
        <v/>
      </c>
      <c r="AM295" s="105" t="str">
        <f t="shared" si="102"/>
        <v/>
      </c>
      <c r="AN295" s="105" t="str">
        <f t="shared" si="103"/>
        <v/>
      </c>
      <c r="AO295" s="105" t="str">
        <f t="shared" si="104"/>
        <v/>
      </c>
      <c r="AP295" s="105" t="str">
        <f t="shared" si="105"/>
        <v/>
      </c>
      <c r="AQ295" s="105" t="str">
        <f t="shared" si="106"/>
        <v/>
      </c>
      <c r="AR295" s="105" t="str">
        <f t="shared" si="107"/>
        <v/>
      </c>
      <c r="AS295" s="105"/>
      <c r="AT295" s="155"/>
    </row>
    <row r="296" spans="2:46">
      <c r="B296" s="160"/>
      <c r="C296" s="160"/>
      <c r="D296" s="103"/>
      <c r="E296" s="145"/>
      <c r="F296" s="146" t="str">
        <f t="shared" si="108"/>
        <v/>
      </c>
      <c r="G296" s="146"/>
      <c r="H296" s="145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Y296" s="147"/>
      <c r="Z296" s="148"/>
      <c r="AA296" s="149" t="str">
        <f t="shared" si="91"/>
        <v/>
      </c>
      <c r="AB296" s="149" t="str">
        <f t="shared" si="96"/>
        <v/>
      </c>
      <c r="AD296" s="104" t="str">
        <f t="shared" si="92"/>
        <v/>
      </c>
      <c r="AE296" s="152" t="str">
        <f t="shared" si="93"/>
        <v/>
      </c>
      <c r="AF296" s="152" t="str">
        <f t="shared" si="97"/>
        <v/>
      </c>
      <c r="AG296" s="105" t="str">
        <f t="shared" si="94"/>
        <v/>
      </c>
      <c r="AH296" s="104" t="str">
        <f t="shared" si="95"/>
        <v/>
      </c>
      <c r="AI296" s="105" t="str">
        <f t="shared" si="98"/>
        <v/>
      </c>
      <c r="AJ296" s="105" t="str">
        <f t="shared" si="99"/>
        <v/>
      </c>
      <c r="AK296" s="105" t="str">
        <f t="shared" si="100"/>
        <v/>
      </c>
      <c r="AL296" s="105" t="str">
        <f t="shared" si="101"/>
        <v/>
      </c>
      <c r="AM296" s="105" t="str">
        <f t="shared" si="102"/>
        <v/>
      </c>
      <c r="AN296" s="105" t="str">
        <f t="shared" si="103"/>
        <v/>
      </c>
      <c r="AO296" s="105" t="str">
        <f t="shared" si="104"/>
        <v/>
      </c>
      <c r="AP296" s="105" t="str">
        <f t="shared" si="105"/>
        <v/>
      </c>
      <c r="AQ296" s="105" t="str">
        <f t="shared" si="106"/>
        <v/>
      </c>
      <c r="AR296" s="105" t="str">
        <f t="shared" si="107"/>
        <v/>
      </c>
      <c r="AS296" s="105"/>
      <c r="AT296" s="155"/>
    </row>
    <row r="297" spans="2:46">
      <c r="B297" s="160"/>
      <c r="C297" s="160"/>
      <c r="D297" s="103"/>
      <c r="E297" s="145"/>
      <c r="F297" s="146" t="str">
        <f t="shared" si="108"/>
        <v/>
      </c>
      <c r="G297" s="146"/>
      <c r="H297" s="145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Y297" s="147"/>
      <c r="Z297" s="148"/>
      <c r="AA297" s="149" t="str">
        <f t="shared" si="91"/>
        <v/>
      </c>
      <c r="AB297" s="149" t="str">
        <f t="shared" si="96"/>
        <v/>
      </c>
      <c r="AD297" s="104" t="str">
        <f t="shared" si="92"/>
        <v/>
      </c>
      <c r="AE297" s="152" t="str">
        <f t="shared" si="93"/>
        <v/>
      </c>
      <c r="AF297" s="152" t="str">
        <f t="shared" si="97"/>
        <v/>
      </c>
      <c r="AG297" s="105" t="str">
        <f t="shared" si="94"/>
        <v/>
      </c>
      <c r="AH297" s="104" t="str">
        <f t="shared" si="95"/>
        <v/>
      </c>
      <c r="AI297" s="105" t="str">
        <f t="shared" si="98"/>
        <v/>
      </c>
      <c r="AJ297" s="105" t="str">
        <f t="shared" si="99"/>
        <v/>
      </c>
      <c r="AK297" s="105" t="str">
        <f t="shared" si="100"/>
        <v/>
      </c>
      <c r="AL297" s="105" t="str">
        <f t="shared" si="101"/>
        <v/>
      </c>
      <c r="AM297" s="105" t="str">
        <f t="shared" si="102"/>
        <v/>
      </c>
      <c r="AN297" s="105" t="str">
        <f t="shared" si="103"/>
        <v/>
      </c>
      <c r="AO297" s="105" t="str">
        <f t="shared" si="104"/>
        <v/>
      </c>
      <c r="AP297" s="105" t="str">
        <f t="shared" si="105"/>
        <v/>
      </c>
      <c r="AQ297" s="105" t="str">
        <f t="shared" si="106"/>
        <v/>
      </c>
      <c r="AR297" s="105" t="str">
        <f t="shared" si="107"/>
        <v/>
      </c>
      <c r="AS297" s="105"/>
      <c r="AT297" s="155"/>
    </row>
    <row r="298" spans="2:46">
      <c r="B298" s="160"/>
      <c r="C298" s="160"/>
      <c r="D298" s="103"/>
      <c r="E298" s="145"/>
      <c r="F298" s="146" t="str">
        <f t="shared" si="108"/>
        <v/>
      </c>
      <c r="G298" s="146"/>
      <c r="H298" s="145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Y298" s="147"/>
      <c r="Z298" s="148"/>
      <c r="AA298" s="149" t="str">
        <f t="shared" si="91"/>
        <v/>
      </c>
      <c r="AB298" s="149" t="str">
        <f t="shared" si="96"/>
        <v/>
      </c>
      <c r="AD298" s="104" t="str">
        <f t="shared" si="92"/>
        <v/>
      </c>
      <c r="AE298" s="152" t="str">
        <f t="shared" si="93"/>
        <v/>
      </c>
      <c r="AF298" s="152" t="str">
        <f t="shared" si="97"/>
        <v/>
      </c>
      <c r="AG298" s="105" t="str">
        <f t="shared" si="94"/>
        <v/>
      </c>
      <c r="AH298" s="104" t="str">
        <f t="shared" si="95"/>
        <v/>
      </c>
      <c r="AI298" s="105" t="str">
        <f t="shared" si="98"/>
        <v/>
      </c>
      <c r="AJ298" s="105" t="str">
        <f t="shared" si="99"/>
        <v/>
      </c>
      <c r="AK298" s="105" t="str">
        <f t="shared" si="100"/>
        <v/>
      </c>
      <c r="AL298" s="105" t="str">
        <f t="shared" si="101"/>
        <v/>
      </c>
      <c r="AM298" s="105" t="str">
        <f t="shared" si="102"/>
        <v/>
      </c>
      <c r="AN298" s="105" t="str">
        <f t="shared" si="103"/>
        <v/>
      </c>
      <c r="AO298" s="105" t="str">
        <f t="shared" si="104"/>
        <v/>
      </c>
      <c r="AP298" s="105" t="str">
        <f t="shared" si="105"/>
        <v/>
      </c>
      <c r="AQ298" s="105" t="str">
        <f t="shared" si="106"/>
        <v/>
      </c>
      <c r="AR298" s="105" t="str">
        <f t="shared" si="107"/>
        <v/>
      </c>
      <c r="AS298" s="105"/>
      <c r="AT298" s="155"/>
    </row>
    <row r="299" spans="2:46">
      <c r="B299" s="160"/>
      <c r="C299" s="160"/>
      <c r="D299" s="103"/>
      <c r="E299" s="145"/>
      <c r="F299" s="146" t="str">
        <f t="shared" si="108"/>
        <v/>
      </c>
      <c r="G299" s="146"/>
      <c r="H299" s="145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Y299" s="147"/>
      <c r="Z299" s="148"/>
      <c r="AA299" s="149" t="str">
        <f t="shared" si="91"/>
        <v/>
      </c>
      <c r="AB299" s="149" t="str">
        <f t="shared" si="96"/>
        <v/>
      </c>
      <c r="AD299" s="104" t="str">
        <f t="shared" si="92"/>
        <v/>
      </c>
      <c r="AE299" s="152" t="str">
        <f t="shared" si="93"/>
        <v/>
      </c>
      <c r="AF299" s="152" t="str">
        <f t="shared" si="97"/>
        <v/>
      </c>
      <c r="AG299" s="105" t="str">
        <f t="shared" si="94"/>
        <v/>
      </c>
      <c r="AH299" s="104" t="str">
        <f t="shared" si="95"/>
        <v/>
      </c>
      <c r="AI299" s="105" t="str">
        <f t="shared" si="98"/>
        <v/>
      </c>
      <c r="AJ299" s="105" t="str">
        <f t="shared" si="99"/>
        <v/>
      </c>
      <c r="AK299" s="105" t="str">
        <f t="shared" si="100"/>
        <v/>
      </c>
      <c r="AL299" s="105" t="str">
        <f t="shared" si="101"/>
        <v/>
      </c>
      <c r="AM299" s="105" t="str">
        <f t="shared" si="102"/>
        <v/>
      </c>
      <c r="AN299" s="105" t="str">
        <f t="shared" si="103"/>
        <v/>
      </c>
      <c r="AO299" s="105" t="str">
        <f t="shared" si="104"/>
        <v/>
      </c>
      <c r="AP299" s="105" t="str">
        <f t="shared" si="105"/>
        <v/>
      </c>
      <c r="AQ299" s="105" t="str">
        <f t="shared" si="106"/>
        <v/>
      </c>
      <c r="AR299" s="105" t="str">
        <f t="shared" si="107"/>
        <v/>
      </c>
      <c r="AS299" s="105"/>
      <c r="AT299" s="155"/>
    </row>
    <row r="300" spans="2:46">
      <c r="B300" s="160"/>
      <c r="C300" s="160"/>
      <c r="D300" s="103"/>
      <c r="E300" s="145"/>
      <c r="F300" s="146" t="str">
        <f t="shared" si="108"/>
        <v/>
      </c>
      <c r="G300" s="146"/>
      <c r="H300" s="145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Y300" s="147"/>
      <c r="Z300" s="148"/>
      <c r="AA300" s="149" t="str">
        <f t="shared" si="91"/>
        <v/>
      </c>
      <c r="AB300" s="149" t="str">
        <f t="shared" si="96"/>
        <v/>
      </c>
      <c r="AD300" s="104" t="str">
        <f t="shared" si="92"/>
        <v/>
      </c>
      <c r="AE300" s="152" t="str">
        <f t="shared" si="93"/>
        <v/>
      </c>
      <c r="AF300" s="152" t="str">
        <f t="shared" si="97"/>
        <v/>
      </c>
      <c r="AG300" s="105" t="str">
        <f t="shared" si="94"/>
        <v/>
      </c>
      <c r="AH300" s="104" t="str">
        <f t="shared" si="95"/>
        <v/>
      </c>
      <c r="AI300" s="105" t="str">
        <f t="shared" si="98"/>
        <v/>
      </c>
      <c r="AJ300" s="105" t="str">
        <f t="shared" si="99"/>
        <v/>
      </c>
      <c r="AK300" s="105" t="str">
        <f t="shared" si="100"/>
        <v/>
      </c>
      <c r="AL300" s="105" t="str">
        <f t="shared" si="101"/>
        <v/>
      </c>
      <c r="AM300" s="105" t="str">
        <f t="shared" si="102"/>
        <v/>
      </c>
      <c r="AN300" s="105" t="str">
        <f t="shared" si="103"/>
        <v/>
      </c>
      <c r="AO300" s="105" t="str">
        <f t="shared" si="104"/>
        <v/>
      </c>
      <c r="AP300" s="105" t="str">
        <f t="shared" si="105"/>
        <v/>
      </c>
      <c r="AQ300" s="105" t="str">
        <f t="shared" si="106"/>
        <v/>
      </c>
      <c r="AR300" s="105" t="str">
        <f t="shared" si="107"/>
        <v/>
      </c>
      <c r="AS300" s="105"/>
      <c r="AT300" s="155"/>
    </row>
    <row r="301" spans="2:46">
      <c r="B301" s="160"/>
      <c r="C301" s="160"/>
      <c r="D301" s="103"/>
      <c r="E301" s="145"/>
      <c r="F301" s="146" t="str">
        <f t="shared" si="108"/>
        <v/>
      </c>
      <c r="G301" s="146"/>
      <c r="H301" s="145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Y301" s="147"/>
      <c r="Z301" s="148"/>
      <c r="AA301" s="149" t="str">
        <f t="shared" si="91"/>
        <v/>
      </c>
      <c r="AB301" s="149" t="str">
        <f t="shared" si="96"/>
        <v/>
      </c>
      <c r="AD301" s="104" t="str">
        <f t="shared" si="92"/>
        <v/>
      </c>
      <c r="AE301" s="152" t="str">
        <f t="shared" si="93"/>
        <v/>
      </c>
      <c r="AF301" s="152" t="str">
        <f t="shared" si="97"/>
        <v/>
      </c>
      <c r="AG301" s="105" t="str">
        <f t="shared" si="94"/>
        <v/>
      </c>
      <c r="AH301" s="104" t="str">
        <f t="shared" si="95"/>
        <v/>
      </c>
      <c r="AI301" s="105" t="str">
        <f t="shared" si="98"/>
        <v/>
      </c>
      <c r="AJ301" s="105" t="str">
        <f t="shared" si="99"/>
        <v/>
      </c>
      <c r="AK301" s="105" t="str">
        <f t="shared" si="100"/>
        <v/>
      </c>
      <c r="AL301" s="105" t="str">
        <f t="shared" si="101"/>
        <v/>
      </c>
      <c r="AM301" s="105" t="str">
        <f t="shared" si="102"/>
        <v/>
      </c>
      <c r="AN301" s="105" t="str">
        <f t="shared" si="103"/>
        <v/>
      </c>
      <c r="AO301" s="105" t="str">
        <f t="shared" si="104"/>
        <v/>
      </c>
      <c r="AP301" s="105" t="str">
        <f t="shared" si="105"/>
        <v/>
      </c>
      <c r="AQ301" s="105" t="str">
        <f t="shared" si="106"/>
        <v/>
      </c>
      <c r="AR301" s="105" t="str">
        <f t="shared" si="107"/>
        <v/>
      </c>
      <c r="AS301" s="105"/>
      <c r="AT301" s="155"/>
    </row>
    <row r="302" spans="2:46">
      <c r="B302" s="160"/>
      <c r="C302" s="160"/>
      <c r="D302" s="103"/>
      <c r="E302" s="145"/>
      <c r="F302" s="146" t="str">
        <f t="shared" si="108"/>
        <v/>
      </c>
      <c r="G302" s="146"/>
      <c r="H302" s="145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Y302" s="147"/>
      <c r="Z302" s="148"/>
      <c r="AA302" s="149" t="str">
        <f t="shared" si="91"/>
        <v/>
      </c>
      <c r="AB302" s="149" t="str">
        <f t="shared" si="96"/>
        <v/>
      </c>
      <c r="AD302" s="104" t="str">
        <f t="shared" si="92"/>
        <v/>
      </c>
      <c r="AE302" s="152" t="str">
        <f t="shared" si="93"/>
        <v/>
      </c>
      <c r="AF302" s="152" t="str">
        <f t="shared" si="97"/>
        <v/>
      </c>
      <c r="AG302" s="105" t="str">
        <f t="shared" si="94"/>
        <v/>
      </c>
      <c r="AH302" s="104" t="str">
        <f t="shared" si="95"/>
        <v/>
      </c>
      <c r="AI302" s="105" t="str">
        <f t="shared" si="98"/>
        <v/>
      </c>
      <c r="AJ302" s="105" t="str">
        <f t="shared" si="99"/>
        <v/>
      </c>
      <c r="AK302" s="105" t="str">
        <f t="shared" si="100"/>
        <v/>
      </c>
      <c r="AL302" s="105" t="str">
        <f t="shared" si="101"/>
        <v/>
      </c>
      <c r="AM302" s="105" t="str">
        <f t="shared" si="102"/>
        <v/>
      </c>
      <c r="AN302" s="105" t="str">
        <f t="shared" si="103"/>
        <v/>
      </c>
      <c r="AO302" s="105" t="str">
        <f t="shared" si="104"/>
        <v/>
      </c>
      <c r="AP302" s="105" t="str">
        <f t="shared" si="105"/>
        <v/>
      </c>
      <c r="AQ302" s="105" t="str">
        <f t="shared" si="106"/>
        <v/>
      </c>
      <c r="AR302" s="105" t="str">
        <f t="shared" si="107"/>
        <v/>
      </c>
      <c r="AS302" s="105"/>
      <c r="AT302" s="155"/>
    </row>
    <row r="303" spans="2:46">
      <c r="B303" s="160"/>
      <c r="C303" s="160"/>
      <c r="D303" s="103"/>
      <c r="E303" s="145"/>
      <c r="F303" s="146" t="str">
        <f t="shared" si="108"/>
        <v/>
      </c>
      <c r="G303" s="146"/>
      <c r="H303" s="145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Y303" s="147"/>
      <c r="Z303" s="148"/>
      <c r="AA303" s="149" t="str">
        <f t="shared" si="91"/>
        <v/>
      </c>
      <c r="AB303" s="149" t="str">
        <f t="shared" si="96"/>
        <v/>
      </c>
      <c r="AD303" s="104" t="str">
        <f t="shared" si="92"/>
        <v/>
      </c>
      <c r="AE303" s="152" t="str">
        <f t="shared" si="93"/>
        <v/>
      </c>
      <c r="AF303" s="152" t="str">
        <f t="shared" si="97"/>
        <v/>
      </c>
      <c r="AG303" s="105" t="str">
        <f t="shared" si="94"/>
        <v/>
      </c>
      <c r="AH303" s="104" t="str">
        <f t="shared" si="95"/>
        <v/>
      </c>
      <c r="AI303" s="105" t="str">
        <f t="shared" si="98"/>
        <v/>
      </c>
      <c r="AJ303" s="105" t="str">
        <f t="shared" si="99"/>
        <v/>
      </c>
      <c r="AK303" s="105" t="str">
        <f t="shared" si="100"/>
        <v/>
      </c>
      <c r="AL303" s="105" t="str">
        <f t="shared" si="101"/>
        <v/>
      </c>
      <c r="AM303" s="105" t="str">
        <f t="shared" si="102"/>
        <v/>
      </c>
      <c r="AN303" s="105" t="str">
        <f t="shared" si="103"/>
        <v/>
      </c>
      <c r="AO303" s="105" t="str">
        <f t="shared" si="104"/>
        <v/>
      </c>
      <c r="AP303" s="105" t="str">
        <f t="shared" si="105"/>
        <v/>
      </c>
      <c r="AQ303" s="105" t="str">
        <f t="shared" si="106"/>
        <v/>
      </c>
      <c r="AR303" s="105" t="str">
        <f t="shared" si="107"/>
        <v/>
      </c>
      <c r="AS303" s="105"/>
      <c r="AT303" s="155"/>
    </row>
    <row r="304" spans="2:46">
      <c r="B304" s="160"/>
      <c r="C304" s="160"/>
      <c r="D304" s="103"/>
      <c r="E304" s="145"/>
      <c r="F304" s="146" t="str">
        <f t="shared" si="108"/>
        <v/>
      </c>
      <c r="G304" s="146"/>
      <c r="H304" s="145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Y304" s="147"/>
      <c r="Z304" s="148"/>
      <c r="AA304" s="149" t="str">
        <f t="shared" si="91"/>
        <v/>
      </c>
      <c r="AB304" s="149" t="str">
        <f t="shared" si="96"/>
        <v/>
      </c>
      <c r="AD304" s="104" t="str">
        <f t="shared" si="92"/>
        <v/>
      </c>
      <c r="AE304" s="152" t="str">
        <f t="shared" si="93"/>
        <v/>
      </c>
      <c r="AF304" s="152" t="str">
        <f t="shared" si="97"/>
        <v/>
      </c>
      <c r="AG304" s="105" t="str">
        <f t="shared" si="94"/>
        <v/>
      </c>
      <c r="AH304" s="104" t="str">
        <f t="shared" si="95"/>
        <v/>
      </c>
      <c r="AI304" s="105" t="str">
        <f t="shared" si="98"/>
        <v/>
      </c>
      <c r="AJ304" s="105" t="str">
        <f t="shared" si="99"/>
        <v/>
      </c>
      <c r="AK304" s="105" t="str">
        <f t="shared" si="100"/>
        <v/>
      </c>
      <c r="AL304" s="105" t="str">
        <f t="shared" si="101"/>
        <v/>
      </c>
      <c r="AM304" s="105" t="str">
        <f t="shared" si="102"/>
        <v/>
      </c>
      <c r="AN304" s="105" t="str">
        <f t="shared" si="103"/>
        <v/>
      </c>
      <c r="AO304" s="105" t="str">
        <f t="shared" si="104"/>
        <v/>
      </c>
      <c r="AP304" s="105" t="str">
        <f t="shared" si="105"/>
        <v/>
      </c>
      <c r="AQ304" s="105" t="str">
        <f t="shared" si="106"/>
        <v/>
      </c>
      <c r="AR304" s="105" t="str">
        <f t="shared" si="107"/>
        <v/>
      </c>
      <c r="AS304" s="105"/>
      <c r="AT304" s="155"/>
    </row>
    <row r="305" spans="2:46">
      <c r="B305" s="160"/>
      <c r="C305" s="160"/>
      <c r="D305" s="103"/>
      <c r="E305" s="145"/>
      <c r="F305" s="146" t="str">
        <f t="shared" si="108"/>
        <v/>
      </c>
      <c r="G305" s="146"/>
      <c r="H305" s="145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Y305" s="147"/>
      <c r="Z305" s="148"/>
      <c r="AA305" s="149" t="str">
        <f t="shared" si="91"/>
        <v/>
      </c>
      <c r="AB305" s="149" t="str">
        <f t="shared" si="96"/>
        <v/>
      </c>
      <c r="AD305" s="104" t="str">
        <f t="shared" si="92"/>
        <v/>
      </c>
      <c r="AE305" s="152" t="str">
        <f t="shared" si="93"/>
        <v/>
      </c>
      <c r="AF305" s="152" t="str">
        <f t="shared" si="97"/>
        <v/>
      </c>
      <c r="AG305" s="105" t="str">
        <f t="shared" si="94"/>
        <v/>
      </c>
      <c r="AH305" s="104" t="str">
        <f t="shared" si="95"/>
        <v/>
      </c>
      <c r="AI305" s="105" t="str">
        <f t="shared" si="98"/>
        <v/>
      </c>
      <c r="AJ305" s="105" t="str">
        <f t="shared" si="99"/>
        <v/>
      </c>
      <c r="AK305" s="105" t="str">
        <f t="shared" si="100"/>
        <v/>
      </c>
      <c r="AL305" s="105" t="str">
        <f t="shared" si="101"/>
        <v/>
      </c>
      <c r="AM305" s="105" t="str">
        <f t="shared" si="102"/>
        <v/>
      </c>
      <c r="AN305" s="105" t="str">
        <f t="shared" si="103"/>
        <v/>
      </c>
      <c r="AO305" s="105" t="str">
        <f t="shared" si="104"/>
        <v/>
      </c>
      <c r="AP305" s="105" t="str">
        <f t="shared" si="105"/>
        <v/>
      </c>
      <c r="AQ305" s="105" t="str">
        <f t="shared" si="106"/>
        <v/>
      </c>
      <c r="AR305" s="105" t="str">
        <f t="shared" si="107"/>
        <v/>
      </c>
      <c r="AS305" s="105"/>
      <c r="AT305" s="155"/>
    </row>
    <row r="306" spans="2:46">
      <c r="B306" s="160"/>
      <c r="C306" s="160"/>
      <c r="D306" s="103"/>
      <c r="E306" s="145"/>
      <c r="F306" s="146" t="str">
        <f t="shared" si="108"/>
        <v/>
      </c>
      <c r="G306" s="146"/>
      <c r="H306" s="145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Y306" s="147"/>
      <c r="Z306" s="148"/>
      <c r="AA306" s="149" t="str">
        <f t="shared" si="91"/>
        <v/>
      </c>
      <c r="AB306" s="149" t="str">
        <f t="shared" si="96"/>
        <v/>
      </c>
      <c r="AD306" s="104" t="str">
        <f t="shared" si="92"/>
        <v/>
      </c>
      <c r="AE306" s="152" t="str">
        <f t="shared" si="93"/>
        <v/>
      </c>
      <c r="AF306" s="152" t="str">
        <f t="shared" si="97"/>
        <v/>
      </c>
      <c r="AG306" s="105" t="str">
        <f t="shared" si="94"/>
        <v/>
      </c>
      <c r="AH306" s="104" t="str">
        <f t="shared" si="95"/>
        <v/>
      </c>
      <c r="AI306" s="105" t="str">
        <f t="shared" si="98"/>
        <v/>
      </c>
      <c r="AJ306" s="105" t="str">
        <f t="shared" si="99"/>
        <v/>
      </c>
      <c r="AK306" s="105" t="str">
        <f t="shared" si="100"/>
        <v/>
      </c>
      <c r="AL306" s="105" t="str">
        <f t="shared" si="101"/>
        <v/>
      </c>
      <c r="AM306" s="105" t="str">
        <f t="shared" si="102"/>
        <v/>
      </c>
      <c r="AN306" s="105" t="str">
        <f t="shared" si="103"/>
        <v/>
      </c>
      <c r="AO306" s="105" t="str">
        <f t="shared" si="104"/>
        <v/>
      </c>
      <c r="AP306" s="105" t="str">
        <f t="shared" si="105"/>
        <v/>
      </c>
      <c r="AQ306" s="105" t="str">
        <f t="shared" si="106"/>
        <v/>
      </c>
      <c r="AR306" s="105" t="str">
        <f t="shared" si="107"/>
        <v/>
      </c>
      <c r="AS306" s="105"/>
      <c r="AT306" s="155"/>
    </row>
    <row r="307" spans="2:46">
      <c r="B307" s="160"/>
      <c r="C307" s="160"/>
      <c r="D307" s="103"/>
      <c r="E307" s="145"/>
      <c r="F307" s="146" t="str">
        <f t="shared" si="108"/>
        <v/>
      </c>
      <c r="G307" s="146"/>
      <c r="H307" s="145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Y307" s="147"/>
      <c r="Z307" s="148"/>
      <c r="AA307" s="149" t="str">
        <f t="shared" si="91"/>
        <v/>
      </c>
      <c r="AB307" s="149" t="str">
        <f t="shared" si="96"/>
        <v/>
      </c>
      <c r="AD307" s="104" t="str">
        <f t="shared" si="92"/>
        <v/>
      </c>
      <c r="AE307" s="152" t="str">
        <f t="shared" si="93"/>
        <v/>
      </c>
      <c r="AF307" s="152" t="str">
        <f t="shared" si="97"/>
        <v/>
      </c>
      <c r="AG307" s="105" t="str">
        <f t="shared" si="94"/>
        <v/>
      </c>
      <c r="AH307" s="104" t="str">
        <f t="shared" si="95"/>
        <v/>
      </c>
      <c r="AI307" s="105" t="str">
        <f t="shared" si="98"/>
        <v/>
      </c>
      <c r="AJ307" s="105" t="str">
        <f t="shared" si="99"/>
        <v/>
      </c>
      <c r="AK307" s="105" t="str">
        <f t="shared" si="100"/>
        <v/>
      </c>
      <c r="AL307" s="105" t="str">
        <f t="shared" si="101"/>
        <v/>
      </c>
      <c r="AM307" s="105" t="str">
        <f t="shared" si="102"/>
        <v/>
      </c>
      <c r="AN307" s="105" t="str">
        <f t="shared" si="103"/>
        <v/>
      </c>
      <c r="AO307" s="105" t="str">
        <f t="shared" si="104"/>
        <v/>
      </c>
      <c r="AP307" s="105" t="str">
        <f t="shared" si="105"/>
        <v/>
      </c>
      <c r="AQ307" s="105" t="str">
        <f t="shared" si="106"/>
        <v/>
      </c>
      <c r="AR307" s="105" t="str">
        <f t="shared" si="107"/>
        <v/>
      </c>
      <c r="AS307" s="105"/>
      <c r="AT307" s="155"/>
    </row>
    <row r="308" spans="2:46">
      <c r="B308" s="160"/>
      <c r="C308" s="160"/>
      <c r="D308" s="103"/>
      <c r="E308" s="145"/>
      <c r="F308" s="146" t="str">
        <f t="shared" si="108"/>
        <v/>
      </c>
      <c r="G308" s="146"/>
      <c r="H308" s="145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Y308" s="147"/>
      <c r="Z308" s="148"/>
      <c r="AA308" s="149" t="str">
        <f t="shared" si="91"/>
        <v/>
      </c>
      <c r="AB308" s="149" t="str">
        <f t="shared" si="96"/>
        <v/>
      </c>
      <c r="AD308" s="104" t="str">
        <f t="shared" si="92"/>
        <v/>
      </c>
      <c r="AE308" s="152" t="str">
        <f t="shared" si="93"/>
        <v/>
      </c>
      <c r="AF308" s="152" t="str">
        <f t="shared" si="97"/>
        <v/>
      </c>
      <c r="AG308" s="105" t="str">
        <f t="shared" si="94"/>
        <v/>
      </c>
      <c r="AH308" s="104" t="str">
        <f t="shared" si="95"/>
        <v/>
      </c>
      <c r="AI308" s="105" t="str">
        <f t="shared" si="98"/>
        <v/>
      </c>
      <c r="AJ308" s="105" t="str">
        <f t="shared" si="99"/>
        <v/>
      </c>
      <c r="AK308" s="105" t="str">
        <f t="shared" si="100"/>
        <v/>
      </c>
      <c r="AL308" s="105" t="str">
        <f t="shared" si="101"/>
        <v/>
      </c>
      <c r="AM308" s="105" t="str">
        <f t="shared" si="102"/>
        <v/>
      </c>
      <c r="AN308" s="105" t="str">
        <f t="shared" si="103"/>
        <v/>
      </c>
      <c r="AO308" s="105" t="str">
        <f t="shared" si="104"/>
        <v/>
      </c>
      <c r="AP308" s="105" t="str">
        <f t="shared" si="105"/>
        <v/>
      </c>
      <c r="AQ308" s="105" t="str">
        <f t="shared" si="106"/>
        <v/>
      </c>
      <c r="AR308" s="105" t="str">
        <f t="shared" si="107"/>
        <v/>
      </c>
      <c r="AS308" s="105"/>
      <c r="AT308" s="155"/>
    </row>
    <row r="309" spans="2:46">
      <c r="B309" s="160"/>
      <c r="C309" s="160"/>
      <c r="D309" s="103"/>
      <c r="E309" s="145"/>
      <c r="F309" s="146" t="str">
        <f t="shared" si="108"/>
        <v/>
      </c>
      <c r="G309" s="146"/>
      <c r="H309" s="145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Y309" s="147"/>
      <c r="Z309" s="148"/>
      <c r="AA309" s="149" t="str">
        <f t="shared" si="91"/>
        <v/>
      </c>
      <c r="AB309" s="149" t="str">
        <f t="shared" si="96"/>
        <v/>
      </c>
      <c r="AD309" s="104" t="str">
        <f t="shared" si="92"/>
        <v/>
      </c>
      <c r="AE309" s="152" t="str">
        <f t="shared" si="93"/>
        <v/>
      </c>
      <c r="AF309" s="152" t="str">
        <f t="shared" si="97"/>
        <v/>
      </c>
      <c r="AG309" s="105" t="str">
        <f t="shared" si="94"/>
        <v/>
      </c>
      <c r="AH309" s="104" t="str">
        <f t="shared" si="95"/>
        <v/>
      </c>
      <c r="AI309" s="105" t="str">
        <f t="shared" si="98"/>
        <v/>
      </c>
      <c r="AJ309" s="105" t="str">
        <f t="shared" si="99"/>
        <v/>
      </c>
      <c r="AK309" s="105" t="str">
        <f t="shared" si="100"/>
        <v/>
      </c>
      <c r="AL309" s="105" t="str">
        <f t="shared" si="101"/>
        <v/>
      </c>
      <c r="AM309" s="105" t="str">
        <f t="shared" si="102"/>
        <v/>
      </c>
      <c r="AN309" s="105" t="str">
        <f t="shared" si="103"/>
        <v/>
      </c>
      <c r="AO309" s="105" t="str">
        <f t="shared" si="104"/>
        <v/>
      </c>
      <c r="AP309" s="105" t="str">
        <f t="shared" si="105"/>
        <v/>
      </c>
      <c r="AQ309" s="105" t="str">
        <f t="shared" si="106"/>
        <v/>
      </c>
      <c r="AR309" s="105" t="str">
        <f t="shared" si="107"/>
        <v/>
      </c>
      <c r="AS309" s="105"/>
      <c r="AT309" s="155"/>
    </row>
    <row r="310" spans="2:46">
      <c r="B310" s="160"/>
      <c r="C310" s="160"/>
      <c r="D310" s="103"/>
      <c r="E310" s="145"/>
      <c r="F310" s="146" t="str">
        <f t="shared" si="108"/>
        <v/>
      </c>
      <c r="G310" s="146"/>
      <c r="H310" s="145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Y310" s="147"/>
      <c r="Z310" s="148"/>
      <c r="AA310" s="149" t="str">
        <f t="shared" si="91"/>
        <v/>
      </c>
      <c r="AB310" s="149" t="str">
        <f t="shared" si="96"/>
        <v/>
      </c>
      <c r="AD310" s="104" t="str">
        <f t="shared" si="92"/>
        <v/>
      </c>
      <c r="AE310" s="152" t="str">
        <f t="shared" si="93"/>
        <v/>
      </c>
      <c r="AF310" s="152" t="str">
        <f t="shared" si="97"/>
        <v/>
      </c>
      <c r="AG310" s="105" t="str">
        <f t="shared" si="94"/>
        <v/>
      </c>
      <c r="AH310" s="104" t="str">
        <f t="shared" si="95"/>
        <v/>
      </c>
      <c r="AI310" s="105" t="str">
        <f t="shared" si="98"/>
        <v/>
      </c>
      <c r="AJ310" s="105" t="str">
        <f t="shared" si="99"/>
        <v/>
      </c>
      <c r="AK310" s="105" t="str">
        <f t="shared" si="100"/>
        <v/>
      </c>
      <c r="AL310" s="105" t="str">
        <f t="shared" si="101"/>
        <v/>
      </c>
      <c r="AM310" s="105" t="str">
        <f t="shared" si="102"/>
        <v/>
      </c>
      <c r="AN310" s="105" t="str">
        <f t="shared" si="103"/>
        <v/>
      </c>
      <c r="AO310" s="105" t="str">
        <f t="shared" si="104"/>
        <v/>
      </c>
      <c r="AP310" s="105" t="str">
        <f t="shared" si="105"/>
        <v/>
      </c>
      <c r="AQ310" s="105" t="str">
        <f t="shared" si="106"/>
        <v/>
      </c>
      <c r="AR310" s="105" t="str">
        <f t="shared" si="107"/>
        <v/>
      </c>
      <c r="AS310" s="105"/>
      <c r="AT310" s="155"/>
    </row>
    <row r="311" spans="2:46">
      <c r="B311" s="160"/>
      <c r="C311" s="160"/>
      <c r="D311" s="103"/>
      <c r="E311" s="145"/>
      <c r="F311" s="146" t="str">
        <f t="shared" si="108"/>
        <v/>
      </c>
      <c r="G311" s="146"/>
      <c r="H311" s="145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Y311" s="147"/>
      <c r="Z311" s="148"/>
      <c r="AA311" s="149" t="str">
        <f t="shared" si="91"/>
        <v/>
      </c>
      <c r="AB311" s="149" t="str">
        <f t="shared" si="96"/>
        <v/>
      </c>
      <c r="AD311" s="104" t="str">
        <f t="shared" si="92"/>
        <v/>
      </c>
      <c r="AE311" s="152" t="str">
        <f t="shared" si="93"/>
        <v/>
      </c>
      <c r="AF311" s="152" t="str">
        <f t="shared" si="97"/>
        <v/>
      </c>
      <c r="AG311" s="105" t="str">
        <f t="shared" si="94"/>
        <v/>
      </c>
      <c r="AH311" s="104" t="str">
        <f t="shared" si="95"/>
        <v/>
      </c>
      <c r="AI311" s="105" t="str">
        <f t="shared" si="98"/>
        <v/>
      </c>
      <c r="AJ311" s="105" t="str">
        <f t="shared" si="99"/>
        <v/>
      </c>
      <c r="AK311" s="105" t="str">
        <f t="shared" si="100"/>
        <v/>
      </c>
      <c r="AL311" s="105" t="str">
        <f t="shared" si="101"/>
        <v/>
      </c>
      <c r="AM311" s="105" t="str">
        <f t="shared" si="102"/>
        <v/>
      </c>
      <c r="AN311" s="105" t="str">
        <f t="shared" si="103"/>
        <v/>
      </c>
      <c r="AO311" s="105" t="str">
        <f t="shared" si="104"/>
        <v/>
      </c>
      <c r="AP311" s="105" t="str">
        <f t="shared" si="105"/>
        <v/>
      </c>
      <c r="AQ311" s="105" t="str">
        <f t="shared" si="106"/>
        <v/>
      </c>
      <c r="AR311" s="105" t="str">
        <f t="shared" si="107"/>
        <v/>
      </c>
      <c r="AS311" s="105"/>
      <c r="AT311" s="155"/>
    </row>
    <row r="312" spans="2:46">
      <c r="B312" s="160"/>
      <c r="C312" s="160"/>
      <c r="D312" s="103"/>
      <c r="E312" s="145"/>
      <c r="F312" s="146" t="str">
        <f t="shared" si="108"/>
        <v/>
      </c>
      <c r="G312" s="146"/>
      <c r="H312" s="145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Y312" s="147"/>
      <c r="Z312" s="148"/>
      <c r="AA312" s="149" t="str">
        <f t="shared" si="91"/>
        <v/>
      </c>
      <c r="AB312" s="149" t="str">
        <f t="shared" si="96"/>
        <v/>
      </c>
      <c r="AD312" s="104" t="str">
        <f t="shared" si="92"/>
        <v/>
      </c>
      <c r="AE312" s="152" t="str">
        <f t="shared" si="93"/>
        <v/>
      </c>
      <c r="AF312" s="152" t="str">
        <f t="shared" si="97"/>
        <v/>
      </c>
      <c r="AG312" s="105" t="str">
        <f t="shared" si="94"/>
        <v/>
      </c>
      <c r="AH312" s="104" t="str">
        <f t="shared" si="95"/>
        <v/>
      </c>
      <c r="AI312" s="105" t="str">
        <f t="shared" si="98"/>
        <v/>
      </c>
      <c r="AJ312" s="105" t="str">
        <f t="shared" si="99"/>
        <v/>
      </c>
      <c r="AK312" s="105" t="str">
        <f t="shared" si="100"/>
        <v/>
      </c>
      <c r="AL312" s="105" t="str">
        <f t="shared" si="101"/>
        <v/>
      </c>
      <c r="AM312" s="105" t="str">
        <f t="shared" si="102"/>
        <v/>
      </c>
      <c r="AN312" s="105" t="str">
        <f t="shared" si="103"/>
        <v/>
      </c>
      <c r="AO312" s="105" t="str">
        <f t="shared" si="104"/>
        <v/>
      </c>
      <c r="AP312" s="105" t="str">
        <f t="shared" si="105"/>
        <v/>
      </c>
      <c r="AQ312" s="105" t="str">
        <f t="shared" si="106"/>
        <v/>
      </c>
      <c r="AR312" s="105" t="str">
        <f t="shared" si="107"/>
        <v/>
      </c>
      <c r="AS312" s="105"/>
      <c r="AT312" s="155"/>
    </row>
    <row r="313" spans="2:46">
      <c r="B313" s="160"/>
      <c r="C313" s="160"/>
      <c r="D313" s="103"/>
      <c r="E313" s="145"/>
      <c r="F313" s="146" t="str">
        <f t="shared" si="108"/>
        <v/>
      </c>
      <c r="G313" s="146"/>
      <c r="H313" s="145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Y313" s="147"/>
      <c r="Z313" s="148"/>
      <c r="AA313" s="149" t="str">
        <f t="shared" si="91"/>
        <v/>
      </c>
      <c r="AB313" s="149" t="str">
        <f t="shared" si="96"/>
        <v/>
      </c>
      <c r="AD313" s="104" t="str">
        <f t="shared" si="92"/>
        <v/>
      </c>
      <c r="AE313" s="152" t="str">
        <f t="shared" si="93"/>
        <v/>
      </c>
      <c r="AF313" s="152" t="str">
        <f t="shared" si="97"/>
        <v/>
      </c>
      <c r="AG313" s="105" t="str">
        <f t="shared" si="94"/>
        <v/>
      </c>
      <c r="AH313" s="104" t="str">
        <f t="shared" si="95"/>
        <v/>
      </c>
      <c r="AI313" s="105" t="str">
        <f t="shared" si="98"/>
        <v/>
      </c>
      <c r="AJ313" s="105" t="str">
        <f t="shared" si="99"/>
        <v/>
      </c>
      <c r="AK313" s="105" t="str">
        <f t="shared" si="100"/>
        <v/>
      </c>
      <c r="AL313" s="105" t="str">
        <f t="shared" si="101"/>
        <v/>
      </c>
      <c r="AM313" s="105" t="str">
        <f t="shared" si="102"/>
        <v/>
      </c>
      <c r="AN313" s="105" t="str">
        <f t="shared" si="103"/>
        <v/>
      </c>
      <c r="AO313" s="105" t="str">
        <f t="shared" si="104"/>
        <v/>
      </c>
      <c r="AP313" s="105" t="str">
        <f t="shared" si="105"/>
        <v/>
      </c>
      <c r="AQ313" s="105" t="str">
        <f t="shared" si="106"/>
        <v/>
      </c>
      <c r="AR313" s="105" t="str">
        <f t="shared" si="107"/>
        <v/>
      </c>
      <c r="AS313" s="105"/>
      <c r="AT313" s="155"/>
    </row>
    <row r="314" spans="2:46">
      <c r="B314" s="160"/>
      <c r="C314" s="160"/>
      <c r="D314" s="103"/>
      <c r="E314" s="145"/>
      <c r="F314" s="146" t="str">
        <f t="shared" si="108"/>
        <v/>
      </c>
      <c r="G314" s="146"/>
      <c r="H314" s="145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Y314" s="147"/>
      <c r="Z314" s="148"/>
      <c r="AA314" s="149" t="str">
        <f t="shared" si="91"/>
        <v/>
      </c>
      <c r="AB314" s="149" t="str">
        <f t="shared" si="96"/>
        <v/>
      </c>
      <c r="AD314" s="104" t="str">
        <f t="shared" si="92"/>
        <v/>
      </c>
      <c r="AE314" s="152" t="str">
        <f t="shared" si="93"/>
        <v/>
      </c>
      <c r="AF314" s="152" t="str">
        <f t="shared" si="97"/>
        <v/>
      </c>
      <c r="AG314" s="105" t="str">
        <f t="shared" si="94"/>
        <v/>
      </c>
      <c r="AH314" s="104" t="str">
        <f t="shared" si="95"/>
        <v/>
      </c>
      <c r="AI314" s="105" t="str">
        <f t="shared" si="98"/>
        <v/>
      </c>
      <c r="AJ314" s="105" t="str">
        <f t="shared" si="99"/>
        <v/>
      </c>
      <c r="AK314" s="105" t="str">
        <f t="shared" si="100"/>
        <v/>
      </c>
      <c r="AL314" s="105" t="str">
        <f t="shared" si="101"/>
        <v/>
      </c>
      <c r="AM314" s="105" t="str">
        <f t="shared" si="102"/>
        <v/>
      </c>
      <c r="AN314" s="105" t="str">
        <f t="shared" si="103"/>
        <v/>
      </c>
      <c r="AO314" s="105" t="str">
        <f t="shared" si="104"/>
        <v/>
      </c>
      <c r="AP314" s="105" t="str">
        <f t="shared" si="105"/>
        <v/>
      </c>
      <c r="AQ314" s="105" t="str">
        <f t="shared" si="106"/>
        <v/>
      </c>
      <c r="AR314" s="105" t="str">
        <f t="shared" si="107"/>
        <v/>
      </c>
      <c r="AS314" s="105"/>
      <c r="AT314" s="155"/>
    </row>
    <row r="315" spans="2:46">
      <c r="B315" s="160"/>
      <c r="C315" s="160"/>
      <c r="D315" s="103"/>
      <c r="E315" s="145"/>
      <c r="F315" s="146" t="str">
        <f t="shared" si="108"/>
        <v/>
      </c>
      <c r="G315" s="146"/>
      <c r="H315" s="145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Y315" s="147"/>
      <c r="Z315" s="148"/>
      <c r="AA315" s="149" t="str">
        <f t="shared" si="91"/>
        <v/>
      </c>
      <c r="AB315" s="149" t="str">
        <f t="shared" si="96"/>
        <v/>
      </c>
      <c r="AD315" s="104" t="str">
        <f t="shared" si="92"/>
        <v/>
      </c>
      <c r="AE315" s="152" t="str">
        <f t="shared" si="93"/>
        <v/>
      </c>
      <c r="AF315" s="152" t="str">
        <f t="shared" si="97"/>
        <v/>
      </c>
      <c r="AG315" s="105" t="str">
        <f t="shared" si="94"/>
        <v/>
      </c>
      <c r="AH315" s="104" t="str">
        <f t="shared" si="95"/>
        <v/>
      </c>
      <c r="AI315" s="105" t="str">
        <f t="shared" si="98"/>
        <v/>
      </c>
      <c r="AJ315" s="105" t="str">
        <f t="shared" si="99"/>
        <v/>
      </c>
      <c r="AK315" s="105" t="str">
        <f t="shared" si="100"/>
        <v/>
      </c>
      <c r="AL315" s="105" t="str">
        <f t="shared" si="101"/>
        <v/>
      </c>
      <c r="AM315" s="105" t="str">
        <f t="shared" si="102"/>
        <v/>
      </c>
      <c r="AN315" s="105" t="str">
        <f t="shared" si="103"/>
        <v/>
      </c>
      <c r="AO315" s="105" t="str">
        <f t="shared" si="104"/>
        <v/>
      </c>
      <c r="AP315" s="105" t="str">
        <f t="shared" si="105"/>
        <v/>
      </c>
      <c r="AQ315" s="105" t="str">
        <f t="shared" si="106"/>
        <v/>
      </c>
      <c r="AR315" s="105" t="str">
        <f t="shared" si="107"/>
        <v/>
      </c>
      <c r="AS315" s="105"/>
      <c r="AT315" s="155"/>
    </row>
    <row r="316" spans="2:46">
      <c r="B316" s="160"/>
      <c r="C316" s="160"/>
      <c r="D316" s="103"/>
      <c r="E316" s="145"/>
      <c r="F316" s="146" t="str">
        <f t="shared" si="108"/>
        <v/>
      </c>
      <c r="G316" s="146"/>
      <c r="H316" s="145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Y316" s="147"/>
      <c r="Z316" s="148"/>
      <c r="AA316" s="149" t="str">
        <f t="shared" si="91"/>
        <v/>
      </c>
      <c r="AB316" s="149" t="str">
        <f t="shared" si="96"/>
        <v/>
      </c>
      <c r="AD316" s="104" t="str">
        <f t="shared" si="92"/>
        <v/>
      </c>
      <c r="AE316" s="152" t="str">
        <f t="shared" si="93"/>
        <v/>
      </c>
      <c r="AF316" s="152" t="str">
        <f t="shared" si="97"/>
        <v/>
      </c>
      <c r="AG316" s="105" t="str">
        <f t="shared" si="94"/>
        <v/>
      </c>
      <c r="AH316" s="104" t="str">
        <f t="shared" si="95"/>
        <v/>
      </c>
      <c r="AI316" s="105" t="str">
        <f t="shared" si="98"/>
        <v/>
      </c>
      <c r="AJ316" s="105" t="str">
        <f t="shared" si="99"/>
        <v/>
      </c>
      <c r="AK316" s="105" t="str">
        <f t="shared" si="100"/>
        <v/>
      </c>
      <c r="AL316" s="105" t="str">
        <f t="shared" si="101"/>
        <v/>
      </c>
      <c r="AM316" s="105" t="str">
        <f t="shared" si="102"/>
        <v/>
      </c>
      <c r="AN316" s="105" t="str">
        <f t="shared" si="103"/>
        <v/>
      </c>
      <c r="AO316" s="105" t="str">
        <f t="shared" si="104"/>
        <v/>
      </c>
      <c r="AP316" s="105" t="str">
        <f t="shared" si="105"/>
        <v/>
      </c>
      <c r="AQ316" s="105" t="str">
        <f t="shared" si="106"/>
        <v/>
      </c>
      <c r="AR316" s="105" t="str">
        <f t="shared" si="107"/>
        <v/>
      </c>
      <c r="AS316" s="105"/>
      <c r="AT316" s="155"/>
    </row>
    <row r="317" spans="2:46">
      <c r="B317" s="160"/>
      <c r="C317" s="160"/>
      <c r="D317" s="103"/>
      <c r="E317" s="145"/>
      <c r="F317" s="146" t="str">
        <f t="shared" si="108"/>
        <v/>
      </c>
      <c r="G317" s="146"/>
      <c r="H317" s="145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Y317" s="147"/>
      <c r="Z317" s="148"/>
      <c r="AA317" s="149" t="str">
        <f t="shared" si="91"/>
        <v/>
      </c>
      <c r="AB317" s="149" t="str">
        <f t="shared" si="96"/>
        <v/>
      </c>
      <c r="AD317" s="104" t="str">
        <f t="shared" si="92"/>
        <v/>
      </c>
      <c r="AE317" s="152" t="str">
        <f t="shared" si="93"/>
        <v/>
      </c>
      <c r="AF317" s="152" t="str">
        <f t="shared" si="97"/>
        <v/>
      </c>
      <c r="AG317" s="105" t="str">
        <f t="shared" si="94"/>
        <v/>
      </c>
      <c r="AH317" s="104" t="str">
        <f t="shared" si="95"/>
        <v/>
      </c>
      <c r="AI317" s="105" t="str">
        <f t="shared" si="98"/>
        <v/>
      </c>
      <c r="AJ317" s="105" t="str">
        <f t="shared" si="99"/>
        <v/>
      </c>
      <c r="AK317" s="105" t="str">
        <f t="shared" si="100"/>
        <v/>
      </c>
      <c r="AL317" s="105" t="str">
        <f t="shared" si="101"/>
        <v/>
      </c>
      <c r="AM317" s="105" t="str">
        <f t="shared" si="102"/>
        <v/>
      </c>
      <c r="AN317" s="105" t="str">
        <f t="shared" si="103"/>
        <v/>
      </c>
      <c r="AO317" s="105" t="str">
        <f t="shared" si="104"/>
        <v/>
      </c>
      <c r="AP317" s="105" t="str">
        <f t="shared" si="105"/>
        <v/>
      </c>
      <c r="AQ317" s="105" t="str">
        <f t="shared" si="106"/>
        <v/>
      </c>
      <c r="AR317" s="105" t="str">
        <f t="shared" si="107"/>
        <v/>
      </c>
      <c r="AS317" s="105"/>
      <c r="AT317" s="155"/>
    </row>
    <row r="318" spans="2:46">
      <c r="B318" s="160"/>
      <c r="C318" s="160"/>
      <c r="D318" s="103"/>
      <c r="E318" s="145"/>
      <c r="F318" s="146" t="str">
        <f t="shared" si="108"/>
        <v/>
      </c>
      <c r="G318" s="146"/>
      <c r="H318" s="145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Y318" s="147"/>
      <c r="Z318" s="148"/>
      <c r="AA318" s="149" t="str">
        <f t="shared" si="91"/>
        <v/>
      </c>
      <c r="AB318" s="149" t="str">
        <f t="shared" si="96"/>
        <v/>
      </c>
      <c r="AD318" s="104" t="str">
        <f t="shared" si="92"/>
        <v/>
      </c>
      <c r="AE318" s="152" t="str">
        <f t="shared" si="93"/>
        <v/>
      </c>
      <c r="AF318" s="152" t="str">
        <f t="shared" si="97"/>
        <v/>
      </c>
      <c r="AG318" s="105" t="str">
        <f t="shared" si="94"/>
        <v/>
      </c>
      <c r="AH318" s="104" t="str">
        <f t="shared" si="95"/>
        <v/>
      </c>
      <c r="AI318" s="105" t="str">
        <f t="shared" si="98"/>
        <v/>
      </c>
      <c r="AJ318" s="105" t="str">
        <f t="shared" si="99"/>
        <v/>
      </c>
      <c r="AK318" s="105" t="str">
        <f t="shared" si="100"/>
        <v/>
      </c>
      <c r="AL318" s="105" t="str">
        <f t="shared" si="101"/>
        <v/>
      </c>
      <c r="AM318" s="105" t="str">
        <f t="shared" si="102"/>
        <v/>
      </c>
      <c r="AN318" s="105" t="str">
        <f t="shared" si="103"/>
        <v/>
      </c>
      <c r="AO318" s="105" t="str">
        <f t="shared" si="104"/>
        <v/>
      </c>
      <c r="AP318" s="105" t="str">
        <f t="shared" si="105"/>
        <v/>
      </c>
      <c r="AQ318" s="105" t="str">
        <f t="shared" si="106"/>
        <v/>
      </c>
      <c r="AR318" s="105" t="str">
        <f t="shared" si="107"/>
        <v/>
      </c>
      <c r="AS318" s="105"/>
      <c r="AT318" s="155"/>
    </row>
    <row r="319" spans="2:46">
      <c r="B319" s="160"/>
      <c r="C319" s="160"/>
      <c r="D319" s="103"/>
      <c r="E319" s="145"/>
      <c r="F319" s="146" t="str">
        <f t="shared" si="108"/>
        <v/>
      </c>
      <c r="G319" s="146"/>
      <c r="H319" s="145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Y319" s="147"/>
      <c r="Z319" s="148"/>
      <c r="AA319" s="149" t="str">
        <f t="shared" si="91"/>
        <v/>
      </c>
      <c r="AB319" s="149" t="str">
        <f t="shared" si="96"/>
        <v/>
      </c>
      <c r="AD319" s="104" t="str">
        <f t="shared" si="92"/>
        <v/>
      </c>
      <c r="AE319" s="152" t="str">
        <f t="shared" si="93"/>
        <v/>
      </c>
      <c r="AF319" s="152" t="str">
        <f t="shared" si="97"/>
        <v/>
      </c>
      <c r="AG319" s="105" t="str">
        <f t="shared" si="94"/>
        <v/>
      </c>
      <c r="AH319" s="104" t="str">
        <f t="shared" si="95"/>
        <v/>
      </c>
      <c r="AI319" s="105" t="str">
        <f t="shared" si="98"/>
        <v/>
      </c>
      <c r="AJ319" s="105" t="str">
        <f t="shared" si="99"/>
        <v/>
      </c>
      <c r="AK319" s="105" t="str">
        <f t="shared" si="100"/>
        <v/>
      </c>
      <c r="AL319" s="105" t="str">
        <f t="shared" si="101"/>
        <v/>
      </c>
      <c r="AM319" s="105" t="str">
        <f t="shared" si="102"/>
        <v/>
      </c>
      <c r="AN319" s="105" t="str">
        <f t="shared" si="103"/>
        <v/>
      </c>
      <c r="AO319" s="105" t="str">
        <f t="shared" si="104"/>
        <v/>
      </c>
      <c r="AP319" s="105" t="str">
        <f t="shared" si="105"/>
        <v/>
      </c>
      <c r="AQ319" s="105" t="str">
        <f t="shared" si="106"/>
        <v/>
      </c>
      <c r="AR319" s="105" t="str">
        <f t="shared" si="107"/>
        <v/>
      </c>
      <c r="AS319" s="105"/>
      <c r="AT319" s="155"/>
    </row>
    <row r="320" spans="2:46">
      <c r="B320" s="160"/>
      <c r="C320" s="160"/>
      <c r="D320" s="103"/>
      <c r="E320" s="145"/>
      <c r="F320" s="146" t="str">
        <f t="shared" si="108"/>
        <v/>
      </c>
      <c r="G320" s="146"/>
      <c r="H320" s="145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Y320" s="147"/>
      <c r="Z320" s="148"/>
      <c r="AA320" s="149" t="str">
        <f t="shared" si="91"/>
        <v/>
      </c>
      <c r="AB320" s="149" t="str">
        <f t="shared" si="96"/>
        <v/>
      </c>
      <c r="AD320" s="104" t="str">
        <f t="shared" si="92"/>
        <v/>
      </c>
      <c r="AE320" s="152" t="str">
        <f t="shared" si="93"/>
        <v/>
      </c>
      <c r="AF320" s="152" t="str">
        <f t="shared" si="97"/>
        <v/>
      </c>
      <c r="AG320" s="105" t="str">
        <f t="shared" si="94"/>
        <v/>
      </c>
      <c r="AH320" s="104" t="str">
        <f t="shared" si="95"/>
        <v/>
      </c>
      <c r="AI320" s="105" t="str">
        <f t="shared" si="98"/>
        <v/>
      </c>
      <c r="AJ320" s="105" t="str">
        <f t="shared" si="99"/>
        <v/>
      </c>
      <c r="AK320" s="105" t="str">
        <f t="shared" si="100"/>
        <v/>
      </c>
      <c r="AL320" s="105" t="str">
        <f t="shared" si="101"/>
        <v/>
      </c>
      <c r="AM320" s="105" t="str">
        <f t="shared" si="102"/>
        <v/>
      </c>
      <c r="AN320" s="105" t="str">
        <f t="shared" si="103"/>
        <v/>
      </c>
      <c r="AO320" s="105" t="str">
        <f t="shared" si="104"/>
        <v/>
      </c>
      <c r="AP320" s="105" t="str">
        <f t="shared" si="105"/>
        <v/>
      </c>
      <c r="AQ320" s="105" t="str">
        <f t="shared" si="106"/>
        <v/>
      </c>
      <c r="AR320" s="105" t="str">
        <f t="shared" si="107"/>
        <v/>
      </c>
      <c r="AS320" s="105"/>
      <c r="AT320" s="155"/>
    </row>
    <row r="321" spans="2:46">
      <c r="B321" s="160"/>
      <c r="C321" s="160"/>
      <c r="D321" s="103"/>
      <c r="E321" s="145"/>
      <c r="F321" s="146" t="str">
        <f t="shared" si="108"/>
        <v/>
      </c>
      <c r="G321" s="146"/>
      <c r="H321" s="145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Y321" s="147"/>
      <c r="Z321" s="148"/>
      <c r="AA321" s="149" t="str">
        <f t="shared" si="91"/>
        <v/>
      </c>
      <c r="AB321" s="149" t="str">
        <f t="shared" si="96"/>
        <v/>
      </c>
      <c r="AD321" s="104" t="str">
        <f t="shared" si="92"/>
        <v/>
      </c>
      <c r="AE321" s="152" t="str">
        <f t="shared" si="93"/>
        <v/>
      </c>
      <c r="AF321" s="152" t="str">
        <f t="shared" si="97"/>
        <v/>
      </c>
      <c r="AG321" s="105" t="str">
        <f t="shared" si="94"/>
        <v/>
      </c>
      <c r="AH321" s="104" t="str">
        <f t="shared" si="95"/>
        <v/>
      </c>
      <c r="AI321" s="105" t="str">
        <f t="shared" si="98"/>
        <v/>
      </c>
      <c r="AJ321" s="105" t="str">
        <f t="shared" si="99"/>
        <v/>
      </c>
      <c r="AK321" s="105" t="str">
        <f t="shared" si="100"/>
        <v/>
      </c>
      <c r="AL321" s="105" t="str">
        <f t="shared" si="101"/>
        <v/>
      </c>
      <c r="AM321" s="105" t="str">
        <f t="shared" si="102"/>
        <v/>
      </c>
      <c r="AN321" s="105" t="str">
        <f t="shared" si="103"/>
        <v/>
      </c>
      <c r="AO321" s="105" t="str">
        <f t="shared" si="104"/>
        <v/>
      </c>
      <c r="AP321" s="105" t="str">
        <f t="shared" si="105"/>
        <v/>
      </c>
      <c r="AQ321" s="105" t="str">
        <f t="shared" si="106"/>
        <v/>
      </c>
      <c r="AR321" s="105" t="str">
        <f t="shared" si="107"/>
        <v/>
      </c>
      <c r="AS321" s="105"/>
      <c r="AT321" s="155"/>
    </row>
    <row r="322" spans="2:46">
      <c r="B322" s="160"/>
      <c r="C322" s="160"/>
      <c r="D322" s="103"/>
      <c r="E322" s="145"/>
      <c r="F322" s="146" t="str">
        <f t="shared" si="108"/>
        <v/>
      </c>
      <c r="G322" s="146"/>
      <c r="H322" s="145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Y322" s="147"/>
      <c r="Z322" s="148"/>
      <c r="AA322" s="149" t="str">
        <f t="shared" si="91"/>
        <v/>
      </c>
      <c r="AB322" s="149" t="str">
        <f t="shared" si="96"/>
        <v/>
      </c>
      <c r="AD322" s="104" t="str">
        <f t="shared" si="92"/>
        <v/>
      </c>
      <c r="AE322" s="152" t="str">
        <f t="shared" si="93"/>
        <v/>
      </c>
      <c r="AF322" s="152" t="str">
        <f t="shared" si="97"/>
        <v/>
      </c>
      <c r="AG322" s="105" t="str">
        <f t="shared" si="94"/>
        <v/>
      </c>
      <c r="AH322" s="104" t="str">
        <f t="shared" si="95"/>
        <v/>
      </c>
      <c r="AI322" s="105" t="str">
        <f t="shared" si="98"/>
        <v/>
      </c>
      <c r="AJ322" s="105" t="str">
        <f t="shared" si="99"/>
        <v/>
      </c>
      <c r="AK322" s="105" t="str">
        <f t="shared" si="100"/>
        <v/>
      </c>
      <c r="AL322" s="105" t="str">
        <f t="shared" si="101"/>
        <v/>
      </c>
      <c r="AM322" s="105" t="str">
        <f t="shared" si="102"/>
        <v/>
      </c>
      <c r="AN322" s="105" t="str">
        <f t="shared" si="103"/>
        <v/>
      </c>
      <c r="AO322" s="105" t="str">
        <f t="shared" si="104"/>
        <v/>
      </c>
      <c r="AP322" s="105" t="str">
        <f t="shared" si="105"/>
        <v/>
      </c>
      <c r="AQ322" s="105" t="str">
        <f t="shared" si="106"/>
        <v/>
      </c>
      <c r="AR322" s="105" t="str">
        <f t="shared" si="107"/>
        <v/>
      </c>
      <c r="AS322" s="105"/>
      <c r="AT322" s="155"/>
    </row>
    <row r="323" spans="2:46">
      <c r="B323" s="160"/>
      <c r="C323" s="160"/>
      <c r="D323" s="103"/>
      <c r="E323" s="145"/>
      <c r="F323" s="146" t="str">
        <f t="shared" si="108"/>
        <v/>
      </c>
      <c r="G323" s="146"/>
      <c r="H323" s="145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Y323" s="147"/>
      <c r="Z323" s="148"/>
      <c r="AA323" s="149" t="str">
        <f t="shared" si="91"/>
        <v/>
      </c>
      <c r="AB323" s="149" t="str">
        <f t="shared" si="96"/>
        <v/>
      </c>
      <c r="AD323" s="104" t="str">
        <f t="shared" si="92"/>
        <v/>
      </c>
      <c r="AE323" s="152" t="str">
        <f t="shared" si="93"/>
        <v/>
      </c>
      <c r="AF323" s="152" t="str">
        <f t="shared" si="97"/>
        <v/>
      </c>
      <c r="AG323" s="105" t="str">
        <f t="shared" si="94"/>
        <v/>
      </c>
      <c r="AH323" s="104" t="str">
        <f t="shared" si="95"/>
        <v/>
      </c>
      <c r="AI323" s="105" t="str">
        <f t="shared" si="98"/>
        <v/>
      </c>
      <c r="AJ323" s="105" t="str">
        <f t="shared" si="99"/>
        <v/>
      </c>
      <c r="AK323" s="105" t="str">
        <f t="shared" si="100"/>
        <v/>
      </c>
      <c r="AL323" s="105" t="str">
        <f t="shared" si="101"/>
        <v/>
      </c>
      <c r="AM323" s="105" t="str">
        <f t="shared" si="102"/>
        <v/>
      </c>
      <c r="AN323" s="105" t="str">
        <f t="shared" si="103"/>
        <v/>
      </c>
      <c r="AO323" s="105" t="str">
        <f t="shared" si="104"/>
        <v/>
      </c>
      <c r="AP323" s="105" t="str">
        <f t="shared" si="105"/>
        <v/>
      </c>
      <c r="AQ323" s="105" t="str">
        <f t="shared" si="106"/>
        <v/>
      </c>
      <c r="AR323" s="105" t="str">
        <f t="shared" si="107"/>
        <v/>
      </c>
      <c r="AS323" s="105"/>
      <c r="AT323" s="155"/>
    </row>
    <row r="324" spans="2:46">
      <c r="B324" s="160"/>
      <c r="C324" s="160"/>
      <c r="D324" s="103"/>
      <c r="E324" s="145"/>
      <c r="F324" s="146" t="str">
        <f t="shared" si="108"/>
        <v/>
      </c>
      <c r="G324" s="146"/>
      <c r="H324" s="145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Y324" s="147"/>
      <c r="Z324" s="148"/>
      <c r="AA324" s="149" t="str">
        <f t="shared" si="91"/>
        <v/>
      </c>
      <c r="AB324" s="149" t="str">
        <f t="shared" si="96"/>
        <v/>
      </c>
      <c r="AD324" s="104" t="str">
        <f t="shared" si="92"/>
        <v/>
      </c>
      <c r="AE324" s="152" t="str">
        <f t="shared" si="93"/>
        <v/>
      </c>
      <c r="AF324" s="152" t="str">
        <f t="shared" si="97"/>
        <v/>
      </c>
      <c r="AG324" s="105" t="str">
        <f t="shared" si="94"/>
        <v/>
      </c>
      <c r="AH324" s="104" t="str">
        <f t="shared" si="95"/>
        <v/>
      </c>
      <c r="AI324" s="105" t="str">
        <f t="shared" si="98"/>
        <v/>
      </c>
      <c r="AJ324" s="105" t="str">
        <f t="shared" si="99"/>
        <v/>
      </c>
      <c r="AK324" s="105" t="str">
        <f t="shared" si="100"/>
        <v/>
      </c>
      <c r="AL324" s="105" t="str">
        <f t="shared" si="101"/>
        <v/>
      </c>
      <c r="AM324" s="105" t="str">
        <f t="shared" si="102"/>
        <v/>
      </c>
      <c r="AN324" s="105" t="str">
        <f t="shared" si="103"/>
        <v/>
      </c>
      <c r="AO324" s="105" t="str">
        <f t="shared" si="104"/>
        <v/>
      </c>
      <c r="AP324" s="105" t="str">
        <f t="shared" si="105"/>
        <v/>
      </c>
      <c r="AQ324" s="105" t="str">
        <f t="shared" si="106"/>
        <v/>
      </c>
      <c r="AR324" s="105" t="str">
        <f t="shared" si="107"/>
        <v/>
      </c>
      <c r="AS324" s="105"/>
      <c r="AT324" s="155"/>
    </row>
    <row r="325" spans="2:46">
      <c r="B325" s="160"/>
      <c r="C325" s="160"/>
      <c r="D325" s="103"/>
      <c r="E325" s="145"/>
      <c r="F325" s="146" t="str">
        <f t="shared" si="108"/>
        <v/>
      </c>
      <c r="G325" s="146"/>
      <c r="H325" s="145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Y325" s="147"/>
      <c r="Z325" s="148"/>
      <c r="AA325" s="149" t="str">
        <f t="shared" si="91"/>
        <v/>
      </c>
      <c r="AB325" s="149" t="str">
        <f t="shared" si="96"/>
        <v/>
      </c>
      <c r="AD325" s="104" t="str">
        <f t="shared" si="92"/>
        <v/>
      </c>
      <c r="AE325" s="152" t="str">
        <f t="shared" si="93"/>
        <v/>
      </c>
      <c r="AF325" s="152" t="str">
        <f t="shared" si="97"/>
        <v/>
      </c>
      <c r="AG325" s="105" t="str">
        <f t="shared" si="94"/>
        <v/>
      </c>
      <c r="AH325" s="104" t="str">
        <f t="shared" si="95"/>
        <v/>
      </c>
      <c r="AI325" s="105" t="str">
        <f t="shared" si="98"/>
        <v/>
      </c>
      <c r="AJ325" s="105" t="str">
        <f t="shared" si="99"/>
        <v/>
      </c>
      <c r="AK325" s="105" t="str">
        <f t="shared" si="100"/>
        <v/>
      </c>
      <c r="AL325" s="105" t="str">
        <f t="shared" si="101"/>
        <v/>
      </c>
      <c r="AM325" s="105" t="str">
        <f t="shared" si="102"/>
        <v/>
      </c>
      <c r="AN325" s="105" t="str">
        <f t="shared" si="103"/>
        <v/>
      </c>
      <c r="AO325" s="105" t="str">
        <f t="shared" si="104"/>
        <v/>
      </c>
      <c r="AP325" s="105" t="str">
        <f t="shared" si="105"/>
        <v/>
      </c>
      <c r="AQ325" s="105" t="str">
        <f t="shared" si="106"/>
        <v/>
      </c>
      <c r="AR325" s="105" t="str">
        <f t="shared" si="107"/>
        <v/>
      </c>
      <c r="AS325" s="105"/>
      <c r="AT325" s="155"/>
    </row>
    <row r="326" spans="2:46">
      <c r="B326" s="160"/>
      <c r="C326" s="160"/>
      <c r="D326" s="103"/>
      <c r="E326" s="145"/>
      <c r="F326" s="146" t="str">
        <f t="shared" si="108"/>
        <v/>
      </c>
      <c r="G326" s="146"/>
      <c r="H326" s="145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Y326" s="147"/>
      <c r="Z326" s="148"/>
      <c r="AA326" s="149" t="str">
        <f t="shared" si="91"/>
        <v/>
      </c>
      <c r="AB326" s="149" t="str">
        <f t="shared" si="96"/>
        <v/>
      </c>
      <c r="AD326" s="104" t="str">
        <f t="shared" si="92"/>
        <v/>
      </c>
      <c r="AE326" s="152" t="str">
        <f t="shared" si="93"/>
        <v/>
      </c>
      <c r="AF326" s="152" t="str">
        <f t="shared" si="97"/>
        <v/>
      </c>
      <c r="AG326" s="105" t="str">
        <f t="shared" si="94"/>
        <v/>
      </c>
      <c r="AH326" s="104" t="str">
        <f t="shared" si="95"/>
        <v/>
      </c>
      <c r="AI326" s="105" t="str">
        <f t="shared" si="98"/>
        <v/>
      </c>
      <c r="AJ326" s="105" t="str">
        <f t="shared" si="99"/>
        <v/>
      </c>
      <c r="AK326" s="105" t="str">
        <f t="shared" si="100"/>
        <v/>
      </c>
      <c r="AL326" s="105" t="str">
        <f t="shared" si="101"/>
        <v/>
      </c>
      <c r="AM326" s="105" t="str">
        <f t="shared" si="102"/>
        <v/>
      </c>
      <c r="AN326" s="105" t="str">
        <f t="shared" si="103"/>
        <v/>
      </c>
      <c r="AO326" s="105" t="str">
        <f t="shared" si="104"/>
        <v/>
      </c>
      <c r="AP326" s="105" t="str">
        <f t="shared" si="105"/>
        <v/>
      </c>
      <c r="AQ326" s="105" t="str">
        <f t="shared" si="106"/>
        <v/>
      </c>
      <c r="AR326" s="105" t="str">
        <f t="shared" si="107"/>
        <v/>
      </c>
      <c r="AS326" s="105"/>
      <c r="AT326" s="155"/>
    </row>
    <row r="327" spans="2:46">
      <c r="B327" s="160"/>
      <c r="C327" s="160"/>
      <c r="D327" s="103"/>
      <c r="E327" s="145"/>
      <c r="F327" s="146" t="str">
        <f t="shared" si="108"/>
        <v/>
      </c>
      <c r="G327" s="146"/>
      <c r="H327" s="145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Y327" s="147"/>
      <c r="Z327" s="148"/>
      <c r="AA327" s="149" t="str">
        <f t="shared" si="91"/>
        <v/>
      </c>
      <c r="AB327" s="149" t="str">
        <f t="shared" si="96"/>
        <v/>
      </c>
      <c r="AD327" s="104" t="str">
        <f t="shared" si="92"/>
        <v/>
      </c>
      <c r="AE327" s="152" t="str">
        <f t="shared" si="93"/>
        <v/>
      </c>
      <c r="AF327" s="152" t="str">
        <f t="shared" si="97"/>
        <v/>
      </c>
      <c r="AG327" s="105" t="str">
        <f t="shared" si="94"/>
        <v/>
      </c>
      <c r="AH327" s="104" t="str">
        <f t="shared" si="95"/>
        <v/>
      </c>
      <c r="AI327" s="105" t="str">
        <f t="shared" si="98"/>
        <v/>
      </c>
      <c r="AJ327" s="105" t="str">
        <f t="shared" si="99"/>
        <v/>
      </c>
      <c r="AK327" s="105" t="str">
        <f t="shared" si="100"/>
        <v/>
      </c>
      <c r="AL327" s="105" t="str">
        <f t="shared" si="101"/>
        <v/>
      </c>
      <c r="AM327" s="105" t="str">
        <f t="shared" si="102"/>
        <v/>
      </c>
      <c r="AN327" s="105" t="str">
        <f t="shared" si="103"/>
        <v/>
      </c>
      <c r="AO327" s="105" t="str">
        <f t="shared" si="104"/>
        <v/>
      </c>
      <c r="AP327" s="105" t="str">
        <f t="shared" si="105"/>
        <v/>
      </c>
      <c r="AQ327" s="105" t="str">
        <f t="shared" si="106"/>
        <v/>
      </c>
      <c r="AR327" s="105" t="str">
        <f t="shared" si="107"/>
        <v/>
      </c>
      <c r="AS327" s="105"/>
      <c r="AT327" s="155"/>
    </row>
    <row r="328" spans="2:46">
      <c r="B328" s="160"/>
      <c r="C328" s="160"/>
      <c r="D328" s="103"/>
      <c r="E328" s="145"/>
      <c r="F328" s="146" t="str">
        <f t="shared" si="108"/>
        <v/>
      </c>
      <c r="G328" s="146"/>
      <c r="H328" s="145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Y328" s="147"/>
      <c r="Z328" s="148"/>
      <c r="AA328" s="149" t="str">
        <f t="shared" si="91"/>
        <v/>
      </c>
      <c r="AB328" s="149" t="str">
        <f t="shared" si="96"/>
        <v/>
      </c>
      <c r="AD328" s="104" t="str">
        <f t="shared" si="92"/>
        <v/>
      </c>
      <c r="AE328" s="152" t="str">
        <f t="shared" si="93"/>
        <v/>
      </c>
      <c r="AF328" s="152" t="str">
        <f t="shared" si="97"/>
        <v/>
      </c>
      <c r="AG328" s="105" t="str">
        <f t="shared" si="94"/>
        <v/>
      </c>
      <c r="AH328" s="104" t="str">
        <f t="shared" si="95"/>
        <v/>
      </c>
      <c r="AI328" s="105" t="str">
        <f t="shared" si="98"/>
        <v/>
      </c>
      <c r="AJ328" s="105" t="str">
        <f t="shared" si="99"/>
        <v/>
      </c>
      <c r="AK328" s="105" t="str">
        <f t="shared" si="100"/>
        <v/>
      </c>
      <c r="AL328" s="105" t="str">
        <f t="shared" si="101"/>
        <v/>
      </c>
      <c r="AM328" s="105" t="str">
        <f t="shared" si="102"/>
        <v/>
      </c>
      <c r="AN328" s="105" t="str">
        <f t="shared" si="103"/>
        <v/>
      </c>
      <c r="AO328" s="105" t="str">
        <f t="shared" si="104"/>
        <v/>
      </c>
      <c r="AP328" s="105" t="str">
        <f t="shared" si="105"/>
        <v/>
      </c>
      <c r="AQ328" s="105" t="str">
        <f t="shared" si="106"/>
        <v/>
      </c>
      <c r="AR328" s="105" t="str">
        <f t="shared" si="107"/>
        <v/>
      </c>
      <c r="AS328" s="105"/>
      <c r="AT328" s="155"/>
    </row>
    <row r="329" spans="2:46">
      <c r="B329" s="160"/>
      <c r="C329" s="160"/>
      <c r="D329" s="103"/>
      <c r="E329" s="145"/>
      <c r="F329" s="146" t="str">
        <f t="shared" si="108"/>
        <v/>
      </c>
      <c r="G329" s="146"/>
      <c r="H329" s="145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Y329" s="147"/>
      <c r="Z329" s="148"/>
      <c r="AA329" s="149" t="str">
        <f t="shared" si="91"/>
        <v/>
      </c>
      <c r="AB329" s="149" t="str">
        <f t="shared" si="96"/>
        <v/>
      </c>
      <c r="AD329" s="104" t="str">
        <f t="shared" si="92"/>
        <v/>
      </c>
      <c r="AE329" s="152" t="str">
        <f t="shared" si="93"/>
        <v/>
      </c>
      <c r="AF329" s="152" t="str">
        <f t="shared" si="97"/>
        <v/>
      </c>
      <c r="AG329" s="105" t="str">
        <f t="shared" si="94"/>
        <v/>
      </c>
      <c r="AH329" s="104" t="str">
        <f t="shared" si="95"/>
        <v/>
      </c>
      <c r="AI329" s="105" t="str">
        <f t="shared" si="98"/>
        <v/>
      </c>
      <c r="AJ329" s="105" t="str">
        <f t="shared" si="99"/>
        <v/>
      </c>
      <c r="AK329" s="105" t="str">
        <f t="shared" si="100"/>
        <v/>
      </c>
      <c r="AL329" s="105" t="str">
        <f t="shared" si="101"/>
        <v/>
      </c>
      <c r="AM329" s="105" t="str">
        <f t="shared" si="102"/>
        <v/>
      </c>
      <c r="AN329" s="105" t="str">
        <f t="shared" si="103"/>
        <v/>
      </c>
      <c r="AO329" s="105" t="str">
        <f t="shared" si="104"/>
        <v/>
      </c>
      <c r="AP329" s="105" t="str">
        <f t="shared" si="105"/>
        <v/>
      </c>
      <c r="AQ329" s="105" t="str">
        <f t="shared" si="106"/>
        <v/>
      </c>
      <c r="AR329" s="105" t="str">
        <f t="shared" si="107"/>
        <v/>
      </c>
      <c r="AS329" s="105"/>
      <c r="AT329" s="155"/>
    </row>
    <row r="330" spans="2:46">
      <c r="B330" s="160"/>
      <c r="C330" s="160"/>
      <c r="D330" s="103"/>
      <c r="E330" s="145"/>
      <c r="F330" s="146" t="str">
        <f t="shared" si="108"/>
        <v/>
      </c>
      <c r="G330" s="146"/>
      <c r="H330" s="145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Y330" s="147"/>
      <c r="Z330" s="148"/>
      <c r="AA330" s="149" t="str">
        <f t="shared" si="91"/>
        <v/>
      </c>
      <c r="AB330" s="149" t="str">
        <f t="shared" si="96"/>
        <v/>
      </c>
      <c r="AD330" s="104" t="str">
        <f t="shared" si="92"/>
        <v/>
      </c>
      <c r="AE330" s="152" t="str">
        <f t="shared" si="93"/>
        <v/>
      </c>
      <c r="AF330" s="152" t="str">
        <f t="shared" si="97"/>
        <v/>
      </c>
      <c r="AG330" s="105" t="str">
        <f t="shared" si="94"/>
        <v/>
      </c>
      <c r="AH330" s="104" t="str">
        <f t="shared" si="95"/>
        <v/>
      </c>
      <c r="AI330" s="105" t="str">
        <f t="shared" si="98"/>
        <v/>
      </c>
      <c r="AJ330" s="105" t="str">
        <f t="shared" si="99"/>
        <v/>
      </c>
      <c r="AK330" s="105" t="str">
        <f t="shared" si="100"/>
        <v/>
      </c>
      <c r="AL330" s="105" t="str">
        <f t="shared" si="101"/>
        <v/>
      </c>
      <c r="AM330" s="105" t="str">
        <f t="shared" si="102"/>
        <v/>
      </c>
      <c r="AN330" s="105" t="str">
        <f t="shared" si="103"/>
        <v/>
      </c>
      <c r="AO330" s="105" t="str">
        <f t="shared" si="104"/>
        <v/>
      </c>
      <c r="AP330" s="105" t="str">
        <f t="shared" si="105"/>
        <v/>
      </c>
      <c r="AQ330" s="105" t="str">
        <f t="shared" si="106"/>
        <v/>
      </c>
      <c r="AR330" s="105" t="str">
        <f t="shared" si="107"/>
        <v/>
      </c>
      <c r="AS330" s="105"/>
      <c r="AT330" s="155"/>
    </row>
    <row r="331" spans="2:46">
      <c r="B331" s="160"/>
      <c r="C331" s="160"/>
      <c r="D331" s="103"/>
      <c r="E331" s="145"/>
      <c r="F331" s="146" t="str">
        <f t="shared" si="108"/>
        <v/>
      </c>
      <c r="G331" s="146"/>
      <c r="H331" s="145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Y331" s="147"/>
      <c r="Z331" s="148"/>
      <c r="AA331" s="149" t="str">
        <f t="shared" si="91"/>
        <v/>
      </c>
      <c r="AB331" s="149" t="str">
        <f t="shared" si="96"/>
        <v/>
      </c>
      <c r="AD331" s="104" t="str">
        <f t="shared" si="92"/>
        <v/>
      </c>
      <c r="AE331" s="152" t="str">
        <f t="shared" si="93"/>
        <v/>
      </c>
      <c r="AF331" s="152" t="str">
        <f t="shared" si="97"/>
        <v/>
      </c>
      <c r="AG331" s="105" t="str">
        <f t="shared" si="94"/>
        <v/>
      </c>
      <c r="AH331" s="104" t="str">
        <f t="shared" si="95"/>
        <v/>
      </c>
      <c r="AI331" s="105" t="str">
        <f t="shared" si="98"/>
        <v/>
      </c>
      <c r="AJ331" s="105" t="str">
        <f t="shared" si="99"/>
        <v/>
      </c>
      <c r="AK331" s="105" t="str">
        <f t="shared" si="100"/>
        <v/>
      </c>
      <c r="AL331" s="105" t="str">
        <f t="shared" si="101"/>
        <v/>
      </c>
      <c r="AM331" s="105" t="str">
        <f t="shared" si="102"/>
        <v/>
      </c>
      <c r="AN331" s="105" t="str">
        <f t="shared" si="103"/>
        <v/>
      </c>
      <c r="AO331" s="105" t="str">
        <f t="shared" si="104"/>
        <v/>
      </c>
      <c r="AP331" s="105" t="str">
        <f t="shared" si="105"/>
        <v/>
      </c>
      <c r="AQ331" s="105" t="str">
        <f t="shared" si="106"/>
        <v/>
      </c>
      <c r="AR331" s="105" t="str">
        <f t="shared" si="107"/>
        <v/>
      </c>
      <c r="AS331" s="105"/>
      <c r="AT331" s="155"/>
    </row>
    <row r="332" spans="2:46">
      <c r="B332" s="160"/>
      <c r="C332" s="160"/>
      <c r="D332" s="103"/>
      <c r="E332" s="145"/>
      <c r="F332" s="146" t="str">
        <f t="shared" si="108"/>
        <v/>
      </c>
      <c r="G332" s="146"/>
      <c r="H332" s="145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Y332" s="147"/>
      <c r="Z332" s="148"/>
      <c r="AA332" s="149" t="str">
        <f t="shared" si="91"/>
        <v/>
      </c>
      <c r="AB332" s="149" t="str">
        <f t="shared" si="96"/>
        <v/>
      </c>
      <c r="AD332" s="104" t="str">
        <f t="shared" si="92"/>
        <v/>
      </c>
      <c r="AE332" s="152" t="str">
        <f t="shared" si="93"/>
        <v/>
      </c>
      <c r="AF332" s="152" t="str">
        <f t="shared" si="97"/>
        <v/>
      </c>
      <c r="AG332" s="105" t="str">
        <f t="shared" si="94"/>
        <v/>
      </c>
      <c r="AH332" s="104" t="str">
        <f t="shared" si="95"/>
        <v/>
      </c>
      <c r="AI332" s="105" t="str">
        <f t="shared" si="98"/>
        <v/>
      </c>
      <c r="AJ332" s="105" t="str">
        <f t="shared" si="99"/>
        <v/>
      </c>
      <c r="AK332" s="105" t="str">
        <f t="shared" si="100"/>
        <v/>
      </c>
      <c r="AL332" s="105" t="str">
        <f t="shared" si="101"/>
        <v/>
      </c>
      <c r="AM332" s="105" t="str">
        <f t="shared" si="102"/>
        <v/>
      </c>
      <c r="AN332" s="105" t="str">
        <f t="shared" si="103"/>
        <v/>
      </c>
      <c r="AO332" s="105" t="str">
        <f t="shared" si="104"/>
        <v/>
      </c>
      <c r="AP332" s="105" t="str">
        <f t="shared" si="105"/>
        <v/>
      </c>
      <c r="AQ332" s="105" t="str">
        <f t="shared" si="106"/>
        <v/>
      </c>
      <c r="AR332" s="105" t="str">
        <f t="shared" si="107"/>
        <v/>
      </c>
      <c r="AS332" s="105"/>
      <c r="AT332" s="155"/>
    </row>
    <row r="333" spans="2:46">
      <c r="B333" s="160"/>
      <c r="C333" s="160"/>
      <c r="D333" s="103"/>
      <c r="E333" s="145"/>
      <c r="F333" s="146" t="str">
        <f t="shared" si="108"/>
        <v/>
      </c>
      <c r="G333" s="146"/>
      <c r="H333" s="145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Y333" s="147"/>
      <c r="Z333" s="148"/>
      <c r="AA333" s="149" t="str">
        <f t="shared" si="91"/>
        <v/>
      </c>
      <c r="AB333" s="149" t="str">
        <f t="shared" si="96"/>
        <v/>
      </c>
      <c r="AD333" s="104" t="str">
        <f t="shared" si="92"/>
        <v/>
      </c>
      <c r="AE333" s="152" t="str">
        <f t="shared" si="93"/>
        <v/>
      </c>
      <c r="AF333" s="152" t="str">
        <f t="shared" si="97"/>
        <v/>
      </c>
      <c r="AG333" s="105" t="str">
        <f t="shared" si="94"/>
        <v/>
      </c>
      <c r="AH333" s="104" t="str">
        <f t="shared" si="95"/>
        <v/>
      </c>
      <c r="AI333" s="105" t="str">
        <f t="shared" si="98"/>
        <v/>
      </c>
      <c r="AJ333" s="105" t="str">
        <f t="shared" si="99"/>
        <v/>
      </c>
      <c r="AK333" s="105" t="str">
        <f t="shared" si="100"/>
        <v/>
      </c>
      <c r="AL333" s="105" t="str">
        <f t="shared" si="101"/>
        <v/>
      </c>
      <c r="AM333" s="105" t="str">
        <f t="shared" si="102"/>
        <v/>
      </c>
      <c r="AN333" s="105" t="str">
        <f t="shared" si="103"/>
        <v/>
      </c>
      <c r="AO333" s="105" t="str">
        <f t="shared" si="104"/>
        <v/>
      </c>
      <c r="AP333" s="105" t="str">
        <f t="shared" si="105"/>
        <v/>
      </c>
      <c r="AQ333" s="105" t="str">
        <f t="shared" si="106"/>
        <v/>
      </c>
      <c r="AR333" s="105" t="str">
        <f t="shared" si="107"/>
        <v/>
      </c>
      <c r="AS333" s="105"/>
      <c r="AT333" s="155"/>
    </row>
    <row r="334" spans="2:46">
      <c r="B334" s="160"/>
      <c r="C334" s="160"/>
      <c r="D334" s="103"/>
      <c r="E334" s="145"/>
      <c r="F334" s="146" t="str">
        <f t="shared" si="108"/>
        <v/>
      </c>
      <c r="G334" s="146"/>
      <c r="H334" s="145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Y334" s="147"/>
      <c r="Z334" s="148"/>
      <c r="AA334" s="149" t="str">
        <f t="shared" si="91"/>
        <v/>
      </c>
      <c r="AB334" s="149" t="str">
        <f t="shared" si="96"/>
        <v/>
      </c>
      <c r="AD334" s="104" t="str">
        <f t="shared" si="92"/>
        <v/>
      </c>
      <c r="AE334" s="152" t="str">
        <f t="shared" si="93"/>
        <v/>
      </c>
      <c r="AF334" s="152" t="str">
        <f t="shared" si="97"/>
        <v/>
      </c>
      <c r="AG334" s="105" t="str">
        <f t="shared" si="94"/>
        <v/>
      </c>
      <c r="AH334" s="104" t="str">
        <f t="shared" si="95"/>
        <v/>
      </c>
      <c r="AI334" s="105" t="str">
        <f t="shared" si="98"/>
        <v/>
      </c>
      <c r="AJ334" s="105" t="str">
        <f t="shared" si="99"/>
        <v/>
      </c>
      <c r="AK334" s="105" t="str">
        <f t="shared" si="100"/>
        <v/>
      </c>
      <c r="AL334" s="105" t="str">
        <f t="shared" si="101"/>
        <v/>
      </c>
      <c r="AM334" s="105" t="str">
        <f t="shared" si="102"/>
        <v/>
      </c>
      <c r="AN334" s="105" t="str">
        <f t="shared" si="103"/>
        <v/>
      </c>
      <c r="AO334" s="105" t="str">
        <f t="shared" si="104"/>
        <v/>
      </c>
      <c r="AP334" s="105" t="str">
        <f t="shared" si="105"/>
        <v/>
      </c>
      <c r="AQ334" s="105" t="str">
        <f t="shared" si="106"/>
        <v/>
      </c>
      <c r="AR334" s="105" t="str">
        <f t="shared" si="107"/>
        <v/>
      </c>
      <c r="AS334" s="105"/>
      <c r="AT334" s="155"/>
    </row>
    <row r="335" spans="2:46">
      <c r="B335" s="160"/>
      <c r="C335" s="160"/>
      <c r="D335" s="103"/>
      <c r="E335" s="145"/>
      <c r="F335" s="146" t="str">
        <f t="shared" si="108"/>
        <v/>
      </c>
      <c r="G335" s="146"/>
      <c r="H335" s="145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Y335" s="147"/>
      <c r="Z335" s="148"/>
      <c r="AA335" s="149" t="str">
        <f t="shared" ref="AA335:AA398" si="109">IFERROR(IF(OR(B335="",B335="SUBTOTAL"),"",IF(AND(B335="Capítulo",E335=E$12),SUMIF(AD$15:AD$500,D335,AA$15:AA$500),IF(E335=E$13,AE335*Z335,SUM(AI335:AM335)))),"")</f>
        <v/>
      </c>
      <c r="AB335" s="149" t="str">
        <f t="shared" si="96"/>
        <v/>
      </c>
      <c r="AD335" s="104" t="str">
        <f t="shared" ref="AD335:AD398" si="110">IF(B335="PARTIDA",MID(D335,1,2),"")</f>
        <v/>
      </c>
      <c r="AE335" s="152" t="str">
        <f t="shared" ref="AE335:AE398" si="111">IF(AND($E335=$E$13,$B335="PARTIDA"),IF($G335="PZ",$AM$2,1),"")</f>
        <v/>
      </c>
      <c r="AF335" s="152" t="str">
        <f t="shared" si="97"/>
        <v/>
      </c>
      <c r="AG335" s="105" t="str">
        <f t="shared" ref="AG335:AG398" si="112">IF(E335=$E$13,MID($G335,1,3),"")</f>
        <v/>
      </c>
      <c r="AH335" s="104" t="str">
        <f t="shared" ref="AH335:AH398" si="113">IF(E335=$E$13,AA335,"")</f>
        <v/>
      </c>
      <c r="AI335" s="105" t="str">
        <f t="shared" si="98"/>
        <v/>
      </c>
      <c r="AJ335" s="105" t="str">
        <f t="shared" si="99"/>
        <v/>
      </c>
      <c r="AK335" s="105" t="str">
        <f t="shared" si="100"/>
        <v/>
      </c>
      <c r="AL335" s="105" t="str">
        <f t="shared" si="101"/>
        <v/>
      </c>
      <c r="AM335" s="105" t="str">
        <f t="shared" si="102"/>
        <v/>
      </c>
      <c r="AN335" s="105" t="str">
        <f t="shared" si="103"/>
        <v/>
      </c>
      <c r="AO335" s="105" t="str">
        <f t="shared" si="104"/>
        <v/>
      </c>
      <c r="AP335" s="105" t="str">
        <f t="shared" si="105"/>
        <v/>
      </c>
      <c r="AQ335" s="105" t="str">
        <f t="shared" si="106"/>
        <v/>
      </c>
      <c r="AR335" s="105" t="str">
        <f t="shared" si="107"/>
        <v/>
      </c>
      <c r="AS335" s="105"/>
      <c r="AT335" s="155"/>
    </row>
    <row r="336" spans="2:46">
      <c r="B336" s="160"/>
      <c r="C336" s="160"/>
      <c r="D336" s="103"/>
      <c r="E336" s="145"/>
      <c r="F336" s="146" t="str">
        <f t="shared" si="108"/>
        <v/>
      </c>
      <c r="G336" s="146"/>
      <c r="H336" s="145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Y336" s="147"/>
      <c r="Z336" s="148"/>
      <c r="AA336" s="149" t="str">
        <f t="shared" si="109"/>
        <v/>
      </c>
      <c r="AB336" s="149" t="str">
        <f t="shared" ref="AB336:AB399" si="114">IFERROR(IF(OR(AK$2=0,B336="",B336="SUBTOTAL"),"",IF(AND(B336="Capítulo",E336=E$12),SUMIF(AD$15:AD$500,D336,AB$15:AB$500),IF(E336=E$13,AF336*Z336,SUM(AI336:AR336)))),"")</f>
        <v/>
      </c>
      <c r="AD336" s="104" t="str">
        <f t="shared" si="110"/>
        <v/>
      </c>
      <c r="AE336" s="152" t="str">
        <f t="shared" si="111"/>
        <v/>
      </c>
      <c r="AF336" s="152" t="str">
        <f t="shared" ref="AF336:AF399" si="115">IF(AND($E336=$E$13,$B336="PARTIDA"),IF($G336="PZ",$AN$2,1),"")</f>
        <v/>
      </c>
      <c r="AG336" s="105" t="str">
        <f t="shared" si="112"/>
        <v/>
      </c>
      <c r="AH336" s="104" t="str">
        <f t="shared" si="113"/>
        <v/>
      </c>
      <c r="AI336" s="105" t="str">
        <f t="shared" ref="AI336:AI399" si="116">IF(OR(AI$13="",S336="",$E336=$E$13,$B336&lt;&gt;"partida"),"",S336*$Z336)</f>
        <v/>
      </c>
      <c r="AJ336" s="105" t="str">
        <f t="shared" ref="AJ336:AJ399" si="117">IF(OR(AJ$13="",T336="",$E336=$E$13,$B336&lt;&gt;"partida"),"",T336*$Z336)</f>
        <v/>
      </c>
      <c r="AK336" s="105" t="str">
        <f t="shared" ref="AK336:AK399" si="118">IF(OR(AK$13="",U336="",$E336=$E$13,$B336&lt;&gt;"partida"),"",U336*$Z336)</f>
        <v/>
      </c>
      <c r="AL336" s="105" t="str">
        <f t="shared" ref="AL336:AL399" si="119">IF(OR(AL$13="",V336="",$E336=$E$13,$B336&lt;&gt;"partida"),"",V336*$Z336)</f>
        <v/>
      </c>
      <c r="AM336" s="105" t="str">
        <f t="shared" ref="AM336:AM399" si="120">IF(OR(AM$13="",W336="",$E336=$E$13,$B336&lt;&gt;"partida"),"",W336*$Z336)</f>
        <v/>
      </c>
      <c r="AN336" s="105" t="str">
        <f t="shared" ref="AN336:AN399" si="121">IF(OR(AN$13="",S336="",$E336=$E$13,$B336&lt;&gt;"partida"),"",S336*$Z336)</f>
        <v/>
      </c>
      <c r="AO336" s="105" t="str">
        <f t="shared" ref="AO336:AO399" si="122">IF(OR(AO$13="",T336="",$E336=$E$13,$B336&lt;&gt;"partida"),"",T336*$Z336)</f>
        <v/>
      </c>
      <c r="AP336" s="105" t="str">
        <f t="shared" ref="AP336:AP399" si="123">IF(OR(AP$13="",U336="",$E336=$E$13,$B336&lt;&gt;"partida"),"",U336*$Z336)</f>
        <v/>
      </c>
      <c r="AQ336" s="105" t="str">
        <f t="shared" ref="AQ336:AQ399" si="124">IF(OR(AQ$13="",V336="",$E336=$E$13,$B336&lt;&gt;"partida"),"",V336*$Z336)</f>
        <v/>
      </c>
      <c r="AR336" s="105" t="str">
        <f t="shared" ref="AR336:AR399" si="125">IF(OR(AR$13="",W336="",$E336=$E$13,$B336&lt;&gt;"partida"),"",W336*$Z336)</f>
        <v/>
      </c>
      <c r="AS336" s="105"/>
      <c r="AT336" s="155"/>
    </row>
    <row r="337" spans="2:46">
      <c r="B337" s="160"/>
      <c r="C337" s="160"/>
      <c r="D337" s="103"/>
      <c r="E337" s="145"/>
      <c r="F337" s="146" t="str">
        <f t="shared" si="108"/>
        <v/>
      </c>
      <c r="G337" s="146"/>
      <c r="H337" s="145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Y337" s="147"/>
      <c r="Z337" s="148"/>
      <c r="AA337" s="149" t="str">
        <f t="shared" si="109"/>
        <v/>
      </c>
      <c r="AB337" s="149" t="str">
        <f t="shared" si="114"/>
        <v/>
      </c>
      <c r="AD337" s="104" t="str">
        <f t="shared" si="110"/>
        <v/>
      </c>
      <c r="AE337" s="152" t="str">
        <f t="shared" si="111"/>
        <v/>
      </c>
      <c r="AF337" s="152" t="str">
        <f t="shared" si="115"/>
        <v/>
      </c>
      <c r="AG337" s="105" t="str">
        <f t="shared" si="112"/>
        <v/>
      </c>
      <c r="AH337" s="104" t="str">
        <f t="shared" si="113"/>
        <v/>
      </c>
      <c r="AI337" s="105" t="str">
        <f t="shared" si="116"/>
        <v/>
      </c>
      <c r="AJ337" s="105" t="str">
        <f t="shared" si="117"/>
        <v/>
      </c>
      <c r="AK337" s="105" t="str">
        <f t="shared" si="118"/>
        <v/>
      </c>
      <c r="AL337" s="105" t="str">
        <f t="shared" si="119"/>
        <v/>
      </c>
      <c r="AM337" s="105" t="str">
        <f t="shared" si="120"/>
        <v/>
      </c>
      <c r="AN337" s="105" t="str">
        <f t="shared" si="121"/>
        <v/>
      </c>
      <c r="AO337" s="105" t="str">
        <f t="shared" si="122"/>
        <v/>
      </c>
      <c r="AP337" s="105" t="str">
        <f t="shared" si="123"/>
        <v/>
      </c>
      <c r="AQ337" s="105" t="str">
        <f t="shared" si="124"/>
        <v/>
      </c>
      <c r="AR337" s="105" t="str">
        <f t="shared" si="125"/>
        <v/>
      </c>
      <c r="AS337" s="105"/>
      <c r="AT337" s="155"/>
    </row>
    <row r="338" spans="2:46">
      <c r="B338" s="160"/>
      <c r="C338" s="160"/>
      <c r="D338" s="103"/>
      <c r="E338" s="145"/>
      <c r="F338" s="146" t="str">
        <f t="shared" si="108"/>
        <v/>
      </c>
      <c r="G338" s="146"/>
      <c r="H338" s="145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Y338" s="147"/>
      <c r="Z338" s="148"/>
      <c r="AA338" s="149" t="str">
        <f t="shared" si="109"/>
        <v/>
      </c>
      <c r="AB338" s="149" t="str">
        <f t="shared" si="114"/>
        <v/>
      </c>
      <c r="AD338" s="104" t="str">
        <f t="shared" si="110"/>
        <v/>
      </c>
      <c r="AE338" s="152" t="str">
        <f t="shared" si="111"/>
        <v/>
      </c>
      <c r="AF338" s="152" t="str">
        <f t="shared" si="115"/>
        <v/>
      </c>
      <c r="AG338" s="105" t="str">
        <f t="shared" si="112"/>
        <v/>
      </c>
      <c r="AH338" s="104" t="str">
        <f t="shared" si="113"/>
        <v/>
      </c>
      <c r="AI338" s="105" t="str">
        <f t="shared" si="116"/>
        <v/>
      </c>
      <c r="AJ338" s="105" t="str">
        <f t="shared" si="117"/>
        <v/>
      </c>
      <c r="AK338" s="105" t="str">
        <f t="shared" si="118"/>
        <v/>
      </c>
      <c r="AL338" s="105" t="str">
        <f t="shared" si="119"/>
        <v/>
      </c>
      <c r="AM338" s="105" t="str">
        <f t="shared" si="120"/>
        <v/>
      </c>
      <c r="AN338" s="105" t="str">
        <f t="shared" si="121"/>
        <v/>
      </c>
      <c r="AO338" s="105" t="str">
        <f t="shared" si="122"/>
        <v/>
      </c>
      <c r="AP338" s="105" t="str">
        <f t="shared" si="123"/>
        <v/>
      </c>
      <c r="AQ338" s="105" t="str">
        <f t="shared" si="124"/>
        <v/>
      </c>
      <c r="AR338" s="105" t="str">
        <f t="shared" si="125"/>
        <v/>
      </c>
      <c r="AS338" s="105"/>
      <c r="AT338" s="155"/>
    </row>
    <row r="339" spans="2:46">
      <c r="B339" s="160"/>
      <c r="C339" s="160"/>
      <c r="D339" s="103"/>
      <c r="E339" s="145"/>
      <c r="F339" s="146" t="str">
        <f t="shared" si="108"/>
        <v/>
      </c>
      <c r="G339" s="146"/>
      <c r="H339" s="145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Y339" s="147"/>
      <c r="Z339" s="148"/>
      <c r="AA339" s="149" t="str">
        <f t="shared" si="109"/>
        <v/>
      </c>
      <c r="AB339" s="149" t="str">
        <f t="shared" si="114"/>
        <v/>
      </c>
      <c r="AD339" s="104" t="str">
        <f t="shared" si="110"/>
        <v/>
      </c>
      <c r="AE339" s="152" t="str">
        <f t="shared" si="111"/>
        <v/>
      </c>
      <c r="AF339" s="152" t="str">
        <f t="shared" si="115"/>
        <v/>
      </c>
      <c r="AG339" s="105" t="str">
        <f t="shared" si="112"/>
        <v/>
      </c>
      <c r="AH339" s="104" t="str">
        <f t="shared" si="113"/>
        <v/>
      </c>
      <c r="AI339" s="105" t="str">
        <f t="shared" si="116"/>
        <v/>
      </c>
      <c r="AJ339" s="105" t="str">
        <f t="shared" si="117"/>
        <v/>
      </c>
      <c r="AK339" s="105" t="str">
        <f t="shared" si="118"/>
        <v/>
      </c>
      <c r="AL339" s="105" t="str">
        <f t="shared" si="119"/>
        <v/>
      </c>
      <c r="AM339" s="105" t="str">
        <f t="shared" si="120"/>
        <v/>
      </c>
      <c r="AN339" s="105" t="str">
        <f t="shared" si="121"/>
        <v/>
      </c>
      <c r="AO339" s="105" t="str">
        <f t="shared" si="122"/>
        <v/>
      </c>
      <c r="AP339" s="105" t="str">
        <f t="shared" si="123"/>
        <v/>
      </c>
      <c r="AQ339" s="105" t="str">
        <f t="shared" si="124"/>
        <v/>
      </c>
      <c r="AR339" s="105" t="str">
        <f t="shared" si="125"/>
        <v/>
      </c>
      <c r="AS339" s="105"/>
      <c r="AT339" s="155"/>
    </row>
    <row r="340" spans="2:46">
      <c r="B340" s="160"/>
      <c r="C340" s="160"/>
      <c r="D340" s="103"/>
      <c r="E340" s="145"/>
      <c r="F340" s="146" t="str">
        <f t="shared" si="108"/>
        <v/>
      </c>
      <c r="G340" s="146"/>
      <c r="H340" s="145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Y340" s="147"/>
      <c r="Z340" s="148"/>
      <c r="AA340" s="149" t="str">
        <f t="shared" si="109"/>
        <v/>
      </c>
      <c r="AB340" s="149" t="str">
        <f t="shared" si="114"/>
        <v/>
      </c>
      <c r="AD340" s="104" t="str">
        <f t="shared" si="110"/>
        <v/>
      </c>
      <c r="AE340" s="152" t="str">
        <f t="shared" si="111"/>
        <v/>
      </c>
      <c r="AF340" s="152" t="str">
        <f t="shared" si="115"/>
        <v/>
      </c>
      <c r="AG340" s="105" t="str">
        <f t="shared" si="112"/>
        <v/>
      </c>
      <c r="AH340" s="104" t="str">
        <f t="shared" si="113"/>
        <v/>
      </c>
      <c r="AI340" s="105" t="str">
        <f t="shared" si="116"/>
        <v/>
      </c>
      <c r="AJ340" s="105" t="str">
        <f t="shared" si="117"/>
        <v/>
      </c>
      <c r="AK340" s="105" t="str">
        <f t="shared" si="118"/>
        <v/>
      </c>
      <c r="AL340" s="105" t="str">
        <f t="shared" si="119"/>
        <v/>
      </c>
      <c r="AM340" s="105" t="str">
        <f t="shared" si="120"/>
        <v/>
      </c>
      <c r="AN340" s="105" t="str">
        <f t="shared" si="121"/>
        <v/>
      </c>
      <c r="AO340" s="105" t="str">
        <f t="shared" si="122"/>
        <v/>
      </c>
      <c r="AP340" s="105" t="str">
        <f t="shared" si="123"/>
        <v/>
      </c>
      <c r="AQ340" s="105" t="str">
        <f t="shared" si="124"/>
        <v/>
      </c>
      <c r="AR340" s="105" t="str">
        <f t="shared" si="125"/>
        <v/>
      </c>
      <c r="AS340" s="105"/>
      <c r="AT340" s="155"/>
    </row>
    <row r="341" spans="2:46">
      <c r="B341" s="160"/>
      <c r="C341" s="160"/>
      <c r="D341" s="103"/>
      <c r="E341" s="145"/>
      <c r="F341" s="146" t="str">
        <f t="shared" si="108"/>
        <v/>
      </c>
      <c r="G341" s="146"/>
      <c r="H341" s="145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Y341" s="147"/>
      <c r="Z341" s="148"/>
      <c r="AA341" s="149" t="str">
        <f t="shared" si="109"/>
        <v/>
      </c>
      <c r="AB341" s="149" t="str">
        <f t="shared" si="114"/>
        <v/>
      </c>
      <c r="AD341" s="104" t="str">
        <f t="shared" si="110"/>
        <v/>
      </c>
      <c r="AE341" s="152" t="str">
        <f t="shared" si="111"/>
        <v/>
      </c>
      <c r="AF341" s="152" t="str">
        <f t="shared" si="115"/>
        <v/>
      </c>
      <c r="AG341" s="105" t="str">
        <f t="shared" si="112"/>
        <v/>
      </c>
      <c r="AH341" s="104" t="str">
        <f t="shared" si="113"/>
        <v/>
      </c>
      <c r="AI341" s="105" t="str">
        <f t="shared" si="116"/>
        <v/>
      </c>
      <c r="AJ341" s="105" t="str">
        <f t="shared" si="117"/>
        <v/>
      </c>
      <c r="AK341" s="105" t="str">
        <f t="shared" si="118"/>
        <v/>
      </c>
      <c r="AL341" s="105" t="str">
        <f t="shared" si="119"/>
        <v/>
      </c>
      <c r="AM341" s="105" t="str">
        <f t="shared" si="120"/>
        <v/>
      </c>
      <c r="AN341" s="105" t="str">
        <f t="shared" si="121"/>
        <v/>
      </c>
      <c r="AO341" s="105" t="str">
        <f t="shared" si="122"/>
        <v/>
      </c>
      <c r="AP341" s="105" t="str">
        <f t="shared" si="123"/>
        <v/>
      </c>
      <c r="AQ341" s="105" t="str">
        <f t="shared" si="124"/>
        <v/>
      </c>
      <c r="AR341" s="105" t="str">
        <f t="shared" si="125"/>
        <v/>
      </c>
      <c r="AS341" s="105"/>
      <c r="AT341" s="155"/>
    </row>
    <row r="342" spans="2:46">
      <c r="B342" s="160"/>
      <c r="C342" s="160"/>
      <c r="D342" s="103"/>
      <c r="E342" s="145"/>
      <c r="F342" s="146" t="str">
        <f t="shared" si="108"/>
        <v/>
      </c>
      <c r="G342" s="146"/>
      <c r="H342" s="145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Y342" s="147"/>
      <c r="Z342" s="148"/>
      <c r="AA342" s="149" t="str">
        <f t="shared" si="109"/>
        <v/>
      </c>
      <c r="AB342" s="149" t="str">
        <f t="shared" si="114"/>
        <v/>
      </c>
      <c r="AD342" s="104" t="str">
        <f t="shared" si="110"/>
        <v/>
      </c>
      <c r="AE342" s="152" t="str">
        <f t="shared" si="111"/>
        <v/>
      </c>
      <c r="AF342" s="152" t="str">
        <f t="shared" si="115"/>
        <v/>
      </c>
      <c r="AG342" s="105" t="str">
        <f t="shared" si="112"/>
        <v/>
      </c>
      <c r="AH342" s="104" t="str">
        <f t="shared" si="113"/>
        <v/>
      </c>
      <c r="AI342" s="105" t="str">
        <f t="shared" si="116"/>
        <v/>
      </c>
      <c r="AJ342" s="105" t="str">
        <f t="shared" si="117"/>
        <v/>
      </c>
      <c r="AK342" s="105" t="str">
        <f t="shared" si="118"/>
        <v/>
      </c>
      <c r="AL342" s="105" t="str">
        <f t="shared" si="119"/>
        <v/>
      </c>
      <c r="AM342" s="105" t="str">
        <f t="shared" si="120"/>
        <v/>
      </c>
      <c r="AN342" s="105" t="str">
        <f t="shared" si="121"/>
        <v/>
      </c>
      <c r="AO342" s="105" t="str">
        <f t="shared" si="122"/>
        <v/>
      </c>
      <c r="AP342" s="105" t="str">
        <f t="shared" si="123"/>
        <v/>
      </c>
      <c r="AQ342" s="105" t="str">
        <f t="shared" si="124"/>
        <v/>
      </c>
      <c r="AR342" s="105" t="str">
        <f t="shared" si="125"/>
        <v/>
      </c>
      <c r="AS342" s="105"/>
      <c r="AT342" s="155"/>
    </row>
    <row r="343" spans="2:46">
      <c r="B343" s="160"/>
      <c r="C343" s="160"/>
      <c r="D343" s="103"/>
      <c r="E343" s="145"/>
      <c r="F343" s="146" t="str">
        <f t="shared" si="108"/>
        <v/>
      </c>
      <c r="G343" s="146"/>
      <c r="H343" s="145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Y343" s="147"/>
      <c r="Z343" s="148"/>
      <c r="AA343" s="149" t="str">
        <f t="shared" si="109"/>
        <v/>
      </c>
      <c r="AB343" s="149" t="str">
        <f t="shared" si="114"/>
        <v/>
      </c>
      <c r="AD343" s="104" t="str">
        <f t="shared" si="110"/>
        <v/>
      </c>
      <c r="AE343" s="152" t="str">
        <f t="shared" si="111"/>
        <v/>
      </c>
      <c r="AF343" s="152" t="str">
        <f t="shared" si="115"/>
        <v/>
      </c>
      <c r="AG343" s="105" t="str">
        <f t="shared" si="112"/>
        <v/>
      </c>
      <c r="AH343" s="104" t="str">
        <f t="shared" si="113"/>
        <v/>
      </c>
      <c r="AI343" s="105" t="str">
        <f t="shared" si="116"/>
        <v/>
      </c>
      <c r="AJ343" s="105" t="str">
        <f t="shared" si="117"/>
        <v/>
      </c>
      <c r="AK343" s="105" t="str">
        <f t="shared" si="118"/>
        <v/>
      </c>
      <c r="AL343" s="105" t="str">
        <f t="shared" si="119"/>
        <v/>
      </c>
      <c r="AM343" s="105" t="str">
        <f t="shared" si="120"/>
        <v/>
      </c>
      <c r="AN343" s="105" t="str">
        <f t="shared" si="121"/>
        <v/>
      </c>
      <c r="AO343" s="105" t="str">
        <f t="shared" si="122"/>
        <v/>
      </c>
      <c r="AP343" s="105" t="str">
        <f t="shared" si="123"/>
        <v/>
      </c>
      <c r="AQ343" s="105" t="str">
        <f t="shared" si="124"/>
        <v/>
      </c>
      <c r="AR343" s="105" t="str">
        <f t="shared" si="125"/>
        <v/>
      </c>
      <c r="AS343" s="105"/>
      <c r="AT343" s="155"/>
    </row>
    <row r="344" spans="2:46">
      <c r="B344" s="160"/>
      <c r="C344" s="160"/>
      <c r="D344" s="103"/>
      <c r="E344" s="145"/>
      <c r="F344" s="146" t="str">
        <f t="shared" si="108"/>
        <v/>
      </c>
      <c r="G344" s="146"/>
      <c r="H344" s="145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Y344" s="147"/>
      <c r="Z344" s="148"/>
      <c r="AA344" s="149" t="str">
        <f t="shared" si="109"/>
        <v/>
      </c>
      <c r="AB344" s="149" t="str">
        <f t="shared" si="114"/>
        <v/>
      </c>
      <c r="AD344" s="104" t="str">
        <f t="shared" si="110"/>
        <v/>
      </c>
      <c r="AE344" s="152" t="str">
        <f t="shared" si="111"/>
        <v/>
      </c>
      <c r="AF344" s="152" t="str">
        <f t="shared" si="115"/>
        <v/>
      </c>
      <c r="AG344" s="105" t="str">
        <f t="shared" si="112"/>
        <v/>
      </c>
      <c r="AH344" s="104" t="str">
        <f t="shared" si="113"/>
        <v/>
      </c>
      <c r="AI344" s="105" t="str">
        <f t="shared" si="116"/>
        <v/>
      </c>
      <c r="AJ344" s="105" t="str">
        <f t="shared" si="117"/>
        <v/>
      </c>
      <c r="AK344" s="105" t="str">
        <f t="shared" si="118"/>
        <v/>
      </c>
      <c r="AL344" s="105" t="str">
        <f t="shared" si="119"/>
        <v/>
      </c>
      <c r="AM344" s="105" t="str">
        <f t="shared" si="120"/>
        <v/>
      </c>
      <c r="AN344" s="105" t="str">
        <f t="shared" si="121"/>
        <v/>
      </c>
      <c r="AO344" s="105" t="str">
        <f t="shared" si="122"/>
        <v/>
      </c>
      <c r="AP344" s="105" t="str">
        <f t="shared" si="123"/>
        <v/>
      </c>
      <c r="AQ344" s="105" t="str">
        <f t="shared" si="124"/>
        <v/>
      </c>
      <c r="AR344" s="105" t="str">
        <f t="shared" si="125"/>
        <v/>
      </c>
      <c r="AS344" s="105"/>
      <c r="AT344" s="155"/>
    </row>
    <row r="345" spans="2:46">
      <c r="B345" s="160"/>
      <c r="C345" s="160"/>
      <c r="D345" s="103"/>
      <c r="E345" s="145"/>
      <c r="F345" s="146" t="str">
        <f t="shared" si="108"/>
        <v/>
      </c>
      <c r="G345" s="146"/>
      <c r="H345" s="145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Y345" s="147"/>
      <c r="Z345" s="148"/>
      <c r="AA345" s="149" t="str">
        <f t="shared" si="109"/>
        <v/>
      </c>
      <c r="AB345" s="149" t="str">
        <f t="shared" si="114"/>
        <v/>
      </c>
      <c r="AD345" s="104" t="str">
        <f t="shared" si="110"/>
        <v/>
      </c>
      <c r="AE345" s="152" t="str">
        <f t="shared" si="111"/>
        <v/>
      </c>
      <c r="AF345" s="152" t="str">
        <f t="shared" si="115"/>
        <v/>
      </c>
      <c r="AG345" s="105" t="str">
        <f t="shared" si="112"/>
        <v/>
      </c>
      <c r="AH345" s="104" t="str">
        <f t="shared" si="113"/>
        <v/>
      </c>
      <c r="AI345" s="105" t="str">
        <f t="shared" si="116"/>
        <v/>
      </c>
      <c r="AJ345" s="105" t="str">
        <f t="shared" si="117"/>
        <v/>
      </c>
      <c r="AK345" s="105" t="str">
        <f t="shared" si="118"/>
        <v/>
      </c>
      <c r="AL345" s="105" t="str">
        <f t="shared" si="119"/>
        <v/>
      </c>
      <c r="AM345" s="105" t="str">
        <f t="shared" si="120"/>
        <v/>
      </c>
      <c r="AN345" s="105" t="str">
        <f t="shared" si="121"/>
        <v/>
      </c>
      <c r="AO345" s="105" t="str">
        <f t="shared" si="122"/>
        <v/>
      </c>
      <c r="AP345" s="105" t="str">
        <f t="shared" si="123"/>
        <v/>
      </c>
      <c r="AQ345" s="105" t="str">
        <f t="shared" si="124"/>
        <v/>
      </c>
      <c r="AR345" s="105" t="str">
        <f t="shared" si="125"/>
        <v/>
      </c>
      <c r="AS345" s="105"/>
      <c r="AT345" s="155"/>
    </row>
    <row r="346" spans="2:46">
      <c r="B346" s="160"/>
      <c r="C346" s="160"/>
      <c r="D346" s="103"/>
      <c r="E346" s="145"/>
      <c r="F346" s="146" t="str">
        <f t="shared" si="108"/>
        <v/>
      </c>
      <c r="G346" s="146"/>
      <c r="H346" s="145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Y346" s="147"/>
      <c r="Z346" s="148"/>
      <c r="AA346" s="149" t="str">
        <f t="shared" si="109"/>
        <v/>
      </c>
      <c r="AB346" s="149" t="str">
        <f t="shared" si="114"/>
        <v/>
      </c>
      <c r="AD346" s="104" t="str">
        <f t="shared" si="110"/>
        <v/>
      </c>
      <c r="AE346" s="152" t="str">
        <f t="shared" si="111"/>
        <v/>
      </c>
      <c r="AF346" s="152" t="str">
        <f t="shared" si="115"/>
        <v/>
      </c>
      <c r="AG346" s="105" t="str">
        <f t="shared" si="112"/>
        <v/>
      </c>
      <c r="AH346" s="104" t="str">
        <f t="shared" si="113"/>
        <v/>
      </c>
      <c r="AI346" s="105" t="str">
        <f t="shared" si="116"/>
        <v/>
      </c>
      <c r="AJ346" s="105" t="str">
        <f t="shared" si="117"/>
        <v/>
      </c>
      <c r="AK346" s="105" t="str">
        <f t="shared" si="118"/>
        <v/>
      </c>
      <c r="AL346" s="105" t="str">
        <f t="shared" si="119"/>
        <v/>
      </c>
      <c r="AM346" s="105" t="str">
        <f t="shared" si="120"/>
        <v/>
      </c>
      <c r="AN346" s="105" t="str">
        <f t="shared" si="121"/>
        <v/>
      </c>
      <c r="AO346" s="105" t="str">
        <f t="shared" si="122"/>
        <v/>
      </c>
      <c r="AP346" s="105" t="str">
        <f t="shared" si="123"/>
        <v/>
      </c>
      <c r="AQ346" s="105" t="str">
        <f t="shared" si="124"/>
        <v/>
      </c>
      <c r="AR346" s="105" t="str">
        <f t="shared" si="125"/>
        <v/>
      </c>
      <c r="AS346" s="105"/>
      <c r="AT346" s="155"/>
    </row>
    <row r="347" spans="2:46">
      <c r="B347" s="160"/>
      <c r="C347" s="160"/>
      <c r="D347" s="103"/>
      <c r="E347" s="145"/>
      <c r="F347" s="146" t="str">
        <f t="shared" ref="F347:F410" si="126">IF(G347="","",VLOOKUP($G347,$AW$2:$AX$12,2,FALSE))</f>
        <v/>
      </c>
      <c r="G347" s="146"/>
      <c r="H347" s="145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Y347" s="147"/>
      <c r="Z347" s="148"/>
      <c r="AA347" s="149" t="str">
        <f t="shared" si="109"/>
        <v/>
      </c>
      <c r="AB347" s="149" t="str">
        <f t="shared" si="114"/>
        <v/>
      </c>
      <c r="AD347" s="104" t="str">
        <f t="shared" si="110"/>
        <v/>
      </c>
      <c r="AE347" s="152" t="str">
        <f t="shared" si="111"/>
        <v/>
      </c>
      <c r="AF347" s="152" t="str">
        <f t="shared" si="115"/>
        <v/>
      </c>
      <c r="AG347" s="105" t="str">
        <f t="shared" si="112"/>
        <v/>
      </c>
      <c r="AH347" s="104" t="str">
        <f t="shared" si="113"/>
        <v/>
      </c>
      <c r="AI347" s="105" t="str">
        <f t="shared" si="116"/>
        <v/>
      </c>
      <c r="AJ347" s="105" t="str">
        <f t="shared" si="117"/>
        <v/>
      </c>
      <c r="AK347" s="105" t="str">
        <f t="shared" si="118"/>
        <v/>
      </c>
      <c r="AL347" s="105" t="str">
        <f t="shared" si="119"/>
        <v/>
      </c>
      <c r="AM347" s="105" t="str">
        <f t="shared" si="120"/>
        <v/>
      </c>
      <c r="AN347" s="105" t="str">
        <f t="shared" si="121"/>
        <v/>
      </c>
      <c r="AO347" s="105" t="str">
        <f t="shared" si="122"/>
        <v/>
      </c>
      <c r="AP347" s="105" t="str">
        <f t="shared" si="123"/>
        <v/>
      </c>
      <c r="AQ347" s="105" t="str">
        <f t="shared" si="124"/>
        <v/>
      </c>
      <c r="AR347" s="105" t="str">
        <f t="shared" si="125"/>
        <v/>
      </c>
      <c r="AS347" s="105"/>
      <c r="AT347" s="155"/>
    </row>
    <row r="348" spans="2:46">
      <c r="B348" s="160"/>
      <c r="C348" s="160"/>
      <c r="D348" s="103"/>
      <c r="E348" s="145"/>
      <c r="F348" s="146" t="str">
        <f t="shared" si="126"/>
        <v/>
      </c>
      <c r="G348" s="146"/>
      <c r="H348" s="145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Y348" s="147"/>
      <c r="Z348" s="148"/>
      <c r="AA348" s="149" t="str">
        <f t="shared" si="109"/>
        <v/>
      </c>
      <c r="AB348" s="149" t="str">
        <f t="shared" si="114"/>
        <v/>
      </c>
      <c r="AD348" s="104" t="str">
        <f t="shared" si="110"/>
        <v/>
      </c>
      <c r="AE348" s="152" t="str">
        <f t="shared" si="111"/>
        <v/>
      </c>
      <c r="AF348" s="152" t="str">
        <f t="shared" si="115"/>
        <v/>
      </c>
      <c r="AG348" s="105" t="str">
        <f t="shared" si="112"/>
        <v/>
      </c>
      <c r="AH348" s="104" t="str">
        <f t="shared" si="113"/>
        <v/>
      </c>
      <c r="AI348" s="105" t="str">
        <f t="shared" si="116"/>
        <v/>
      </c>
      <c r="AJ348" s="105" t="str">
        <f t="shared" si="117"/>
        <v/>
      </c>
      <c r="AK348" s="105" t="str">
        <f t="shared" si="118"/>
        <v/>
      </c>
      <c r="AL348" s="105" t="str">
        <f t="shared" si="119"/>
        <v/>
      </c>
      <c r="AM348" s="105" t="str">
        <f t="shared" si="120"/>
        <v/>
      </c>
      <c r="AN348" s="105" t="str">
        <f t="shared" si="121"/>
        <v/>
      </c>
      <c r="AO348" s="105" t="str">
        <f t="shared" si="122"/>
        <v/>
      </c>
      <c r="AP348" s="105" t="str">
        <f t="shared" si="123"/>
        <v/>
      </c>
      <c r="AQ348" s="105" t="str">
        <f t="shared" si="124"/>
        <v/>
      </c>
      <c r="AR348" s="105" t="str">
        <f t="shared" si="125"/>
        <v/>
      </c>
      <c r="AS348" s="105"/>
      <c r="AT348" s="155"/>
    </row>
    <row r="349" spans="2:46">
      <c r="B349" s="160"/>
      <c r="C349" s="160"/>
      <c r="D349" s="103"/>
      <c r="E349" s="145"/>
      <c r="F349" s="146" t="str">
        <f t="shared" si="126"/>
        <v/>
      </c>
      <c r="G349" s="146"/>
      <c r="H349" s="145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Y349" s="147"/>
      <c r="Z349" s="148"/>
      <c r="AA349" s="149" t="str">
        <f t="shared" si="109"/>
        <v/>
      </c>
      <c r="AB349" s="149" t="str">
        <f t="shared" si="114"/>
        <v/>
      </c>
      <c r="AD349" s="104" t="str">
        <f t="shared" si="110"/>
        <v/>
      </c>
      <c r="AE349" s="152" t="str">
        <f t="shared" si="111"/>
        <v/>
      </c>
      <c r="AF349" s="152" t="str">
        <f t="shared" si="115"/>
        <v/>
      </c>
      <c r="AG349" s="105" t="str">
        <f t="shared" si="112"/>
        <v/>
      </c>
      <c r="AH349" s="104" t="str">
        <f t="shared" si="113"/>
        <v/>
      </c>
      <c r="AI349" s="105" t="str">
        <f t="shared" si="116"/>
        <v/>
      </c>
      <c r="AJ349" s="105" t="str">
        <f t="shared" si="117"/>
        <v/>
      </c>
      <c r="AK349" s="105" t="str">
        <f t="shared" si="118"/>
        <v/>
      </c>
      <c r="AL349" s="105" t="str">
        <f t="shared" si="119"/>
        <v/>
      </c>
      <c r="AM349" s="105" t="str">
        <f t="shared" si="120"/>
        <v/>
      </c>
      <c r="AN349" s="105" t="str">
        <f t="shared" si="121"/>
        <v/>
      </c>
      <c r="AO349" s="105" t="str">
        <f t="shared" si="122"/>
        <v/>
      </c>
      <c r="AP349" s="105" t="str">
        <f t="shared" si="123"/>
        <v/>
      </c>
      <c r="AQ349" s="105" t="str">
        <f t="shared" si="124"/>
        <v/>
      </c>
      <c r="AR349" s="105" t="str">
        <f t="shared" si="125"/>
        <v/>
      </c>
      <c r="AS349" s="105"/>
      <c r="AT349" s="155"/>
    </row>
    <row r="350" spans="2:46">
      <c r="B350" s="160"/>
      <c r="C350" s="160"/>
      <c r="D350" s="103"/>
      <c r="E350" s="145"/>
      <c r="F350" s="146" t="str">
        <f t="shared" si="126"/>
        <v/>
      </c>
      <c r="G350" s="146"/>
      <c r="H350" s="145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Y350" s="147"/>
      <c r="Z350" s="148"/>
      <c r="AA350" s="149" t="str">
        <f t="shared" si="109"/>
        <v/>
      </c>
      <c r="AB350" s="149" t="str">
        <f t="shared" si="114"/>
        <v/>
      </c>
      <c r="AD350" s="104" t="str">
        <f t="shared" si="110"/>
        <v/>
      </c>
      <c r="AE350" s="152" t="str">
        <f t="shared" si="111"/>
        <v/>
      </c>
      <c r="AF350" s="152" t="str">
        <f t="shared" si="115"/>
        <v/>
      </c>
      <c r="AG350" s="105" t="str">
        <f t="shared" si="112"/>
        <v/>
      </c>
      <c r="AH350" s="104" t="str">
        <f t="shared" si="113"/>
        <v/>
      </c>
      <c r="AI350" s="105" t="str">
        <f t="shared" si="116"/>
        <v/>
      </c>
      <c r="AJ350" s="105" t="str">
        <f t="shared" si="117"/>
        <v/>
      </c>
      <c r="AK350" s="105" t="str">
        <f t="shared" si="118"/>
        <v/>
      </c>
      <c r="AL350" s="105" t="str">
        <f t="shared" si="119"/>
        <v/>
      </c>
      <c r="AM350" s="105" t="str">
        <f t="shared" si="120"/>
        <v/>
      </c>
      <c r="AN350" s="105" t="str">
        <f t="shared" si="121"/>
        <v/>
      </c>
      <c r="AO350" s="105" t="str">
        <f t="shared" si="122"/>
        <v/>
      </c>
      <c r="AP350" s="105" t="str">
        <f t="shared" si="123"/>
        <v/>
      </c>
      <c r="AQ350" s="105" t="str">
        <f t="shared" si="124"/>
        <v/>
      </c>
      <c r="AR350" s="105" t="str">
        <f t="shared" si="125"/>
        <v/>
      </c>
      <c r="AS350" s="105"/>
      <c r="AT350" s="155"/>
    </row>
    <row r="351" spans="2:46">
      <c r="B351" s="160"/>
      <c r="C351" s="160"/>
      <c r="D351" s="103"/>
      <c r="E351" s="145"/>
      <c r="F351" s="146" t="str">
        <f t="shared" si="126"/>
        <v/>
      </c>
      <c r="G351" s="146"/>
      <c r="H351" s="145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Y351" s="147"/>
      <c r="Z351" s="148"/>
      <c r="AA351" s="149" t="str">
        <f t="shared" si="109"/>
        <v/>
      </c>
      <c r="AB351" s="149" t="str">
        <f t="shared" si="114"/>
        <v/>
      </c>
      <c r="AD351" s="104" t="str">
        <f t="shared" si="110"/>
        <v/>
      </c>
      <c r="AE351" s="152" t="str">
        <f t="shared" si="111"/>
        <v/>
      </c>
      <c r="AF351" s="152" t="str">
        <f t="shared" si="115"/>
        <v/>
      </c>
      <c r="AG351" s="105" t="str">
        <f t="shared" si="112"/>
        <v/>
      </c>
      <c r="AH351" s="104" t="str">
        <f t="shared" si="113"/>
        <v/>
      </c>
      <c r="AI351" s="105" t="str">
        <f t="shared" si="116"/>
        <v/>
      </c>
      <c r="AJ351" s="105" t="str">
        <f t="shared" si="117"/>
        <v/>
      </c>
      <c r="AK351" s="105" t="str">
        <f t="shared" si="118"/>
        <v/>
      </c>
      <c r="AL351" s="105" t="str">
        <f t="shared" si="119"/>
        <v/>
      </c>
      <c r="AM351" s="105" t="str">
        <f t="shared" si="120"/>
        <v/>
      </c>
      <c r="AN351" s="105" t="str">
        <f t="shared" si="121"/>
        <v/>
      </c>
      <c r="AO351" s="105" t="str">
        <f t="shared" si="122"/>
        <v/>
      </c>
      <c r="AP351" s="105" t="str">
        <f t="shared" si="123"/>
        <v/>
      </c>
      <c r="AQ351" s="105" t="str">
        <f t="shared" si="124"/>
        <v/>
      </c>
      <c r="AR351" s="105" t="str">
        <f t="shared" si="125"/>
        <v/>
      </c>
      <c r="AS351" s="105"/>
      <c r="AT351" s="155"/>
    </row>
    <row r="352" spans="2:46">
      <c r="B352" s="160"/>
      <c r="C352" s="160"/>
      <c r="D352" s="103"/>
      <c r="E352" s="145"/>
      <c r="F352" s="146" t="str">
        <f t="shared" si="126"/>
        <v/>
      </c>
      <c r="G352" s="146"/>
      <c r="H352" s="145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Y352" s="147"/>
      <c r="Z352" s="148"/>
      <c r="AA352" s="149" t="str">
        <f t="shared" si="109"/>
        <v/>
      </c>
      <c r="AB352" s="149" t="str">
        <f t="shared" si="114"/>
        <v/>
      </c>
      <c r="AD352" s="104" t="str">
        <f t="shared" si="110"/>
        <v/>
      </c>
      <c r="AE352" s="152" t="str">
        <f t="shared" si="111"/>
        <v/>
      </c>
      <c r="AF352" s="152" t="str">
        <f t="shared" si="115"/>
        <v/>
      </c>
      <c r="AG352" s="105" t="str">
        <f t="shared" si="112"/>
        <v/>
      </c>
      <c r="AH352" s="104" t="str">
        <f t="shared" si="113"/>
        <v/>
      </c>
      <c r="AI352" s="105" t="str">
        <f t="shared" si="116"/>
        <v/>
      </c>
      <c r="AJ352" s="105" t="str">
        <f t="shared" si="117"/>
        <v/>
      </c>
      <c r="AK352" s="105" t="str">
        <f t="shared" si="118"/>
        <v/>
      </c>
      <c r="AL352" s="105" t="str">
        <f t="shared" si="119"/>
        <v/>
      </c>
      <c r="AM352" s="105" t="str">
        <f t="shared" si="120"/>
        <v/>
      </c>
      <c r="AN352" s="105" t="str">
        <f t="shared" si="121"/>
        <v/>
      </c>
      <c r="AO352" s="105" t="str">
        <f t="shared" si="122"/>
        <v/>
      </c>
      <c r="AP352" s="105" t="str">
        <f t="shared" si="123"/>
        <v/>
      </c>
      <c r="AQ352" s="105" t="str">
        <f t="shared" si="124"/>
        <v/>
      </c>
      <c r="AR352" s="105" t="str">
        <f t="shared" si="125"/>
        <v/>
      </c>
      <c r="AS352" s="105"/>
      <c r="AT352" s="155"/>
    </row>
    <row r="353" spans="2:46">
      <c r="B353" s="160"/>
      <c r="C353" s="160"/>
      <c r="D353" s="103"/>
      <c r="E353" s="145"/>
      <c r="F353" s="146" t="str">
        <f t="shared" si="126"/>
        <v/>
      </c>
      <c r="G353" s="146"/>
      <c r="H353" s="145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Y353" s="147"/>
      <c r="Z353" s="148"/>
      <c r="AA353" s="149" t="str">
        <f t="shared" si="109"/>
        <v/>
      </c>
      <c r="AB353" s="149" t="str">
        <f t="shared" si="114"/>
        <v/>
      </c>
      <c r="AD353" s="104" t="str">
        <f t="shared" si="110"/>
        <v/>
      </c>
      <c r="AE353" s="152" t="str">
        <f t="shared" si="111"/>
        <v/>
      </c>
      <c r="AF353" s="152" t="str">
        <f t="shared" si="115"/>
        <v/>
      </c>
      <c r="AG353" s="105" t="str">
        <f t="shared" si="112"/>
        <v/>
      </c>
      <c r="AH353" s="104" t="str">
        <f t="shared" si="113"/>
        <v/>
      </c>
      <c r="AI353" s="105" t="str">
        <f t="shared" si="116"/>
        <v/>
      </c>
      <c r="AJ353" s="105" t="str">
        <f t="shared" si="117"/>
        <v/>
      </c>
      <c r="AK353" s="105" t="str">
        <f t="shared" si="118"/>
        <v/>
      </c>
      <c r="AL353" s="105" t="str">
        <f t="shared" si="119"/>
        <v/>
      </c>
      <c r="AM353" s="105" t="str">
        <f t="shared" si="120"/>
        <v/>
      </c>
      <c r="AN353" s="105" t="str">
        <f t="shared" si="121"/>
        <v/>
      </c>
      <c r="AO353" s="105" t="str">
        <f t="shared" si="122"/>
        <v/>
      </c>
      <c r="AP353" s="105" t="str">
        <f t="shared" si="123"/>
        <v/>
      </c>
      <c r="AQ353" s="105" t="str">
        <f t="shared" si="124"/>
        <v/>
      </c>
      <c r="AR353" s="105" t="str">
        <f t="shared" si="125"/>
        <v/>
      </c>
      <c r="AS353" s="105"/>
      <c r="AT353" s="155"/>
    </row>
    <row r="354" spans="2:46">
      <c r="B354" s="160"/>
      <c r="C354" s="160"/>
      <c r="D354" s="103"/>
      <c r="E354" s="145"/>
      <c r="F354" s="146" t="str">
        <f t="shared" si="126"/>
        <v/>
      </c>
      <c r="G354" s="146"/>
      <c r="H354" s="145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Y354" s="147"/>
      <c r="Z354" s="148"/>
      <c r="AA354" s="149" t="str">
        <f t="shared" si="109"/>
        <v/>
      </c>
      <c r="AB354" s="149" t="str">
        <f t="shared" si="114"/>
        <v/>
      </c>
      <c r="AD354" s="104" t="str">
        <f t="shared" si="110"/>
        <v/>
      </c>
      <c r="AE354" s="152" t="str">
        <f t="shared" si="111"/>
        <v/>
      </c>
      <c r="AF354" s="152" t="str">
        <f t="shared" si="115"/>
        <v/>
      </c>
      <c r="AG354" s="105" t="str">
        <f t="shared" si="112"/>
        <v/>
      </c>
      <c r="AH354" s="104" t="str">
        <f t="shared" si="113"/>
        <v/>
      </c>
      <c r="AI354" s="105" t="str">
        <f t="shared" si="116"/>
        <v/>
      </c>
      <c r="AJ354" s="105" t="str">
        <f t="shared" si="117"/>
        <v/>
      </c>
      <c r="AK354" s="105" t="str">
        <f t="shared" si="118"/>
        <v/>
      </c>
      <c r="AL354" s="105" t="str">
        <f t="shared" si="119"/>
        <v/>
      </c>
      <c r="AM354" s="105" t="str">
        <f t="shared" si="120"/>
        <v/>
      </c>
      <c r="AN354" s="105" t="str">
        <f t="shared" si="121"/>
        <v/>
      </c>
      <c r="AO354" s="105" t="str">
        <f t="shared" si="122"/>
        <v/>
      </c>
      <c r="AP354" s="105" t="str">
        <f t="shared" si="123"/>
        <v/>
      </c>
      <c r="AQ354" s="105" t="str">
        <f t="shared" si="124"/>
        <v/>
      </c>
      <c r="AR354" s="105" t="str">
        <f t="shared" si="125"/>
        <v/>
      </c>
      <c r="AS354" s="105"/>
      <c r="AT354" s="155"/>
    </row>
    <row r="355" spans="2:46">
      <c r="B355" s="160"/>
      <c r="C355" s="160"/>
      <c r="D355" s="103"/>
      <c r="E355" s="145"/>
      <c r="F355" s="146" t="str">
        <f t="shared" si="126"/>
        <v/>
      </c>
      <c r="G355" s="146"/>
      <c r="H355" s="145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Y355" s="147"/>
      <c r="Z355" s="148"/>
      <c r="AA355" s="149" t="str">
        <f t="shared" si="109"/>
        <v/>
      </c>
      <c r="AB355" s="149" t="str">
        <f t="shared" si="114"/>
        <v/>
      </c>
      <c r="AD355" s="104" t="str">
        <f t="shared" si="110"/>
        <v/>
      </c>
      <c r="AE355" s="152" t="str">
        <f t="shared" si="111"/>
        <v/>
      </c>
      <c r="AF355" s="152" t="str">
        <f t="shared" si="115"/>
        <v/>
      </c>
      <c r="AG355" s="105" t="str">
        <f t="shared" si="112"/>
        <v/>
      </c>
      <c r="AH355" s="104" t="str">
        <f t="shared" si="113"/>
        <v/>
      </c>
      <c r="AI355" s="105" t="str">
        <f t="shared" si="116"/>
        <v/>
      </c>
      <c r="AJ355" s="105" t="str">
        <f t="shared" si="117"/>
        <v/>
      </c>
      <c r="AK355" s="105" t="str">
        <f t="shared" si="118"/>
        <v/>
      </c>
      <c r="AL355" s="105" t="str">
        <f t="shared" si="119"/>
        <v/>
      </c>
      <c r="AM355" s="105" t="str">
        <f t="shared" si="120"/>
        <v/>
      </c>
      <c r="AN355" s="105" t="str">
        <f t="shared" si="121"/>
        <v/>
      </c>
      <c r="AO355" s="105" t="str">
        <f t="shared" si="122"/>
        <v/>
      </c>
      <c r="AP355" s="105" t="str">
        <f t="shared" si="123"/>
        <v/>
      </c>
      <c r="AQ355" s="105" t="str">
        <f t="shared" si="124"/>
        <v/>
      </c>
      <c r="AR355" s="105" t="str">
        <f t="shared" si="125"/>
        <v/>
      </c>
      <c r="AS355" s="105"/>
      <c r="AT355" s="155"/>
    </row>
    <row r="356" spans="2:46">
      <c r="B356" s="160"/>
      <c r="C356" s="160"/>
      <c r="D356" s="103"/>
      <c r="E356" s="145"/>
      <c r="F356" s="146" t="str">
        <f t="shared" si="126"/>
        <v/>
      </c>
      <c r="G356" s="146"/>
      <c r="H356" s="145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Y356" s="147"/>
      <c r="Z356" s="148"/>
      <c r="AA356" s="149" t="str">
        <f t="shared" si="109"/>
        <v/>
      </c>
      <c r="AB356" s="149" t="str">
        <f t="shared" si="114"/>
        <v/>
      </c>
      <c r="AD356" s="104" t="str">
        <f t="shared" si="110"/>
        <v/>
      </c>
      <c r="AE356" s="152" t="str">
        <f t="shared" si="111"/>
        <v/>
      </c>
      <c r="AF356" s="152" t="str">
        <f t="shared" si="115"/>
        <v/>
      </c>
      <c r="AG356" s="105" t="str">
        <f t="shared" si="112"/>
        <v/>
      </c>
      <c r="AH356" s="104" t="str">
        <f t="shared" si="113"/>
        <v/>
      </c>
      <c r="AI356" s="105" t="str">
        <f t="shared" si="116"/>
        <v/>
      </c>
      <c r="AJ356" s="105" t="str">
        <f t="shared" si="117"/>
        <v/>
      </c>
      <c r="AK356" s="105" t="str">
        <f t="shared" si="118"/>
        <v/>
      </c>
      <c r="AL356" s="105" t="str">
        <f t="shared" si="119"/>
        <v/>
      </c>
      <c r="AM356" s="105" t="str">
        <f t="shared" si="120"/>
        <v/>
      </c>
      <c r="AN356" s="105" t="str">
        <f t="shared" si="121"/>
        <v/>
      </c>
      <c r="AO356" s="105" t="str">
        <f t="shared" si="122"/>
        <v/>
      </c>
      <c r="AP356" s="105" t="str">
        <f t="shared" si="123"/>
        <v/>
      </c>
      <c r="AQ356" s="105" t="str">
        <f t="shared" si="124"/>
        <v/>
      </c>
      <c r="AR356" s="105" t="str">
        <f t="shared" si="125"/>
        <v/>
      </c>
      <c r="AS356" s="105"/>
      <c r="AT356" s="155"/>
    </row>
    <row r="357" spans="2:46">
      <c r="B357" s="160"/>
      <c r="C357" s="160"/>
      <c r="D357" s="103"/>
      <c r="E357" s="145"/>
      <c r="F357" s="146" t="str">
        <f t="shared" si="126"/>
        <v/>
      </c>
      <c r="G357" s="146"/>
      <c r="H357" s="145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Y357" s="147"/>
      <c r="Z357" s="148"/>
      <c r="AA357" s="149" t="str">
        <f t="shared" si="109"/>
        <v/>
      </c>
      <c r="AB357" s="149" t="str">
        <f t="shared" si="114"/>
        <v/>
      </c>
      <c r="AD357" s="104" t="str">
        <f t="shared" si="110"/>
        <v/>
      </c>
      <c r="AE357" s="152" t="str">
        <f t="shared" si="111"/>
        <v/>
      </c>
      <c r="AF357" s="152" t="str">
        <f t="shared" si="115"/>
        <v/>
      </c>
      <c r="AG357" s="105" t="str">
        <f t="shared" si="112"/>
        <v/>
      </c>
      <c r="AH357" s="104" t="str">
        <f t="shared" si="113"/>
        <v/>
      </c>
      <c r="AI357" s="105" t="str">
        <f t="shared" si="116"/>
        <v/>
      </c>
      <c r="AJ357" s="105" t="str">
        <f t="shared" si="117"/>
        <v/>
      </c>
      <c r="AK357" s="105" t="str">
        <f t="shared" si="118"/>
        <v/>
      </c>
      <c r="AL357" s="105" t="str">
        <f t="shared" si="119"/>
        <v/>
      </c>
      <c r="AM357" s="105" t="str">
        <f t="shared" si="120"/>
        <v/>
      </c>
      <c r="AN357" s="105" t="str">
        <f t="shared" si="121"/>
        <v/>
      </c>
      <c r="AO357" s="105" t="str">
        <f t="shared" si="122"/>
        <v/>
      </c>
      <c r="AP357" s="105" t="str">
        <f t="shared" si="123"/>
        <v/>
      </c>
      <c r="AQ357" s="105" t="str">
        <f t="shared" si="124"/>
        <v/>
      </c>
      <c r="AR357" s="105" t="str">
        <f t="shared" si="125"/>
        <v/>
      </c>
      <c r="AS357" s="105"/>
      <c r="AT357" s="155"/>
    </row>
    <row r="358" spans="2:46">
      <c r="B358" s="160"/>
      <c r="C358" s="160"/>
      <c r="D358" s="103"/>
      <c r="E358" s="145"/>
      <c r="F358" s="146" t="str">
        <f t="shared" si="126"/>
        <v/>
      </c>
      <c r="G358" s="146"/>
      <c r="H358" s="145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Y358" s="147"/>
      <c r="Z358" s="148"/>
      <c r="AA358" s="149" t="str">
        <f t="shared" si="109"/>
        <v/>
      </c>
      <c r="AB358" s="149" t="str">
        <f t="shared" si="114"/>
        <v/>
      </c>
      <c r="AD358" s="104" t="str">
        <f t="shared" si="110"/>
        <v/>
      </c>
      <c r="AE358" s="152" t="str">
        <f t="shared" si="111"/>
        <v/>
      </c>
      <c r="AF358" s="152" t="str">
        <f t="shared" si="115"/>
        <v/>
      </c>
      <c r="AG358" s="105" t="str">
        <f t="shared" si="112"/>
        <v/>
      </c>
      <c r="AH358" s="104" t="str">
        <f t="shared" si="113"/>
        <v/>
      </c>
      <c r="AI358" s="105" t="str">
        <f t="shared" si="116"/>
        <v/>
      </c>
      <c r="AJ358" s="105" t="str">
        <f t="shared" si="117"/>
        <v/>
      </c>
      <c r="AK358" s="105" t="str">
        <f t="shared" si="118"/>
        <v/>
      </c>
      <c r="AL358" s="105" t="str">
        <f t="shared" si="119"/>
        <v/>
      </c>
      <c r="AM358" s="105" t="str">
        <f t="shared" si="120"/>
        <v/>
      </c>
      <c r="AN358" s="105" t="str">
        <f t="shared" si="121"/>
        <v/>
      </c>
      <c r="AO358" s="105" t="str">
        <f t="shared" si="122"/>
        <v/>
      </c>
      <c r="AP358" s="105" t="str">
        <f t="shared" si="123"/>
        <v/>
      </c>
      <c r="AQ358" s="105" t="str">
        <f t="shared" si="124"/>
        <v/>
      </c>
      <c r="AR358" s="105" t="str">
        <f t="shared" si="125"/>
        <v/>
      </c>
      <c r="AS358" s="105"/>
      <c r="AT358" s="155"/>
    </row>
    <row r="359" spans="2:46">
      <c r="B359" s="160"/>
      <c r="C359" s="160"/>
      <c r="D359" s="103"/>
      <c r="E359" s="145"/>
      <c r="F359" s="146" t="str">
        <f t="shared" si="126"/>
        <v/>
      </c>
      <c r="G359" s="146"/>
      <c r="H359" s="145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Y359" s="147"/>
      <c r="Z359" s="148"/>
      <c r="AA359" s="149" t="str">
        <f t="shared" si="109"/>
        <v/>
      </c>
      <c r="AB359" s="149" t="str">
        <f t="shared" si="114"/>
        <v/>
      </c>
      <c r="AD359" s="104" t="str">
        <f t="shared" si="110"/>
        <v/>
      </c>
      <c r="AE359" s="152" t="str">
        <f t="shared" si="111"/>
        <v/>
      </c>
      <c r="AF359" s="152" t="str">
        <f t="shared" si="115"/>
        <v/>
      </c>
      <c r="AG359" s="105" t="str">
        <f t="shared" si="112"/>
        <v/>
      </c>
      <c r="AH359" s="104" t="str">
        <f t="shared" si="113"/>
        <v/>
      </c>
      <c r="AI359" s="105" t="str">
        <f t="shared" si="116"/>
        <v/>
      </c>
      <c r="AJ359" s="105" t="str">
        <f t="shared" si="117"/>
        <v/>
      </c>
      <c r="AK359" s="105" t="str">
        <f t="shared" si="118"/>
        <v/>
      </c>
      <c r="AL359" s="105" t="str">
        <f t="shared" si="119"/>
        <v/>
      </c>
      <c r="AM359" s="105" t="str">
        <f t="shared" si="120"/>
        <v/>
      </c>
      <c r="AN359" s="105" t="str">
        <f t="shared" si="121"/>
        <v/>
      </c>
      <c r="AO359" s="105" t="str">
        <f t="shared" si="122"/>
        <v/>
      </c>
      <c r="AP359" s="105" t="str">
        <f t="shared" si="123"/>
        <v/>
      </c>
      <c r="AQ359" s="105" t="str">
        <f t="shared" si="124"/>
        <v/>
      </c>
      <c r="AR359" s="105" t="str">
        <f t="shared" si="125"/>
        <v/>
      </c>
      <c r="AS359" s="105"/>
      <c r="AT359" s="155"/>
    </row>
    <row r="360" spans="2:46">
      <c r="B360" s="160"/>
      <c r="C360" s="160"/>
      <c r="D360" s="103"/>
      <c r="E360" s="145"/>
      <c r="F360" s="146" t="str">
        <f t="shared" si="126"/>
        <v/>
      </c>
      <c r="G360" s="146"/>
      <c r="H360" s="145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Y360" s="147"/>
      <c r="Z360" s="148"/>
      <c r="AA360" s="149" t="str">
        <f t="shared" si="109"/>
        <v/>
      </c>
      <c r="AB360" s="149" t="str">
        <f t="shared" si="114"/>
        <v/>
      </c>
      <c r="AD360" s="104" t="str">
        <f t="shared" si="110"/>
        <v/>
      </c>
      <c r="AE360" s="152" t="str">
        <f t="shared" si="111"/>
        <v/>
      </c>
      <c r="AF360" s="152" t="str">
        <f t="shared" si="115"/>
        <v/>
      </c>
      <c r="AG360" s="105" t="str">
        <f t="shared" si="112"/>
        <v/>
      </c>
      <c r="AH360" s="104" t="str">
        <f t="shared" si="113"/>
        <v/>
      </c>
      <c r="AI360" s="105" t="str">
        <f t="shared" si="116"/>
        <v/>
      </c>
      <c r="AJ360" s="105" t="str">
        <f t="shared" si="117"/>
        <v/>
      </c>
      <c r="AK360" s="105" t="str">
        <f t="shared" si="118"/>
        <v/>
      </c>
      <c r="AL360" s="105" t="str">
        <f t="shared" si="119"/>
        <v/>
      </c>
      <c r="AM360" s="105" t="str">
        <f t="shared" si="120"/>
        <v/>
      </c>
      <c r="AN360" s="105" t="str">
        <f t="shared" si="121"/>
        <v/>
      </c>
      <c r="AO360" s="105" t="str">
        <f t="shared" si="122"/>
        <v/>
      </c>
      <c r="AP360" s="105" t="str">
        <f t="shared" si="123"/>
        <v/>
      </c>
      <c r="AQ360" s="105" t="str">
        <f t="shared" si="124"/>
        <v/>
      </c>
      <c r="AR360" s="105" t="str">
        <f t="shared" si="125"/>
        <v/>
      </c>
      <c r="AS360" s="105"/>
      <c r="AT360" s="155"/>
    </row>
    <row r="361" spans="2:46">
      <c r="B361" s="160"/>
      <c r="C361" s="160"/>
      <c r="D361" s="103"/>
      <c r="E361" s="145"/>
      <c r="F361" s="146" t="str">
        <f t="shared" si="126"/>
        <v/>
      </c>
      <c r="G361" s="146"/>
      <c r="H361" s="145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Y361" s="147"/>
      <c r="Z361" s="148"/>
      <c r="AA361" s="149" t="str">
        <f t="shared" si="109"/>
        <v/>
      </c>
      <c r="AB361" s="149" t="str">
        <f t="shared" si="114"/>
        <v/>
      </c>
      <c r="AD361" s="104" t="str">
        <f t="shared" si="110"/>
        <v/>
      </c>
      <c r="AE361" s="152" t="str">
        <f t="shared" si="111"/>
        <v/>
      </c>
      <c r="AF361" s="152" t="str">
        <f t="shared" si="115"/>
        <v/>
      </c>
      <c r="AG361" s="105" t="str">
        <f t="shared" si="112"/>
        <v/>
      </c>
      <c r="AH361" s="104" t="str">
        <f t="shared" si="113"/>
        <v/>
      </c>
      <c r="AI361" s="105" t="str">
        <f t="shared" si="116"/>
        <v/>
      </c>
      <c r="AJ361" s="105" t="str">
        <f t="shared" si="117"/>
        <v/>
      </c>
      <c r="AK361" s="105" t="str">
        <f t="shared" si="118"/>
        <v/>
      </c>
      <c r="AL361" s="105" t="str">
        <f t="shared" si="119"/>
        <v/>
      </c>
      <c r="AM361" s="105" t="str">
        <f t="shared" si="120"/>
        <v/>
      </c>
      <c r="AN361" s="105" t="str">
        <f t="shared" si="121"/>
        <v/>
      </c>
      <c r="AO361" s="105" t="str">
        <f t="shared" si="122"/>
        <v/>
      </c>
      <c r="AP361" s="105" t="str">
        <f t="shared" si="123"/>
        <v/>
      </c>
      <c r="AQ361" s="105" t="str">
        <f t="shared" si="124"/>
        <v/>
      </c>
      <c r="AR361" s="105" t="str">
        <f t="shared" si="125"/>
        <v/>
      </c>
      <c r="AS361" s="105"/>
      <c r="AT361" s="155"/>
    </row>
    <row r="362" spans="2:46">
      <c r="B362" s="160"/>
      <c r="C362" s="160"/>
      <c r="D362" s="103"/>
      <c r="E362" s="145"/>
      <c r="F362" s="146" t="str">
        <f t="shared" si="126"/>
        <v/>
      </c>
      <c r="G362" s="146"/>
      <c r="H362" s="145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Y362" s="147"/>
      <c r="Z362" s="148"/>
      <c r="AA362" s="149" t="str">
        <f t="shared" si="109"/>
        <v/>
      </c>
      <c r="AB362" s="149" t="str">
        <f t="shared" si="114"/>
        <v/>
      </c>
      <c r="AD362" s="104" t="str">
        <f t="shared" si="110"/>
        <v/>
      </c>
      <c r="AE362" s="152" t="str">
        <f t="shared" si="111"/>
        <v/>
      </c>
      <c r="AF362" s="152" t="str">
        <f t="shared" si="115"/>
        <v/>
      </c>
      <c r="AG362" s="105" t="str">
        <f t="shared" si="112"/>
        <v/>
      </c>
      <c r="AH362" s="104" t="str">
        <f t="shared" si="113"/>
        <v/>
      </c>
      <c r="AI362" s="105" t="str">
        <f t="shared" si="116"/>
        <v/>
      </c>
      <c r="AJ362" s="105" t="str">
        <f t="shared" si="117"/>
        <v/>
      </c>
      <c r="AK362" s="105" t="str">
        <f t="shared" si="118"/>
        <v/>
      </c>
      <c r="AL362" s="105" t="str">
        <f t="shared" si="119"/>
        <v/>
      </c>
      <c r="AM362" s="105" t="str">
        <f t="shared" si="120"/>
        <v/>
      </c>
      <c r="AN362" s="105" t="str">
        <f t="shared" si="121"/>
        <v/>
      </c>
      <c r="AO362" s="105" t="str">
        <f t="shared" si="122"/>
        <v/>
      </c>
      <c r="AP362" s="105" t="str">
        <f t="shared" si="123"/>
        <v/>
      </c>
      <c r="AQ362" s="105" t="str">
        <f t="shared" si="124"/>
        <v/>
      </c>
      <c r="AR362" s="105" t="str">
        <f t="shared" si="125"/>
        <v/>
      </c>
      <c r="AS362" s="105"/>
      <c r="AT362" s="155"/>
    </row>
    <row r="363" spans="2:46">
      <c r="B363" s="160"/>
      <c r="C363" s="160"/>
      <c r="D363" s="103"/>
      <c r="E363" s="145"/>
      <c r="F363" s="146" t="str">
        <f t="shared" si="126"/>
        <v/>
      </c>
      <c r="G363" s="146"/>
      <c r="H363" s="145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Y363" s="147"/>
      <c r="Z363" s="148"/>
      <c r="AA363" s="149" t="str">
        <f t="shared" si="109"/>
        <v/>
      </c>
      <c r="AB363" s="149" t="str">
        <f t="shared" si="114"/>
        <v/>
      </c>
      <c r="AD363" s="104" t="str">
        <f t="shared" si="110"/>
        <v/>
      </c>
      <c r="AE363" s="152" t="str">
        <f t="shared" si="111"/>
        <v/>
      </c>
      <c r="AF363" s="152" t="str">
        <f t="shared" si="115"/>
        <v/>
      </c>
      <c r="AG363" s="105" t="str">
        <f t="shared" si="112"/>
        <v/>
      </c>
      <c r="AH363" s="104" t="str">
        <f t="shared" si="113"/>
        <v/>
      </c>
      <c r="AI363" s="105" t="str">
        <f t="shared" si="116"/>
        <v/>
      </c>
      <c r="AJ363" s="105" t="str">
        <f t="shared" si="117"/>
        <v/>
      </c>
      <c r="AK363" s="105" t="str">
        <f t="shared" si="118"/>
        <v/>
      </c>
      <c r="AL363" s="105" t="str">
        <f t="shared" si="119"/>
        <v/>
      </c>
      <c r="AM363" s="105" t="str">
        <f t="shared" si="120"/>
        <v/>
      </c>
      <c r="AN363" s="105" t="str">
        <f t="shared" si="121"/>
        <v/>
      </c>
      <c r="AO363" s="105" t="str">
        <f t="shared" si="122"/>
        <v/>
      </c>
      <c r="AP363" s="105" t="str">
        <f t="shared" si="123"/>
        <v/>
      </c>
      <c r="AQ363" s="105" t="str">
        <f t="shared" si="124"/>
        <v/>
      </c>
      <c r="AR363" s="105" t="str">
        <f t="shared" si="125"/>
        <v/>
      </c>
      <c r="AS363" s="105"/>
      <c r="AT363" s="155"/>
    </row>
    <row r="364" spans="2:46">
      <c r="B364" s="160"/>
      <c r="C364" s="160"/>
      <c r="D364" s="103"/>
      <c r="E364" s="145"/>
      <c r="F364" s="146" t="str">
        <f t="shared" si="126"/>
        <v/>
      </c>
      <c r="G364" s="146"/>
      <c r="H364" s="145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Y364" s="147"/>
      <c r="Z364" s="148"/>
      <c r="AA364" s="149" t="str">
        <f t="shared" si="109"/>
        <v/>
      </c>
      <c r="AB364" s="149" t="str">
        <f t="shared" si="114"/>
        <v/>
      </c>
      <c r="AD364" s="104" t="str">
        <f t="shared" si="110"/>
        <v/>
      </c>
      <c r="AE364" s="152" t="str">
        <f t="shared" si="111"/>
        <v/>
      </c>
      <c r="AF364" s="152" t="str">
        <f t="shared" si="115"/>
        <v/>
      </c>
      <c r="AG364" s="105" t="str">
        <f t="shared" si="112"/>
        <v/>
      </c>
      <c r="AH364" s="104" t="str">
        <f t="shared" si="113"/>
        <v/>
      </c>
      <c r="AI364" s="105" t="str">
        <f t="shared" si="116"/>
        <v/>
      </c>
      <c r="AJ364" s="105" t="str">
        <f t="shared" si="117"/>
        <v/>
      </c>
      <c r="AK364" s="105" t="str">
        <f t="shared" si="118"/>
        <v/>
      </c>
      <c r="AL364" s="105" t="str">
        <f t="shared" si="119"/>
        <v/>
      </c>
      <c r="AM364" s="105" t="str">
        <f t="shared" si="120"/>
        <v/>
      </c>
      <c r="AN364" s="105" t="str">
        <f t="shared" si="121"/>
        <v/>
      </c>
      <c r="AO364" s="105" t="str">
        <f t="shared" si="122"/>
        <v/>
      </c>
      <c r="AP364" s="105" t="str">
        <f t="shared" si="123"/>
        <v/>
      </c>
      <c r="AQ364" s="105" t="str">
        <f t="shared" si="124"/>
        <v/>
      </c>
      <c r="AR364" s="105" t="str">
        <f t="shared" si="125"/>
        <v/>
      </c>
      <c r="AS364" s="105"/>
      <c r="AT364" s="155"/>
    </row>
    <row r="365" spans="2:46">
      <c r="B365" s="160"/>
      <c r="C365" s="160"/>
      <c r="D365" s="103"/>
      <c r="E365" s="145"/>
      <c r="F365" s="146" t="str">
        <f t="shared" si="126"/>
        <v/>
      </c>
      <c r="G365" s="146"/>
      <c r="H365" s="145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Y365" s="147"/>
      <c r="Z365" s="148"/>
      <c r="AA365" s="149" t="str">
        <f t="shared" si="109"/>
        <v/>
      </c>
      <c r="AB365" s="149" t="str">
        <f t="shared" si="114"/>
        <v/>
      </c>
      <c r="AD365" s="104" t="str">
        <f t="shared" si="110"/>
        <v/>
      </c>
      <c r="AE365" s="152" t="str">
        <f t="shared" si="111"/>
        <v/>
      </c>
      <c r="AF365" s="152" t="str">
        <f t="shared" si="115"/>
        <v/>
      </c>
      <c r="AG365" s="105" t="str">
        <f t="shared" si="112"/>
        <v/>
      </c>
      <c r="AH365" s="104" t="str">
        <f t="shared" si="113"/>
        <v/>
      </c>
      <c r="AI365" s="105" t="str">
        <f t="shared" si="116"/>
        <v/>
      </c>
      <c r="AJ365" s="105" t="str">
        <f t="shared" si="117"/>
        <v/>
      </c>
      <c r="AK365" s="105" t="str">
        <f t="shared" si="118"/>
        <v/>
      </c>
      <c r="AL365" s="105" t="str">
        <f t="shared" si="119"/>
        <v/>
      </c>
      <c r="AM365" s="105" t="str">
        <f t="shared" si="120"/>
        <v/>
      </c>
      <c r="AN365" s="105" t="str">
        <f t="shared" si="121"/>
        <v/>
      </c>
      <c r="AO365" s="105" t="str">
        <f t="shared" si="122"/>
        <v/>
      </c>
      <c r="AP365" s="105" t="str">
        <f t="shared" si="123"/>
        <v/>
      </c>
      <c r="AQ365" s="105" t="str">
        <f t="shared" si="124"/>
        <v/>
      </c>
      <c r="AR365" s="105" t="str">
        <f t="shared" si="125"/>
        <v/>
      </c>
      <c r="AS365" s="105"/>
      <c r="AT365" s="155"/>
    </row>
    <row r="366" spans="2:46">
      <c r="B366" s="160"/>
      <c r="C366" s="160"/>
      <c r="D366" s="103"/>
      <c r="E366" s="145"/>
      <c r="F366" s="146" t="str">
        <f t="shared" si="126"/>
        <v/>
      </c>
      <c r="G366" s="146"/>
      <c r="H366" s="145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Y366" s="147"/>
      <c r="Z366" s="148"/>
      <c r="AA366" s="149" t="str">
        <f t="shared" si="109"/>
        <v/>
      </c>
      <c r="AB366" s="149" t="str">
        <f t="shared" si="114"/>
        <v/>
      </c>
      <c r="AD366" s="104" t="str">
        <f t="shared" si="110"/>
        <v/>
      </c>
      <c r="AE366" s="152" t="str">
        <f t="shared" si="111"/>
        <v/>
      </c>
      <c r="AF366" s="152" t="str">
        <f t="shared" si="115"/>
        <v/>
      </c>
      <c r="AG366" s="105" t="str">
        <f t="shared" si="112"/>
        <v/>
      </c>
      <c r="AH366" s="104" t="str">
        <f t="shared" si="113"/>
        <v/>
      </c>
      <c r="AI366" s="105" t="str">
        <f t="shared" si="116"/>
        <v/>
      </c>
      <c r="AJ366" s="105" t="str">
        <f t="shared" si="117"/>
        <v/>
      </c>
      <c r="AK366" s="105" t="str">
        <f t="shared" si="118"/>
        <v/>
      </c>
      <c r="AL366" s="105" t="str">
        <f t="shared" si="119"/>
        <v/>
      </c>
      <c r="AM366" s="105" t="str">
        <f t="shared" si="120"/>
        <v/>
      </c>
      <c r="AN366" s="105" t="str">
        <f t="shared" si="121"/>
        <v/>
      </c>
      <c r="AO366" s="105" t="str">
        <f t="shared" si="122"/>
        <v/>
      </c>
      <c r="AP366" s="105" t="str">
        <f t="shared" si="123"/>
        <v/>
      </c>
      <c r="AQ366" s="105" t="str">
        <f t="shared" si="124"/>
        <v/>
      </c>
      <c r="AR366" s="105" t="str">
        <f t="shared" si="125"/>
        <v/>
      </c>
      <c r="AS366" s="105"/>
      <c r="AT366" s="155"/>
    </row>
    <row r="367" spans="2:46">
      <c r="B367" s="160"/>
      <c r="C367" s="160"/>
      <c r="D367" s="103"/>
      <c r="E367" s="145"/>
      <c r="F367" s="146" t="str">
        <f t="shared" si="126"/>
        <v/>
      </c>
      <c r="G367" s="146"/>
      <c r="H367" s="145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Y367" s="147"/>
      <c r="Z367" s="148"/>
      <c r="AA367" s="149" t="str">
        <f t="shared" si="109"/>
        <v/>
      </c>
      <c r="AB367" s="149" t="str">
        <f t="shared" si="114"/>
        <v/>
      </c>
      <c r="AD367" s="104" t="str">
        <f t="shared" si="110"/>
        <v/>
      </c>
      <c r="AE367" s="152" t="str">
        <f t="shared" si="111"/>
        <v/>
      </c>
      <c r="AF367" s="152" t="str">
        <f t="shared" si="115"/>
        <v/>
      </c>
      <c r="AG367" s="105" t="str">
        <f t="shared" si="112"/>
        <v/>
      </c>
      <c r="AH367" s="104" t="str">
        <f t="shared" si="113"/>
        <v/>
      </c>
      <c r="AI367" s="105" t="str">
        <f t="shared" si="116"/>
        <v/>
      </c>
      <c r="AJ367" s="105" t="str">
        <f t="shared" si="117"/>
        <v/>
      </c>
      <c r="AK367" s="105" t="str">
        <f t="shared" si="118"/>
        <v/>
      </c>
      <c r="AL367" s="105" t="str">
        <f t="shared" si="119"/>
        <v/>
      </c>
      <c r="AM367" s="105" t="str">
        <f t="shared" si="120"/>
        <v/>
      </c>
      <c r="AN367" s="105" t="str">
        <f t="shared" si="121"/>
        <v/>
      </c>
      <c r="AO367" s="105" t="str">
        <f t="shared" si="122"/>
        <v/>
      </c>
      <c r="AP367" s="105" t="str">
        <f t="shared" si="123"/>
        <v/>
      </c>
      <c r="AQ367" s="105" t="str">
        <f t="shared" si="124"/>
        <v/>
      </c>
      <c r="AR367" s="105" t="str">
        <f t="shared" si="125"/>
        <v/>
      </c>
      <c r="AS367" s="105"/>
      <c r="AT367" s="155"/>
    </row>
    <row r="368" spans="2:46">
      <c r="B368" s="160"/>
      <c r="C368" s="160"/>
      <c r="D368" s="103"/>
      <c r="E368" s="145"/>
      <c r="F368" s="146" t="str">
        <f t="shared" si="126"/>
        <v/>
      </c>
      <c r="G368" s="146"/>
      <c r="H368" s="145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Y368" s="147"/>
      <c r="Z368" s="148"/>
      <c r="AA368" s="149" t="str">
        <f t="shared" si="109"/>
        <v/>
      </c>
      <c r="AB368" s="149" t="str">
        <f t="shared" si="114"/>
        <v/>
      </c>
      <c r="AD368" s="104" t="str">
        <f t="shared" si="110"/>
        <v/>
      </c>
      <c r="AE368" s="152" t="str">
        <f t="shared" si="111"/>
        <v/>
      </c>
      <c r="AF368" s="152" t="str">
        <f t="shared" si="115"/>
        <v/>
      </c>
      <c r="AG368" s="105" t="str">
        <f t="shared" si="112"/>
        <v/>
      </c>
      <c r="AH368" s="104" t="str">
        <f t="shared" si="113"/>
        <v/>
      </c>
      <c r="AI368" s="105" t="str">
        <f t="shared" si="116"/>
        <v/>
      </c>
      <c r="AJ368" s="105" t="str">
        <f t="shared" si="117"/>
        <v/>
      </c>
      <c r="AK368" s="105" t="str">
        <f t="shared" si="118"/>
        <v/>
      </c>
      <c r="AL368" s="105" t="str">
        <f t="shared" si="119"/>
        <v/>
      </c>
      <c r="AM368" s="105" t="str">
        <f t="shared" si="120"/>
        <v/>
      </c>
      <c r="AN368" s="105" t="str">
        <f t="shared" si="121"/>
        <v/>
      </c>
      <c r="AO368" s="105" t="str">
        <f t="shared" si="122"/>
        <v/>
      </c>
      <c r="AP368" s="105" t="str">
        <f t="shared" si="123"/>
        <v/>
      </c>
      <c r="AQ368" s="105" t="str">
        <f t="shared" si="124"/>
        <v/>
      </c>
      <c r="AR368" s="105" t="str">
        <f t="shared" si="125"/>
        <v/>
      </c>
      <c r="AS368" s="105"/>
      <c r="AT368" s="155"/>
    </row>
    <row r="369" spans="2:46">
      <c r="B369" s="160"/>
      <c r="C369" s="160"/>
      <c r="D369" s="103"/>
      <c r="E369" s="145"/>
      <c r="F369" s="146" t="str">
        <f t="shared" si="126"/>
        <v/>
      </c>
      <c r="G369" s="146"/>
      <c r="H369" s="145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Y369" s="147"/>
      <c r="Z369" s="148"/>
      <c r="AA369" s="149" t="str">
        <f t="shared" si="109"/>
        <v/>
      </c>
      <c r="AB369" s="149" t="str">
        <f t="shared" si="114"/>
        <v/>
      </c>
      <c r="AD369" s="104" t="str">
        <f t="shared" si="110"/>
        <v/>
      </c>
      <c r="AE369" s="152" t="str">
        <f t="shared" si="111"/>
        <v/>
      </c>
      <c r="AF369" s="152" t="str">
        <f t="shared" si="115"/>
        <v/>
      </c>
      <c r="AG369" s="105" t="str">
        <f t="shared" si="112"/>
        <v/>
      </c>
      <c r="AH369" s="104" t="str">
        <f t="shared" si="113"/>
        <v/>
      </c>
      <c r="AI369" s="105" t="str">
        <f t="shared" si="116"/>
        <v/>
      </c>
      <c r="AJ369" s="105" t="str">
        <f t="shared" si="117"/>
        <v/>
      </c>
      <c r="AK369" s="105" t="str">
        <f t="shared" si="118"/>
        <v/>
      </c>
      <c r="AL369" s="105" t="str">
        <f t="shared" si="119"/>
        <v/>
      </c>
      <c r="AM369" s="105" t="str">
        <f t="shared" si="120"/>
        <v/>
      </c>
      <c r="AN369" s="105" t="str">
        <f t="shared" si="121"/>
        <v/>
      </c>
      <c r="AO369" s="105" t="str">
        <f t="shared" si="122"/>
        <v/>
      </c>
      <c r="AP369" s="105" t="str">
        <f t="shared" si="123"/>
        <v/>
      </c>
      <c r="AQ369" s="105" t="str">
        <f t="shared" si="124"/>
        <v/>
      </c>
      <c r="AR369" s="105" t="str">
        <f t="shared" si="125"/>
        <v/>
      </c>
      <c r="AS369" s="105"/>
      <c r="AT369" s="155"/>
    </row>
    <row r="370" spans="2:46">
      <c r="B370" s="160"/>
      <c r="C370" s="160"/>
      <c r="D370" s="103"/>
      <c r="E370" s="145"/>
      <c r="F370" s="146" t="str">
        <f t="shared" si="126"/>
        <v/>
      </c>
      <c r="G370" s="146"/>
      <c r="H370" s="145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Y370" s="147"/>
      <c r="Z370" s="148"/>
      <c r="AA370" s="149" t="str">
        <f t="shared" si="109"/>
        <v/>
      </c>
      <c r="AB370" s="149" t="str">
        <f t="shared" si="114"/>
        <v/>
      </c>
      <c r="AD370" s="104" t="str">
        <f t="shared" si="110"/>
        <v/>
      </c>
      <c r="AE370" s="152" t="str">
        <f t="shared" si="111"/>
        <v/>
      </c>
      <c r="AF370" s="152" t="str">
        <f t="shared" si="115"/>
        <v/>
      </c>
      <c r="AG370" s="105" t="str">
        <f t="shared" si="112"/>
        <v/>
      </c>
      <c r="AH370" s="104" t="str">
        <f t="shared" si="113"/>
        <v/>
      </c>
      <c r="AI370" s="105" t="str">
        <f t="shared" si="116"/>
        <v/>
      </c>
      <c r="AJ370" s="105" t="str">
        <f t="shared" si="117"/>
        <v/>
      </c>
      <c r="AK370" s="105" t="str">
        <f t="shared" si="118"/>
        <v/>
      </c>
      <c r="AL370" s="105" t="str">
        <f t="shared" si="119"/>
        <v/>
      </c>
      <c r="AM370" s="105" t="str">
        <f t="shared" si="120"/>
        <v/>
      </c>
      <c r="AN370" s="105" t="str">
        <f t="shared" si="121"/>
        <v/>
      </c>
      <c r="AO370" s="105" t="str">
        <f t="shared" si="122"/>
        <v/>
      </c>
      <c r="AP370" s="105" t="str">
        <f t="shared" si="123"/>
        <v/>
      </c>
      <c r="AQ370" s="105" t="str">
        <f t="shared" si="124"/>
        <v/>
      </c>
      <c r="AR370" s="105" t="str">
        <f t="shared" si="125"/>
        <v/>
      </c>
      <c r="AS370" s="105"/>
      <c r="AT370" s="155"/>
    </row>
    <row r="371" spans="2:46">
      <c r="B371" s="160"/>
      <c r="C371" s="160"/>
      <c r="D371" s="103"/>
      <c r="E371" s="145"/>
      <c r="F371" s="146" t="str">
        <f t="shared" si="126"/>
        <v/>
      </c>
      <c r="G371" s="146"/>
      <c r="H371" s="145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Y371" s="147"/>
      <c r="Z371" s="148"/>
      <c r="AA371" s="149" t="str">
        <f t="shared" si="109"/>
        <v/>
      </c>
      <c r="AB371" s="149" t="str">
        <f t="shared" si="114"/>
        <v/>
      </c>
      <c r="AD371" s="104" t="str">
        <f t="shared" si="110"/>
        <v/>
      </c>
      <c r="AE371" s="152" t="str">
        <f t="shared" si="111"/>
        <v/>
      </c>
      <c r="AF371" s="152" t="str">
        <f t="shared" si="115"/>
        <v/>
      </c>
      <c r="AG371" s="105" t="str">
        <f t="shared" si="112"/>
        <v/>
      </c>
      <c r="AH371" s="104" t="str">
        <f t="shared" si="113"/>
        <v/>
      </c>
      <c r="AI371" s="105" t="str">
        <f t="shared" si="116"/>
        <v/>
      </c>
      <c r="AJ371" s="105" t="str">
        <f t="shared" si="117"/>
        <v/>
      </c>
      <c r="AK371" s="105" t="str">
        <f t="shared" si="118"/>
        <v/>
      </c>
      <c r="AL371" s="105" t="str">
        <f t="shared" si="119"/>
        <v/>
      </c>
      <c r="AM371" s="105" t="str">
        <f t="shared" si="120"/>
        <v/>
      </c>
      <c r="AN371" s="105" t="str">
        <f t="shared" si="121"/>
        <v/>
      </c>
      <c r="AO371" s="105" t="str">
        <f t="shared" si="122"/>
        <v/>
      </c>
      <c r="AP371" s="105" t="str">
        <f t="shared" si="123"/>
        <v/>
      </c>
      <c r="AQ371" s="105" t="str">
        <f t="shared" si="124"/>
        <v/>
      </c>
      <c r="AR371" s="105" t="str">
        <f t="shared" si="125"/>
        <v/>
      </c>
      <c r="AS371" s="105"/>
      <c r="AT371" s="155"/>
    </row>
    <row r="372" spans="2:46">
      <c r="B372" s="160"/>
      <c r="C372" s="160"/>
      <c r="D372" s="103"/>
      <c r="E372" s="145"/>
      <c r="F372" s="146" t="str">
        <f t="shared" si="126"/>
        <v/>
      </c>
      <c r="G372" s="146"/>
      <c r="H372" s="145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Y372" s="147"/>
      <c r="Z372" s="148"/>
      <c r="AA372" s="149" t="str">
        <f t="shared" si="109"/>
        <v/>
      </c>
      <c r="AB372" s="149" t="str">
        <f t="shared" si="114"/>
        <v/>
      </c>
      <c r="AD372" s="104" t="str">
        <f t="shared" si="110"/>
        <v/>
      </c>
      <c r="AE372" s="152" t="str">
        <f t="shared" si="111"/>
        <v/>
      </c>
      <c r="AF372" s="152" t="str">
        <f t="shared" si="115"/>
        <v/>
      </c>
      <c r="AG372" s="105" t="str">
        <f t="shared" si="112"/>
        <v/>
      </c>
      <c r="AH372" s="104" t="str">
        <f t="shared" si="113"/>
        <v/>
      </c>
      <c r="AI372" s="105" t="str">
        <f t="shared" si="116"/>
        <v/>
      </c>
      <c r="AJ372" s="105" t="str">
        <f t="shared" si="117"/>
        <v/>
      </c>
      <c r="AK372" s="105" t="str">
        <f t="shared" si="118"/>
        <v/>
      </c>
      <c r="AL372" s="105" t="str">
        <f t="shared" si="119"/>
        <v/>
      </c>
      <c r="AM372" s="105" t="str">
        <f t="shared" si="120"/>
        <v/>
      </c>
      <c r="AN372" s="105" t="str">
        <f t="shared" si="121"/>
        <v/>
      </c>
      <c r="AO372" s="105" t="str">
        <f t="shared" si="122"/>
        <v/>
      </c>
      <c r="AP372" s="105" t="str">
        <f t="shared" si="123"/>
        <v/>
      </c>
      <c r="AQ372" s="105" t="str">
        <f t="shared" si="124"/>
        <v/>
      </c>
      <c r="AR372" s="105" t="str">
        <f t="shared" si="125"/>
        <v/>
      </c>
      <c r="AS372" s="105"/>
      <c r="AT372" s="155"/>
    </row>
    <row r="373" spans="2:46">
      <c r="B373" s="160"/>
      <c r="C373" s="160"/>
      <c r="D373" s="103"/>
      <c r="E373" s="145"/>
      <c r="F373" s="146" t="str">
        <f t="shared" si="126"/>
        <v/>
      </c>
      <c r="G373" s="146"/>
      <c r="H373" s="145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Y373" s="147"/>
      <c r="Z373" s="148"/>
      <c r="AA373" s="149" t="str">
        <f t="shared" si="109"/>
        <v/>
      </c>
      <c r="AB373" s="149" t="str">
        <f t="shared" si="114"/>
        <v/>
      </c>
      <c r="AD373" s="104" t="str">
        <f t="shared" si="110"/>
        <v/>
      </c>
      <c r="AE373" s="152" t="str">
        <f t="shared" si="111"/>
        <v/>
      </c>
      <c r="AF373" s="152" t="str">
        <f t="shared" si="115"/>
        <v/>
      </c>
      <c r="AG373" s="105" t="str">
        <f t="shared" si="112"/>
        <v/>
      </c>
      <c r="AH373" s="104" t="str">
        <f t="shared" si="113"/>
        <v/>
      </c>
      <c r="AI373" s="105" t="str">
        <f t="shared" si="116"/>
        <v/>
      </c>
      <c r="AJ373" s="105" t="str">
        <f t="shared" si="117"/>
        <v/>
      </c>
      <c r="AK373" s="105" t="str">
        <f t="shared" si="118"/>
        <v/>
      </c>
      <c r="AL373" s="105" t="str">
        <f t="shared" si="119"/>
        <v/>
      </c>
      <c r="AM373" s="105" t="str">
        <f t="shared" si="120"/>
        <v/>
      </c>
      <c r="AN373" s="105" t="str">
        <f t="shared" si="121"/>
        <v/>
      </c>
      <c r="AO373" s="105" t="str">
        <f t="shared" si="122"/>
        <v/>
      </c>
      <c r="AP373" s="105" t="str">
        <f t="shared" si="123"/>
        <v/>
      </c>
      <c r="AQ373" s="105" t="str">
        <f t="shared" si="124"/>
        <v/>
      </c>
      <c r="AR373" s="105" t="str">
        <f t="shared" si="125"/>
        <v/>
      </c>
      <c r="AS373" s="105"/>
      <c r="AT373" s="155"/>
    </row>
    <row r="374" spans="2:46">
      <c r="B374" s="160"/>
      <c r="C374" s="160"/>
      <c r="D374" s="103"/>
      <c r="E374" s="145"/>
      <c r="F374" s="146" t="str">
        <f t="shared" si="126"/>
        <v/>
      </c>
      <c r="G374" s="146"/>
      <c r="H374" s="145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Y374" s="147"/>
      <c r="Z374" s="148"/>
      <c r="AA374" s="149" t="str">
        <f t="shared" si="109"/>
        <v/>
      </c>
      <c r="AB374" s="149" t="str">
        <f t="shared" si="114"/>
        <v/>
      </c>
      <c r="AD374" s="104" t="str">
        <f t="shared" si="110"/>
        <v/>
      </c>
      <c r="AE374" s="152" t="str">
        <f t="shared" si="111"/>
        <v/>
      </c>
      <c r="AF374" s="152" t="str">
        <f t="shared" si="115"/>
        <v/>
      </c>
      <c r="AG374" s="105" t="str">
        <f t="shared" si="112"/>
        <v/>
      </c>
      <c r="AH374" s="104" t="str">
        <f t="shared" si="113"/>
        <v/>
      </c>
      <c r="AI374" s="105" t="str">
        <f t="shared" si="116"/>
        <v/>
      </c>
      <c r="AJ374" s="105" t="str">
        <f t="shared" si="117"/>
        <v/>
      </c>
      <c r="AK374" s="105" t="str">
        <f t="shared" si="118"/>
        <v/>
      </c>
      <c r="AL374" s="105" t="str">
        <f t="shared" si="119"/>
        <v/>
      </c>
      <c r="AM374" s="105" t="str">
        <f t="shared" si="120"/>
        <v/>
      </c>
      <c r="AN374" s="105" t="str">
        <f t="shared" si="121"/>
        <v/>
      </c>
      <c r="AO374" s="105" t="str">
        <f t="shared" si="122"/>
        <v/>
      </c>
      <c r="AP374" s="105" t="str">
        <f t="shared" si="123"/>
        <v/>
      </c>
      <c r="AQ374" s="105" t="str">
        <f t="shared" si="124"/>
        <v/>
      </c>
      <c r="AR374" s="105" t="str">
        <f t="shared" si="125"/>
        <v/>
      </c>
      <c r="AS374" s="105"/>
      <c r="AT374" s="155"/>
    </row>
    <row r="375" spans="2:46">
      <c r="B375" s="160"/>
      <c r="C375" s="160"/>
      <c r="D375" s="103"/>
      <c r="E375" s="145"/>
      <c r="F375" s="146" t="str">
        <f t="shared" si="126"/>
        <v/>
      </c>
      <c r="G375" s="146"/>
      <c r="H375" s="145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Y375" s="147"/>
      <c r="Z375" s="148"/>
      <c r="AA375" s="149" t="str">
        <f t="shared" si="109"/>
        <v/>
      </c>
      <c r="AB375" s="149" t="str">
        <f t="shared" si="114"/>
        <v/>
      </c>
      <c r="AD375" s="104" t="str">
        <f t="shared" si="110"/>
        <v/>
      </c>
      <c r="AE375" s="152" t="str">
        <f t="shared" si="111"/>
        <v/>
      </c>
      <c r="AF375" s="152" t="str">
        <f t="shared" si="115"/>
        <v/>
      </c>
      <c r="AG375" s="105" t="str">
        <f t="shared" si="112"/>
        <v/>
      </c>
      <c r="AH375" s="104" t="str">
        <f t="shared" si="113"/>
        <v/>
      </c>
      <c r="AI375" s="105" t="str">
        <f t="shared" si="116"/>
        <v/>
      </c>
      <c r="AJ375" s="105" t="str">
        <f t="shared" si="117"/>
        <v/>
      </c>
      <c r="AK375" s="105" t="str">
        <f t="shared" si="118"/>
        <v/>
      </c>
      <c r="AL375" s="105" t="str">
        <f t="shared" si="119"/>
        <v/>
      </c>
      <c r="AM375" s="105" t="str">
        <f t="shared" si="120"/>
        <v/>
      </c>
      <c r="AN375" s="105" t="str">
        <f t="shared" si="121"/>
        <v/>
      </c>
      <c r="AO375" s="105" t="str">
        <f t="shared" si="122"/>
        <v/>
      </c>
      <c r="AP375" s="105" t="str">
        <f t="shared" si="123"/>
        <v/>
      </c>
      <c r="AQ375" s="105" t="str">
        <f t="shared" si="124"/>
        <v/>
      </c>
      <c r="AR375" s="105" t="str">
        <f t="shared" si="125"/>
        <v/>
      </c>
      <c r="AS375" s="105"/>
      <c r="AT375" s="155"/>
    </row>
    <row r="376" spans="2:46">
      <c r="B376" s="160"/>
      <c r="C376" s="160"/>
      <c r="D376" s="103"/>
      <c r="E376" s="145"/>
      <c r="F376" s="146" t="str">
        <f t="shared" si="126"/>
        <v/>
      </c>
      <c r="G376" s="146"/>
      <c r="H376" s="145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Y376" s="147"/>
      <c r="Z376" s="148"/>
      <c r="AA376" s="149" t="str">
        <f t="shared" si="109"/>
        <v/>
      </c>
      <c r="AB376" s="149" t="str">
        <f t="shared" si="114"/>
        <v/>
      </c>
      <c r="AD376" s="104" t="str">
        <f t="shared" si="110"/>
        <v/>
      </c>
      <c r="AE376" s="152" t="str">
        <f t="shared" si="111"/>
        <v/>
      </c>
      <c r="AF376" s="152" t="str">
        <f t="shared" si="115"/>
        <v/>
      </c>
      <c r="AG376" s="105" t="str">
        <f t="shared" si="112"/>
        <v/>
      </c>
      <c r="AH376" s="104" t="str">
        <f t="shared" si="113"/>
        <v/>
      </c>
      <c r="AI376" s="105" t="str">
        <f t="shared" si="116"/>
        <v/>
      </c>
      <c r="AJ376" s="105" t="str">
        <f t="shared" si="117"/>
        <v/>
      </c>
      <c r="AK376" s="105" t="str">
        <f t="shared" si="118"/>
        <v/>
      </c>
      <c r="AL376" s="105" t="str">
        <f t="shared" si="119"/>
        <v/>
      </c>
      <c r="AM376" s="105" t="str">
        <f t="shared" si="120"/>
        <v/>
      </c>
      <c r="AN376" s="105" t="str">
        <f t="shared" si="121"/>
        <v/>
      </c>
      <c r="AO376" s="105" t="str">
        <f t="shared" si="122"/>
        <v/>
      </c>
      <c r="AP376" s="105" t="str">
        <f t="shared" si="123"/>
        <v/>
      </c>
      <c r="AQ376" s="105" t="str">
        <f t="shared" si="124"/>
        <v/>
      </c>
      <c r="AR376" s="105" t="str">
        <f t="shared" si="125"/>
        <v/>
      </c>
      <c r="AS376" s="105"/>
      <c r="AT376" s="155"/>
    </row>
    <row r="377" spans="2:46">
      <c r="B377" s="160"/>
      <c r="C377" s="160"/>
      <c r="D377" s="103"/>
      <c r="E377" s="145"/>
      <c r="F377" s="146" t="str">
        <f t="shared" si="126"/>
        <v/>
      </c>
      <c r="G377" s="146"/>
      <c r="H377" s="145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Y377" s="147"/>
      <c r="Z377" s="148"/>
      <c r="AA377" s="149" t="str">
        <f t="shared" si="109"/>
        <v/>
      </c>
      <c r="AB377" s="149" t="str">
        <f t="shared" si="114"/>
        <v/>
      </c>
      <c r="AD377" s="104" t="str">
        <f t="shared" si="110"/>
        <v/>
      </c>
      <c r="AE377" s="152" t="str">
        <f t="shared" si="111"/>
        <v/>
      </c>
      <c r="AF377" s="152" t="str">
        <f t="shared" si="115"/>
        <v/>
      </c>
      <c r="AG377" s="105" t="str">
        <f t="shared" si="112"/>
        <v/>
      </c>
      <c r="AH377" s="104" t="str">
        <f t="shared" si="113"/>
        <v/>
      </c>
      <c r="AI377" s="105" t="str">
        <f t="shared" si="116"/>
        <v/>
      </c>
      <c r="AJ377" s="105" t="str">
        <f t="shared" si="117"/>
        <v/>
      </c>
      <c r="AK377" s="105" t="str">
        <f t="shared" si="118"/>
        <v/>
      </c>
      <c r="AL377" s="105" t="str">
        <f t="shared" si="119"/>
        <v/>
      </c>
      <c r="AM377" s="105" t="str">
        <f t="shared" si="120"/>
        <v/>
      </c>
      <c r="AN377" s="105" t="str">
        <f t="shared" si="121"/>
        <v/>
      </c>
      <c r="AO377" s="105" t="str">
        <f t="shared" si="122"/>
        <v/>
      </c>
      <c r="AP377" s="105" t="str">
        <f t="shared" si="123"/>
        <v/>
      </c>
      <c r="AQ377" s="105" t="str">
        <f t="shared" si="124"/>
        <v/>
      </c>
      <c r="AR377" s="105" t="str">
        <f t="shared" si="125"/>
        <v/>
      </c>
      <c r="AS377" s="105"/>
      <c r="AT377" s="155"/>
    </row>
    <row r="378" spans="2:46">
      <c r="B378" s="160"/>
      <c r="C378" s="160"/>
      <c r="D378" s="103"/>
      <c r="E378" s="145"/>
      <c r="F378" s="146" t="str">
        <f t="shared" si="126"/>
        <v/>
      </c>
      <c r="G378" s="146"/>
      <c r="H378" s="145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Y378" s="147"/>
      <c r="Z378" s="148"/>
      <c r="AA378" s="149" t="str">
        <f t="shared" si="109"/>
        <v/>
      </c>
      <c r="AB378" s="149" t="str">
        <f t="shared" si="114"/>
        <v/>
      </c>
      <c r="AD378" s="104" t="str">
        <f t="shared" si="110"/>
        <v/>
      </c>
      <c r="AE378" s="152" t="str">
        <f t="shared" si="111"/>
        <v/>
      </c>
      <c r="AF378" s="152" t="str">
        <f t="shared" si="115"/>
        <v/>
      </c>
      <c r="AG378" s="105" t="str">
        <f t="shared" si="112"/>
        <v/>
      </c>
      <c r="AH378" s="104" t="str">
        <f t="shared" si="113"/>
        <v/>
      </c>
      <c r="AI378" s="105" t="str">
        <f t="shared" si="116"/>
        <v/>
      </c>
      <c r="AJ378" s="105" t="str">
        <f t="shared" si="117"/>
        <v/>
      </c>
      <c r="AK378" s="105" t="str">
        <f t="shared" si="118"/>
        <v/>
      </c>
      <c r="AL378" s="105" t="str">
        <f t="shared" si="119"/>
        <v/>
      </c>
      <c r="AM378" s="105" t="str">
        <f t="shared" si="120"/>
        <v/>
      </c>
      <c r="AN378" s="105" t="str">
        <f t="shared" si="121"/>
        <v/>
      </c>
      <c r="AO378" s="105" t="str">
        <f t="shared" si="122"/>
        <v/>
      </c>
      <c r="AP378" s="105" t="str">
        <f t="shared" si="123"/>
        <v/>
      </c>
      <c r="AQ378" s="105" t="str">
        <f t="shared" si="124"/>
        <v/>
      </c>
      <c r="AR378" s="105" t="str">
        <f t="shared" si="125"/>
        <v/>
      </c>
      <c r="AS378" s="105"/>
      <c r="AT378" s="155"/>
    </row>
    <row r="379" spans="2:46">
      <c r="B379" s="160"/>
      <c r="C379" s="160"/>
      <c r="D379" s="103"/>
      <c r="E379" s="145"/>
      <c r="F379" s="146" t="str">
        <f t="shared" si="126"/>
        <v/>
      </c>
      <c r="G379" s="146"/>
      <c r="H379" s="145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Y379" s="147"/>
      <c r="Z379" s="148"/>
      <c r="AA379" s="149" t="str">
        <f t="shared" si="109"/>
        <v/>
      </c>
      <c r="AB379" s="149" t="str">
        <f t="shared" si="114"/>
        <v/>
      </c>
      <c r="AD379" s="104" t="str">
        <f t="shared" si="110"/>
        <v/>
      </c>
      <c r="AE379" s="152" t="str">
        <f t="shared" si="111"/>
        <v/>
      </c>
      <c r="AF379" s="152" t="str">
        <f t="shared" si="115"/>
        <v/>
      </c>
      <c r="AG379" s="105" t="str">
        <f t="shared" si="112"/>
        <v/>
      </c>
      <c r="AH379" s="104" t="str">
        <f t="shared" si="113"/>
        <v/>
      </c>
      <c r="AI379" s="105" t="str">
        <f t="shared" si="116"/>
        <v/>
      </c>
      <c r="AJ379" s="105" t="str">
        <f t="shared" si="117"/>
        <v/>
      </c>
      <c r="AK379" s="105" t="str">
        <f t="shared" si="118"/>
        <v/>
      </c>
      <c r="AL379" s="105" t="str">
        <f t="shared" si="119"/>
        <v/>
      </c>
      <c r="AM379" s="105" t="str">
        <f t="shared" si="120"/>
        <v/>
      </c>
      <c r="AN379" s="105" t="str">
        <f t="shared" si="121"/>
        <v/>
      </c>
      <c r="AO379" s="105" t="str">
        <f t="shared" si="122"/>
        <v/>
      </c>
      <c r="AP379" s="105" t="str">
        <f t="shared" si="123"/>
        <v/>
      </c>
      <c r="AQ379" s="105" t="str">
        <f t="shared" si="124"/>
        <v/>
      </c>
      <c r="AR379" s="105" t="str">
        <f t="shared" si="125"/>
        <v/>
      </c>
      <c r="AS379" s="105"/>
      <c r="AT379" s="155"/>
    </row>
    <row r="380" spans="2:46">
      <c r="B380" s="160"/>
      <c r="C380" s="160"/>
      <c r="D380" s="103"/>
      <c r="E380" s="145"/>
      <c r="F380" s="146" t="str">
        <f t="shared" si="126"/>
        <v/>
      </c>
      <c r="G380" s="146"/>
      <c r="H380" s="145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Y380" s="147"/>
      <c r="Z380" s="148"/>
      <c r="AA380" s="149" t="str">
        <f t="shared" si="109"/>
        <v/>
      </c>
      <c r="AB380" s="149" t="str">
        <f t="shared" si="114"/>
        <v/>
      </c>
      <c r="AD380" s="104" t="str">
        <f t="shared" si="110"/>
        <v/>
      </c>
      <c r="AE380" s="152" t="str">
        <f t="shared" si="111"/>
        <v/>
      </c>
      <c r="AF380" s="152" t="str">
        <f t="shared" si="115"/>
        <v/>
      </c>
      <c r="AG380" s="105" t="str">
        <f t="shared" si="112"/>
        <v/>
      </c>
      <c r="AH380" s="104" t="str">
        <f t="shared" si="113"/>
        <v/>
      </c>
      <c r="AI380" s="105" t="str">
        <f t="shared" si="116"/>
        <v/>
      </c>
      <c r="AJ380" s="105" t="str">
        <f t="shared" si="117"/>
        <v/>
      </c>
      <c r="AK380" s="105" t="str">
        <f t="shared" si="118"/>
        <v/>
      </c>
      <c r="AL380" s="105" t="str">
        <f t="shared" si="119"/>
        <v/>
      </c>
      <c r="AM380" s="105" t="str">
        <f t="shared" si="120"/>
        <v/>
      </c>
      <c r="AN380" s="105" t="str">
        <f t="shared" si="121"/>
        <v/>
      </c>
      <c r="AO380" s="105" t="str">
        <f t="shared" si="122"/>
        <v/>
      </c>
      <c r="AP380" s="105" t="str">
        <f t="shared" si="123"/>
        <v/>
      </c>
      <c r="AQ380" s="105" t="str">
        <f t="shared" si="124"/>
        <v/>
      </c>
      <c r="AR380" s="105" t="str">
        <f t="shared" si="125"/>
        <v/>
      </c>
      <c r="AS380" s="105"/>
      <c r="AT380" s="155"/>
    </row>
    <row r="381" spans="2:46">
      <c r="B381" s="160"/>
      <c r="C381" s="160"/>
      <c r="D381" s="103"/>
      <c r="E381" s="145"/>
      <c r="F381" s="146" t="str">
        <f t="shared" si="126"/>
        <v/>
      </c>
      <c r="G381" s="146"/>
      <c r="H381" s="145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Y381" s="147"/>
      <c r="Z381" s="148"/>
      <c r="AA381" s="149" t="str">
        <f t="shared" si="109"/>
        <v/>
      </c>
      <c r="AB381" s="149" t="str">
        <f t="shared" si="114"/>
        <v/>
      </c>
      <c r="AD381" s="104" t="str">
        <f t="shared" si="110"/>
        <v/>
      </c>
      <c r="AE381" s="152" t="str">
        <f t="shared" si="111"/>
        <v/>
      </c>
      <c r="AF381" s="152" t="str">
        <f t="shared" si="115"/>
        <v/>
      </c>
      <c r="AG381" s="105" t="str">
        <f t="shared" si="112"/>
        <v/>
      </c>
      <c r="AH381" s="104" t="str">
        <f t="shared" si="113"/>
        <v/>
      </c>
      <c r="AI381" s="105" t="str">
        <f t="shared" si="116"/>
        <v/>
      </c>
      <c r="AJ381" s="105" t="str">
        <f t="shared" si="117"/>
        <v/>
      </c>
      <c r="AK381" s="105" t="str">
        <f t="shared" si="118"/>
        <v/>
      </c>
      <c r="AL381" s="105" t="str">
        <f t="shared" si="119"/>
        <v/>
      </c>
      <c r="AM381" s="105" t="str">
        <f t="shared" si="120"/>
        <v/>
      </c>
      <c r="AN381" s="105" t="str">
        <f t="shared" si="121"/>
        <v/>
      </c>
      <c r="AO381" s="105" t="str">
        <f t="shared" si="122"/>
        <v/>
      </c>
      <c r="AP381" s="105" t="str">
        <f t="shared" si="123"/>
        <v/>
      </c>
      <c r="AQ381" s="105" t="str">
        <f t="shared" si="124"/>
        <v/>
      </c>
      <c r="AR381" s="105" t="str">
        <f t="shared" si="125"/>
        <v/>
      </c>
      <c r="AS381" s="105"/>
      <c r="AT381" s="155"/>
    </row>
    <row r="382" spans="2:46">
      <c r="B382" s="160"/>
      <c r="C382" s="160"/>
      <c r="D382" s="103"/>
      <c r="E382" s="145"/>
      <c r="F382" s="146" t="str">
        <f t="shared" si="126"/>
        <v/>
      </c>
      <c r="G382" s="146"/>
      <c r="H382" s="145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Y382" s="147"/>
      <c r="Z382" s="148"/>
      <c r="AA382" s="149" t="str">
        <f t="shared" si="109"/>
        <v/>
      </c>
      <c r="AB382" s="149" t="str">
        <f t="shared" si="114"/>
        <v/>
      </c>
      <c r="AD382" s="104" t="str">
        <f t="shared" si="110"/>
        <v/>
      </c>
      <c r="AE382" s="152" t="str">
        <f t="shared" si="111"/>
        <v/>
      </c>
      <c r="AF382" s="152" t="str">
        <f t="shared" si="115"/>
        <v/>
      </c>
      <c r="AG382" s="105" t="str">
        <f t="shared" si="112"/>
        <v/>
      </c>
      <c r="AH382" s="104" t="str">
        <f t="shared" si="113"/>
        <v/>
      </c>
      <c r="AI382" s="105" t="str">
        <f t="shared" si="116"/>
        <v/>
      </c>
      <c r="AJ382" s="105" t="str">
        <f t="shared" si="117"/>
        <v/>
      </c>
      <c r="AK382" s="105" t="str">
        <f t="shared" si="118"/>
        <v/>
      </c>
      <c r="AL382" s="105" t="str">
        <f t="shared" si="119"/>
        <v/>
      </c>
      <c r="AM382" s="105" t="str">
        <f t="shared" si="120"/>
        <v/>
      </c>
      <c r="AN382" s="105" t="str">
        <f t="shared" si="121"/>
        <v/>
      </c>
      <c r="AO382" s="105" t="str">
        <f t="shared" si="122"/>
        <v/>
      </c>
      <c r="AP382" s="105" t="str">
        <f t="shared" si="123"/>
        <v/>
      </c>
      <c r="AQ382" s="105" t="str">
        <f t="shared" si="124"/>
        <v/>
      </c>
      <c r="AR382" s="105" t="str">
        <f t="shared" si="125"/>
        <v/>
      </c>
      <c r="AS382" s="105"/>
      <c r="AT382" s="155"/>
    </row>
    <row r="383" spans="2:46">
      <c r="B383" s="160"/>
      <c r="C383" s="160"/>
      <c r="D383" s="103"/>
      <c r="E383" s="145"/>
      <c r="F383" s="146" t="str">
        <f t="shared" si="126"/>
        <v/>
      </c>
      <c r="G383" s="146"/>
      <c r="H383" s="145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Y383" s="147"/>
      <c r="Z383" s="148"/>
      <c r="AA383" s="149" t="str">
        <f t="shared" si="109"/>
        <v/>
      </c>
      <c r="AB383" s="149" t="str">
        <f t="shared" si="114"/>
        <v/>
      </c>
      <c r="AD383" s="104" t="str">
        <f t="shared" si="110"/>
        <v/>
      </c>
      <c r="AE383" s="152" t="str">
        <f t="shared" si="111"/>
        <v/>
      </c>
      <c r="AF383" s="152" t="str">
        <f t="shared" si="115"/>
        <v/>
      </c>
      <c r="AG383" s="105" t="str">
        <f t="shared" si="112"/>
        <v/>
      </c>
      <c r="AH383" s="104" t="str">
        <f t="shared" si="113"/>
        <v/>
      </c>
      <c r="AI383" s="105" t="str">
        <f t="shared" si="116"/>
        <v/>
      </c>
      <c r="AJ383" s="105" t="str">
        <f t="shared" si="117"/>
        <v/>
      </c>
      <c r="AK383" s="105" t="str">
        <f t="shared" si="118"/>
        <v/>
      </c>
      <c r="AL383" s="105" t="str">
        <f t="shared" si="119"/>
        <v/>
      </c>
      <c r="AM383" s="105" t="str">
        <f t="shared" si="120"/>
        <v/>
      </c>
      <c r="AN383" s="105" t="str">
        <f t="shared" si="121"/>
        <v/>
      </c>
      <c r="AO383" s="105" t="str">
        <f t="shared" si="122"/>
        <v/>
      </c>
      <c r="AP383" s="105" t="str">
        <f t="shared" si="123"/>
        <v/>
      </c>
      <c r="AQ383" s="105" t="str">
        <f t="shared" si="124"/>
        <v/>
      </c>
      <c r="AR383" s="105" t="str">
        <f t="shared" si="125"/>
        <v/>
      </c>
      <c r="AS383" s="105"/>
      <c r="AT383" s="155"/>
    </row>
    <row r="384" spans="2:46">
      <c r="B384" s="160"/>
      <c r="C384" s="160"/>
      <c r="D384" s="103"/>
      <c r="E384" s="145"/>
      <c r="F384" s="146" t="str">
        <f t="shared" si="126"/>
        <v/>
      </c>
      <c r="G384" s="146"/>
      <c r="H384" s="145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Y384" s="147"/>
      <c r="Z384" s="148"/>
      <c r="AA384" s="149" t="str">
        <f t="shared" si="109"/>
        <v/>
      </c>
      <c r="AB384" s="149" t="str">
        <f t="shared" si="114"/>
        <v/>
      </c>
      <c r="AD384" s="104" t="str">
        <f t="shared" si="110"/>
        <v/>
      </c>
      <c r="AE384" s="152" t="str">
        <f t="shared" si="111"/>
        <v/>
      </c>
      <c r="AF384" s="152" t="str">
        <f t="shared" si="115"/>
        <v/>
      </c>
      <c r="AG384" s="105" t="str">
        <f t="shared" si="112"/>
        <v/>
      </c>
      <c r="AH384" s="104" t="str">
        <f t="shared" si="113"/>
        <v/>
      </c>
      <c r="AI384" s="105" t="str">
        <f t="shared" si="116"/>
        <v/>
      </c>
      <c r="AJ384" s="105" t="str">
        <f t="shared" si="117"/>
        <v/>
      </c>
      <c r="AK384" s="105" t="str">
        <f t="shared" si="118"/>
        <v/>
      </c>
      <c r="AL384" s="105" t="str">
        <f t="shared" si="119"/>
        <v/>
      </c>
      <c r="AM384" s="105" t="str">
        <f t="shared" si="120"/>
        <v/>
      </c>
      <c r="AN384" s="105" t="str">
        <f t="shared" si="121"/>
        <v/>
      </c>
      <c r="AO384" s="105" t="str">
        <f t="shared" si="122"/>
        <v/>
      </c>
      <c r="AP384" s="105" t="str">
        <f t="shared" si="123"/>
        <v/>
      </c>
      <c r="AQ384" s="105" t="str">
        <f t="shared" si="124"/>
        <v/>
      </c>
      <c r="AR384" s="105" t="str">
        <f t="shared" si="125"/>
        <v/>
      </c>
      <c r="AS384" s="105"/>
      <c r="AT384" s="155"/>
    </row>
    <row r="385" spans="2:46">
      <c r="B385" s="160"/>
      <c r="C385" s="160"/>
      <c r="D385" s="103"/>
      <c r="E385" s="145"/>
      <c r="F385" s="146" t="str">
        <f t="shared" si="126"/>
        <v/>
      </c>
      <c r="G385" s="146"/>
      <c r="H385" s="145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Y385" s="147"/>
      <c r="Z385" s="148"/>
      <c r="AA385" s="149" t="str">
        <f t="shared" si="109"/>
        <v/>
      </c>
      <c r="AB385" s="149" t="str">
        <f t="shared" si="114"/>
        <v/>
      </c>
      <c r="AD385" s="104" t="str">
        <f t="shared" si="110"/>
        <v/>
      </c>
      <c r="AE385" s="152" t="str">
        <f t="shared" si="111"/>
        <v/>
      </c>
      <c r="AF385" s="152" t="str">
        <f t="shared" si="115"/>
        <v/>
      </c>
      <c r="AG385" s="105" t="str">
        <f t="shared" si="112"/>
        <v/>
      </c>
      <c r="AH385" s="104" t="str">
        <f t="shared" si="113"/>
        <v/>
      </c>
      <c r="AI385" s="105" t="str">
        <f t="shared" si="116"/>
        <v/>
      </c>
      <c r="AJ385" s="105" t="str">
        <f t="shared" si="117"/>
        <v/>
      </c>
      <c r="AK385" s="105" t="str">
        <f t="shared" si="118"/>
        <v/>
      </c>
      <c r="AL385" s="105" t="str">
        <f t="shared" si="119"/>
        <v/>
      </c>
      <c r="AM385" s="105" t="str">
        <f t="shared" si="120"/>
        <v/>
      </c>
      <c r="AN385" s="105" t="str">
        <f t="shared" si="121"/>
        <v/>
      </c>
      <c r="AO385" s="105" t="str">
        <f t="shared" si="122"/>
        <v/>
      </c>
      <c r="AP385" s="105" t="str">
        <f t="shared" si="123"/>
        <v/>
      </c>
      <c r="AQ385" s="105" t="str">
        <f t="shared" si="124"/>
        <v/>
      </c>
      <c r="AR385" s="105" t="str">
        <f t="shared" si="125"/>
        <v/>
      </c>
      <c r="AS385" s="105"/>
      <c r="AT385" s="155"/>
    </row>
    <row r="386" spans="2:46">
      <c r="B386" s="160"/>
      <c r="C386" s="160"/>
      <c r="D386" s="103"/>
      <c r="E386" s="145"/>
      <c r="F386" s="146" t="str">
        <f t="shared" si="126"/>
        <v/>
      </c>
      <c r="G386" s="146"/>
      <c r="H386" s="145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Y386" s="147"/>
      <c r="Z386" s="148"/>
      <c r="AA386" s="149" t="str">
        <f t="shared" si="109"/>
        <v/>
      </c>
      <c r="AB386" s="149" t="str">
        <f t="shared" si="114"/>
        <v/>
      </c>
      <c r="AD386" s="104" t="str">
        <f t="shared" si="110"/>
        <v/>
      </c>
      <c r="AE386" s="152" t="str">
        <f t="shared" si="111"/>
        <v/>
      </c>
      <c r="AF386" s="152" t="str">
        <f t="shared" si="115"/>
        <v/>
      </c>
      <c r="AG386" s="105" t="str">
        <f t="shared" si="112"/>
        <v/>
      </c>
      <c r="AH386" s="104" t="str">
        <f t="shared" si="113"/>
        <v/>
      </c>
      <c r="AI386" s="105" t="str">
        <f t="shared" si="116"/>
        <v/>
      </c>
      <c r="AJ386" s="105" t="str">
        <f t="shared" si="117"/>
        <v/>
      </c>
      <c r="AK386" s="105" t="str">
        <f t="shared" si="118"/>
        <v/>
      </c>
      <c r="AL386" s="105" t="str">
        <f t="shared" si="119"/>
        <v/>
      </c>
      <c r="AM386" s="105" t="str">
        <f t="shared" si="120"/>
        <v/>
      </c>
      <c r="AN386" s="105" t="str">
        <f t="shared" si="121"/>
        <v/>
      </c>
      <c r="AO386" s="105" t="str">
        <f t="shared" si="122"/>
        <v/>
      </c>
      <c r="AP386" s="105" t="str">
        <f t="shared" si="123"/>
        <v/>
      </c>
      <c r="AQ386" s="105" t="str">
        <f t="shared" si="124"/>
        <v/>
      </c>
      <c r="AR386" s="105" t="str">
        <f t="shared" si="125"/>
        <v/>
      </c>
      <c r="AS386" s="105"/>
      <c r="AT386" s="155"/>
    </row>
    <row r="387" spans="2:46">
      <c r="B387" s="160"/>
      <c r="C387" s="160"/>
      <c r="D387" s="103"/>
      <c r="E387" s="145"/>
      <c r="F387" s="146" t="str">
        <f t="shared" si="126"/>
        <v/>
      </c>
      <c r="G387" s="146"/>
      <c r="H387" s="145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Y387" s="147"/>
      <c r="Z387" s="148"/>
      <c r="AA387" s="149" t="str">
        <f t="shared" si="109"/>
        <v/>
      </c>
      <c r="AB387" s="149" t="str">
        <f t="shared" si="114"/>
        <v/>
      </c>
      <c r="AD387" s="104" t="str">
        <f t="shared" si="110"/>
        <v/>
      </c>
      <c r="AE387" s="152" t="str">
        <f t="shared" si="111"/>
        <v/>
      </c>
      <c r="AF387" s="152" t="str">
        <f t="shared" si="115"/>
        <v/>
      </c>
      <c r="AG387" s="105" t="str">
        <f t="shared" si="112"/>
        <v/>
      </c>
      <c r="AH387" s="104" t="str">
        <f t="shared" si="113"/>
        <v/>
      </c>
      <c r="AI387" s="105" t="str">
        <f t="shared" si="116"/>
        <v/>
      </c>
      <c r="AJ387" s="105" t="str">
        <f t="shared" si="117"/>
        <v/>
      </c>
      <c r="AK387" s="105" t="str">
        <f t="shared" si="118"/>
        <v/>
      </c>
      <c r="AL387" s="105" t="str">
        <f t="shared" si="119"/>
        <v/>
      </c>
      <c r="AM387" s="105" t="str">
        <f t="shared" si="120"/>
        <v/>
      </c>
      <c r="AN387" s="105" t="str">
        <f t="shared" si="121"/>
        <v/>
      </c>
      <c r="AO387" s="105" t="str">
        <f t="shared" si="122"/>
        <v/>
      </c>
      <c r="AP387" s="105" t="str">
        <f t="shared" si="123"/>
        <v/>
      </c>
      <c r="AQ387" s="105" t="str">
        <f t="shared" si="124"/>
        <v/>
      </c>
      <c r="AR387" s="105" t="str">
        <f t="shared" si="125"/>
        <v/>
      </c>
      <c r="AS387" s="105"/>
      <c r="AT387" s="155"/>
    </row>
    <row r="388" spans="2:46">
      <c r="B388" s="160"/>
      <c r="C388" s="160"/>
      <c r="D388" s="103"/>
      <c r="E388" s="145"/>
      <c r="F388" s="146" t="str">
        <f t="shared" si="126"/>
        <v/>
      </c>
      <c r="G388" s="146"/>
      <c r="H388" s="145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Y388" s="147"/>
      <c r="Z388" s="148"/>
      <c r="AA388" s="149" t="str">
        <f t="shared" si="109"/>
        <v/>
      </c>
      <c r="AB388" s="149" t="str">
        <f t="shared" si="114"/>
        <v/>
      </c>
      <c r="AD388" s="104" t="str">
        <f t="shared" si="110"/>
        <v/>
      </c>
      <c r="AE388" s="152" t="str">
        <f t="shared" si="111"/>
        <v/>
      </c>
      <c r="AF388" s="152" t="str">
        <f t="shared" si="115"/>
        <v/>
      </c>
      <c r="AG388" s="105" t="str">
        <f t="shared" si="112"/>
        <v/>
      </c>
      <c r="AH388" s="104" t="str">
        <f t="shared" si="113"/>
        <v/>
      </c>
      <c r="AI388" s="105" t="str">
        <f t="shared" si="116"/>
        <v/>
      </c>
      <c r="AJ388" s="105" t="str">
        <f t="shared" si="117"/>
        <v/>
      </c>
      <c r="AK388" s="105" t="str">
        <f t="shared" si="118"/>
        <v/>
      </c>
      <c r="AL388" s="105" t="str">
        <f t="shared" si="119"/>
        <v/>
      </c>
      <c r="AM388" s="105" t="str">
        <f t="shared" si="120"/>
        <v/>
      </c>
      <c r="AN388" s="105" t="str">
        <f t="shared" si="121"/>
        <v/>
      </c>
      <c r="AO388" s="105" t="str">
        <f t="shared" si="122"/>
        <v/>
      </c>
      <c r="AP388" s="105" t="str">
        <f t="shared" si="123"/>
        <v/>
      </c>
      <c r="AQ388" s="105" t="str">
        <f t="shared" si="124"/>
        <v/>
      </c>
      <c r="AR388" s="105" t="str">
        <f t="shared" si="125"/>
        <v/>
      </c>
      <c r="AS388" s="105"/>
      <c r="AT388" s="155"/>
    </row>
    <row r="389" spans="2:46">
      <c r="B389" s="160"/>
      <c r="C389" s="160"/>
      <c r="D389" s="103"/>
      <c r="E389" s="145"/>
      <c r="F389" s="146" t="str">
        <f t="shared" si="126"/>
        <v/>
      </c>
      <c r="G389" s="146"/>
      <c r="H389" s="145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Y389" s="147"/>
      <c r="Z389" s="148"/>
      <c r="AA389" s="149" t="str">
        <f t="shared" si="109"/>
        <v/>
      </c>
      <c r="AB389" s="149" t="str">
        <f t="shared" si="114"/>
        <v/>
      </c>
      <c r="AD389" s="104" t="str">
        <f t="shared" si="110"/>
        <v/>
      </c>
      <c r="AE389" s="152" t="str">
        <f t="shared" si="111"/>
        <v/>
      </c>
      <c r="AF389" s="152" t="str">
        <f t="shared" si="115"/>
        <v/>
      </c>
      <c r="AG389" s="105" t="str">
        <f t="shared" si="112"/>
        <v/>
      </c>
      <c r="AH389" s="104" t="str">
        <f t="shared" si="113"/>
        <v/>
      </c>
      <c r="AI389" s="105" t="str">
        <f t="shared" si="116"/>
        <v/>
      </c>
      <c r="AJ389" s="105" t="str">
        <f t="shared" si="117"/>
        <v/>
      </c>
      <c r="AK389" s="105" t="str">
        <f t="shared" si="118"/>
        <v/>
      </c>
      <c r="AL389" s="105" t="str">
        <f t="shared" si="119"/>
        <v/>
      </c>
      <c r="AM389" s="105" t="str">
        <f t="shared" si="120"/>
        <v/>
      </c>
      <c r="AN389" s="105" t="str">
        <f t="shared" si="121"/>
        <v/>
      </c>
      <c r="AO389" s="105" t="str">
        <f t="shared" si="122"/>
        <v/>
      </c>
      <c r="AP389" s="105" t="str">
        <f t="shared" si="123"/>
        <v/>
      </c>
      <c r="AQ389" s="105" t="str">
        <f t="shared" si="124"/>
        <v/>
      </c>
      <c r="AR389" s="105" t="str">
        <f t="shared" si="125"/>
        <v/>
      </c>
      <c r="AS389" s="105"/>
      <c r="AT389" s="155"/>
    </row>
    <row r="390" spans="2:46">
      <c r="B390" s="160"/>
      <c r="C390" s="160"/>
      <c r="D390" s="103"/>
      <c r="E390" s="145"/>
      <c r="F390" s="146" t="str">
        <f t="shared" si="126"/>
        <v/>
      </c>
      <c r="G390" s="146"/>
      <c r="H390" s="145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Y390" s="147"/>
      <c r="Z390" s="148"/>
      <c r="AA390" s="149" t="str">
        <f t="shared" si="109"/>
        <v/>
      </c>
      <c r="AB390" s="149" t="str">
        <f t="shared" si="114"/>
        <v/>
      </c>
      <c r="AD390" s="104" t="str">
        <f t="shared" si="110"/>
        <v/>
      </c>
      <c r="AE390" s="152" t="str">
        <f t="shared" si="111"/>
        <v/>
      </c>
      <c r="AF390" s="152" t="str">
        <f t="shared" si="115"/>
        <v/>
      </c>
      <c r="AG390" s="105" t="str">
        <f t="shared" si="112"/>
        <v/>
      </c>
      <c r="AH390" s="104" t="str">
        <f t="shared" si="113"/>
        <v/>
      </c>
      <c r="AI390" s="105" t="str">
        <f t="shared" si="116"/>
        <v/>
      </c>
      <c r="AJ390" s="105" t="str">
        <f t="shared" si="117"/>
        <v/>
      </c>
      <c r="AK390" s="105" t="str">
        <f t="shared" si="118"/>
        <v/>
      </c>
      <c r="AL390" s="105" t="str">
        <f t="shared" si="119"/>
        <v/>
      </c>
      <c r="AM390" s="105" t="str">
        <f t="shared" si="120"/>
        <v/>
      </c>
      <c r="AN390" s="105" t="str">
        <f t="shared" si="121"/>
        <v/>
      </c>
      <c r="AO390" s="105" t="str">
        <f t="shared" si="122"/>
        <v/>
      </c>
      <c r="AP390" s="105" t="str">
        <f t="shared" si="123"/>
        <v/>
      </c>
      <c r="AQ390" s="105" t="str">
        <f t="shared" si="124"/>
        <v/>
      </c>
      <c r="AR390" s="105" t="str">
        <f t="shared" si="125"/>
        <v/>
      </c>
      <c r="AS390" s="105"/>
      <c r="AT390" s="155"/>
    </row>
    <row r="391" spans="2:46">
      <c r="B391" s="160"/>
      <c r="C391" s="160"/>
      <c r="D391" s="103"/>
      <c r="E391" s="145"/>
      <c r="F391" s="146" t="str">
        <f t="shared" si="126"/>
        <v/>
      </c>
      <c r="G391" s="146"/>
      <c r="H391" s="145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Y391" s="147"/>
      <c r="Z391" s="148"/>
      <c r="AA391" s="149" t="str">
        <f t="shared" si="109"/>
        <v/>
      </c>
      <c r="AB391" s="149" t="str">
        <f t="shared" si="114"/>
        <v/>
      </c>
      <c r="AD391" s="104" t="str">
        <f t="shared" si="110"/>
        <v/>
      </c>
      <c r="AE391" s="152" t="str">
        <f t="shared" si="111"/>
        <v/>
      </c>
      <c r="AF391" s="152" t="str">
        <f t="shared" si="115"/>
        <v/>
      </c>
      <c r="AG391" s="105" t="str">
        <f t="shared" si="112"/>
        <v/>
      </c>
      <c r="AH391" s="104" t="str">
        <f t="shared" si="113"/>
        <v/>
      </c>
      <c r="AI391" s="105" t="str">
        <f t="shared" si="116"/>
        <v/>
      </c>
      <c r="AJ391" s="105" t="str">
        <f t="shared" si="117"/>
        <v/>
      </c>
      <c r="AK391" s="105" t="str">
        <f t="shared" si="118"/>
        <v/>
      </c>
      <c r="AL391" s="105" t="str">
        <f t="shared" si="119"/>
        <v/>
      </c>
      <c r="AM391" s="105" t="str">
        <f t="shared" si="120"/>
        <v/>
      </c>
      <c r="AN391" s="105" t="str">
        <f t="shared" si="121"/>
        <v/>
      </c>
      <c r="AO391" s="105" t="str">
        <f t="shared" si="122"/>
        <v/>
      </c>
      <c r="AP391" s="105" t="str">
        <f t="shared" si="123"/>
        <v/>
      </c>
      <c r="AQ391" s="105" t="str">
        <f t="shared" si="124"/>
        <v/>
      </c>
      <c r="AR391" s="105" t="str">
        <f t="shared" si="125"/>
        <v/>
      </c>
      <c r="AS391" s="105"/>
      <c r="AT391" s="155"/>
    </row>
    <row r="392" spans="2:46">
      <c r="B392" s="160"/>
      <c r="C392" s="160"/>
      <c r="D392" s="103"/>
      <c r="E392" s="145"/>
      <c r="F392" s="146" t="str">
        <f t="shared" si="126"/>
        <v/>
      </c>
      <c r="G392" s="146"/>
      <c r="H392" s="145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Y392" s="147"/>
      <c r="Z392" s="148"/>
      <c r="AA392" s="149" t="str">
        <f t="shared" si="109"/>
        <v/>
      </c>
      <c r="AB392" s="149" t="str">
        <f t="shared" si="114"/>
        <v/>
      </c>
      <c r="AD392" s="104" t="str">
        <f t="shared" si="110"/>
        <v/>
      </c>
      <c r="AE392" s="152" t="str">
        <f t="shared" si="111"/>
        <v/>
      </c>
      <c r="AF392" s="152" t="str">
        <f t="shared" si="115"/>
        <v/>
      </c>
      <c r="AG392" s="105" t="str">
        <f t="shared" si="112"/>
        <v/>
      </c>
      <c r="AH392" s="104" t="str">
        <f t="shared" si="113"/>
        <v/>
      </c>
      <c r="AI392" s="105" t="str">
        <f t="shared" si="116"/>
        <v/>
      </c>
      <c r="AJ392" s="105" t="str">
        <f t="shared" si="117"/>
        <v/>
      </c>
      <c r="AK392" s="105" t="str">
        <f t="shared" si="118"/>
        <v/>
      </c>
      <c r="AL392" s="105" t="str">
        <f t="shared" si="119"/>
        <v/>
      </c>
      <c r="AM392" s="105" t="str">
        <f t="shared" si="120"/>
        <v/>
      </c>
      <c r="AN392" s="105" t="str">
        <f t="shared" si="121"/>
        <v/>
      </c>
      <c r="AO392" s="105" t="str">
        <f t="shared" si="122"/>
        <v/>
      </c>
      <c r="AP392" s="105" t="str">
        <f t="shared" si="123"/>
        <v/>
      </c>
      <c r="AQ392" s="105" t="str">
        <f t="shared" si="124"/>
        <v/>
      </c>
      <c r="AR392" s="105" t="str">
        <f t="shared" si="125"/>
        <v/>
      </c>
      <c r="AS392" s="105"/>
      <c r="AT392" s="155"/>
    </row>
    <row r="393" spans="2:46">
      <c r="B393" s="160"/>
      <c r="C393" s="160"/>
      <c r="D393" s="103"/>
      <c r="E393" s="145"/>
      <c r="F393" s="146" t="str">
        <f t="shared" si="126"/>
        <v/>
      </c>
      <c r="G393" s="146"/>
      <c r="H393" s="145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Y393" s="147"/>
      <c r="Z393" s="148"/>
      <c r="AA393" s="149" t="str">
        <f t="shared" si="109"/>
        <v/>
      </c>
      <c r="AB393" s="149" t="str">
        <f t="shared" si="114"/>
        <v/>
      </c>
      <c r="AD393" s="104" t="str">
        <f t="shared" si="110"/>
        <v/>
      </c>
      <c r="AE393" s="152" t="str">
        <f t="shared" si="111"/>
        <v/>
      </c>
      <c r="AF393" s="152" t="str">
        <f t="shared" si="115"/>
        <v/>
      </c>
      <c r="AG393" s="105" t="str">
        <f t="shared" si="112"/>
        <v/>
      </c>
      <c r="AH393" s="104" t="str">
        <f t="shared" si="113"/>
        <v/>
      </c>
      <c r="AI393" s="105" t="str">
        <f t="shared" si="116"/>
        <v/>
      </c>
      <c r="AJ393" s="105" t="str">
        <f t="shared" si="117"/>
        <v/>
      </c>
      <c r="AK393" s="105" t="str">
        <f t="shared" si="118"/>
        <v/>
      </c>
      <c r="AL393" s="105" t="str">
        <f t="shared" si="119"/>
        <v/>
      </c>
      <c r="AM393" s="105" t="str">
        <f t="shared" si="120"/>
        <v/>
      </c>
      <c r="AN393" s="105" t="str">
        <f t="shared" si="121"/>
        <v/>
      </c>
      <c r="AO393" s="105" t="str">
        <f t="shared" si="122"/>
        <v/>
      </c>
      <c r="AP393" s="105" t="str">
        <f t="shared" si="123"/>
        <v/>
      </c>
      <c r="AQ393" s="105" t="str">
        <f t="shared" si="124"/>
        <v/>
      </c>
      <c r="AR393" s="105" t="str">
        <f t="shared" si="125"/>
        <v/>
      </c>
      <c r="AS393" s="105"/>
      <c r="AT393" s="155"/>
    </row>
    <row r="394" spans="2:46">
      <c r="B394" s="160"/>
      <c r="C394" s="160"/>
      <c r="D394" s="103"/>
      <c r="E394" s="145"/>
      <c r="F394" s="146" t="str">
        <f t="shared" si="126"/>
        <v/>
      </c>
      <c r="G394" s="146"/>
      <c r="H394" s="145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Y394" s="147"/>
      <c r="Z394" s="148"/>
      <c r="AA394" s="149" t="str">
        <f t="shared" si="109"/>
        <v/>
      </c>
      <c r="AB394" s="149" t="str">
        <f t="shared" si="114"/>
        <v/>
      </c>
      <c r="AD394" s="104" t="str">
        <f t="shared" si="110"/>
        <v/>
      </c>
      <c r="AE394" s="152" t="str">
        <f t="shared" si="111"/>
        <v/>
      </c>
      <c r="AF394" s="152" t="str">
        <f t="shared" si="115"/>
        <v/>
      </c>
      <c r="AG394" s="105" t="str">
        <f t="shared" si="112"/>
        <v/>
      </c>
      <c r="AH394" s="104" t="str">
        <f t="shared" si="113"/>
        <v/>
      </c>
      <c r="AI394" s="105" t="str">
        <f t="shared" si="116"/>
        <v/>
      </c>
      <c r="AJ394" s="105" t="str">
        <f t="shared" si="117"/>
        <v/>
      </c>
      <c r="AK394" s="105" t="str">
        <f t="shared" si="118"/>
        <v/>
      </c>
      <c r="AL394" s="105" t="str">
        <f t="shared" si="119"/>
        <v/>
      </c>
      <c r="AM394" s="105" t="str">
        <f t="shared" si="120"/>
        <v/>
      </c>
      <c r="AN394" s="105" t="str">
        <f t="shared" si="121"/>
        <v/>
      </c>
      <c r="AO394" s="105" t="str">
        <f t="shared" si="122"/>
        <v/>
      </c>
      <c r="AP394" s="105" t="str">
        <f t="shared" si="123"/>
        <v/>
      </c>
      <c r="AQ394" s="105" t="str">
        <f t="shared" si="124"/>
        <v/>
      </c>
      <c r="AR394" s="105" t="str">
        <f t="shared" si="125"/>
        <v/>
      </c>
      <c r="AS394" s="105"/>
      <c r="AT394" s="155"/>
    </row>
    <row r="395" spans="2:46">
      <c r="B395" s="160"/>
      <c r="C395" s="160"/>
      <c r="D395" s="103"/>
      <c r="E395" s="145"/>
      <c r="F395" s="146" t="str">
        <f t="shared" si="126"/>
        <v/>
      </c>
      <c r="G395" s="146"/>
      <c r="H395" s="145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Y395" s="147"/>
      <c r="Z395" s="148"/>
      <c r="AA395" s="149" t="str">
        <f t="shared" si="109"/>
        <v/>
      </c>
      <c r="AB395" s="149" t="str">
        <f t="shared" si="114"/>
        <v/>
      </c>
      <c r="AD395" s="104" t="str">
        <f t="shared" si="110"/>
        <v/>
      </c>
      <c r="AE395" s="152" t="str">
        <f t="shared" si="111"/>
        <v/>
      </c>
      <c r="AF395" s="152" t="str">
        <f t="shared" si="115"/>
        <v/>
      </c>
      <c r="AG395" s="105" t="str">
        <f t="shared" si="112"/>
        <v/>
      </c>
      <c r="AH395" s="104" t="str">
        <f t="shared" si="113"/>
        <v/>
      </c>
      <c r="AI395" s="105" t="str">
        <f t="shared" si="116"/>
        <v/>
      </c>
      <c r="AJ395" s="105" t="str">
        <f t="shared" si="117"/>
        <v/>
      </c>
      <c r="AK395" s="105" t="str">
        <f t="shared" si="118"/>
        <v/>
      </c>
      <c r="AL395" s="105" t="str">
        <f t="shared" si="119"/>
        <v/>
      </c>
      <c r="AM395" s="105" t="str">
        <f t="shared" si="120"/>
        <v/>
      </c>
      <c r="AN395" s="105" t="str">
        <f t="shared" si="121"/>
        <v/>
      </c>
      <c r="AO395" s="105" t="str">
        <f t="shared" si="122"/>
        <v/>
      </c>
      <c r="AP395" s="105" t="str">
        <f t="shared" si="123"/>
        <v/>
      </c>
      <c r="AQ395" s="105" t="str">
        <f t="shared" si="124"/>
        <v/>
      </c>
      <c r="AR395" s="105" t="str">
        <f t="shared" si="125"/>
        <v/>
      </c>
      <c r="AS395" s="105"/>
      <c r="AT395" s="155"/>
    </row>
    <row r="396" spans="2:46">
      <c r="B396" s="160"/>
      <c r="C396" s="160"/>
      <c r="D396" s="103"/>
      <c r="E396" s="145"/>
      <c r="F396" s="146" t="str">
        <f t="shared" si="126"/>
        <v/>
      </c>
      <c r="G396" s="146"/>
      <c r="H396" s="145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Y396" s="147"/>
      <c r="Z396" s="148"/>
      <c r="AA396" s="149" t="str">
        <f t="shared" si="109"/>
        <v/>
      </c>
      <c r="AB396" s="149" t="str">
        <f t="shared" si="114"/>
        <v/>
      </c>
      <c r="AD396" s="104" t="str">
        <f t="shared" si="110"/>
        <v/>
      </c>
      <c r="AE396" s="152" t="str">
        <f t="shared" si="111"/>
        <v/>
      </c>
      <c r="AF396" s="152" t="str">
        <f t="shared" si="115"/>
        <v/>
      </c>
      <c r="AG396" s="105" t="str">
        <f t="shared" si="112"/>
        <v/>
      </c>
      <c r="AH396" s="104" t="str">
        <f t="shared" si="113"/>
        <v/>
      </c>
      <c r="AI396" s="105" t="str">
        <f t="shared" si="116"/>
        <v/>
      </c>
      <c r="AJ396" s="105" t="str">
        <f t="shared" si="117"/>
        <v/>
      </c>
      <c r="AK396" s="105" t="str">
        <f t="shared" si="118"/>
        <v/>
      </c>
      <c r="AL396" s="105" t="str">
        <f t="shared" si="119"/>
        <v/>
      </c>
      <c r="AM396" s="105" t="str">
        <f t="shared" si="120"/>
        <v/>
      </c>
      <c r="AN396" s="105" t="str">
        <f t="shared" si="121"/>
        <v/>
      </c>
      <c r="AO396" s="105" t="str">
        <f t="shared" si="122"/>
        <v/>
      </c>
      <c r="AP396" s="105" t="str">
        <f t="shared" si="123"/>
        <v/>
      </c>
      <c r="AQ396" s="105" t="str">
        <f t="shared" si="124"/>
        <v/>
      </c>
      <c r="AR396" s="105" t="str">
        <f t="shared" si="125"/>
        <v/>
      </c>
      <c r="AS396" s="105"/>
      <c r="AT396" s="155"/>
    </row>
    <row r="397" spans="2:46">
      <c r="B397" s="160"/>
      <c r="C397" s="160"/>
      <c r="D397" s="103"/>
      <c r="E397" s="145"/>
      <c r="F397" s="146" t="str">
        <f t="shared" si="126"/>
        <v/>
      </c>
      <c r="G397" s="146"/>
      <c r="H397" s="145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Y397" s="147"/>
      <c r="Z397" s="148"/>
      <c r="AA397" s="149" t="str">
        <f t="shared" si="109"/>
        <v/>
      </c>
      <c r="AB397" s="149" t="str">
        <f t="shared" si="114"/>
        <v/>
      </c>
      <c r="AD397" s="104" t="str">
        <f t="shared" si="110"/>
        <v/>
      </c>
      <c r="AE397" s="152" t="str">
        <f t="shared" si="111"/>
        <v/>
      </c>
      <c r="AF397" s="152" t="str">
        <f t="shared" si="115"/>
        <v/>
      </c>
      <c r="AG397" s="105" t="str">
        <f t="shared" si="112"/>
        <v/>
      </c>
      <c r="AH397" s="104" t="str">
        <f t="shared" si="113"/>
        <v/>
      </c>
      <c r="AI397" s="105" t="str">
        <f t="shared" si="116"/>
        <v/>
      </c>
      <c r="AJ397" s="105" t="str">
        <f t="shared" si="117"/>
        <v/>
      </c>
      <c r="AK397" s="105" t="str">
        <f t="shared" si="118"/>
        <v/>
      </c>
      <c r="AL397" s="105" t="str">
        <f t="shared" si="119"/>
        <v/>
      </c>
      <c r="AM397" s="105" t="str">
        <f t="shared" si="120"/>
        <v/>
      </c>
      <c r="AN397" s="105" t="str">
        <f t="shared" si="121"/>
        <v/>
      </c>
      <c r="AO397" s="105" t="str">
        <f t="shared" si="122"/>
        <v/>
      </c>
      <c r="AP397" s="105" t="str">
        <f t="shared" si="123"/>
        <v/>
      </c>
      <c r="AQ397" s="105" t="str">
        <f t="shared" si="124"/>
        <v/>
      </c>
      <c r="AR397" s="105" t="str">
        <f t="shared" si="125"/>
        <v/>
      </c>
      <c r="AS397" s="105"/>
      <c r="AT397" s="155"/>
    </row>
    <row r="398" spans="2:46">
      <c r="B398" s="160"/>
      <c r="C398" s="160"/>
      <c r="D398" s="103"/>
      <c r="E398" s="145"/>
      <c r="F398" s="146" t="str">
        <f t="shared" si="126"/>
        <v/>
      </c>
      <c r="G398" s="146"/>
      <c r="H398" s="145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Y398" s="147"/>
      <c r="Z398" s="148"/>
      <c r="AA398" s="149" t="str">
        <f t="shared" si="109"/>
        <v/>
      </c>
      <c r="AB398" s="149" t="str">
        <f t="shared" si="114"/>
        <v/>
      </c>
      <c r="AD398" s="104" t="str">
        <f t="shared" si="110"/>
        <v/>
      </c>
      <c r="AE398" s="152" t="str">
        <f t="shared" si="111"/>
        <v/>
      </c>
      <c r="AF398" s="152" t="str">
        <f t="shared" si="115"/>
        <v/>
      </c>
      <c r="AG398" s="105" t="str">
        <f t="shared" si="112"/>
        <v/>
      </c>
      <c r="AH398" s="104" t="str">
        <f t="shared" si="113"/>
        <v/>
      </c>
      <c r="AI398" s="105" t="str">
        <f t="shared" si="116"/>
        <v/>
      </c>
      <c r="AJ398" s="105" t="str">
        <f t="shared" si="117"/>
        <v/>
      </c>
      <c r="AK398" s="105" t="str">
        <f t="shared" si="118"/>
        <v/>
      </c>
      <c r="AL398" s="105" t="str">
        <f t="shared" si="119"/>
        <v/>
      </c>
      <c r="AM398" s="105" t="str">
        <f t="shared" si="120"/>
        <v/>
      </c>
      <c r="AN398" s="105" t="str">
        <f t="shared" si="121"/>
        <v/>
      </c>
      <c r="AO398" s="105" t="str">
        <f t="shared" si="122"/>
        <v/>
      </c>
      <c r="AP398" s="105" t="str">
        <f t="shared" si="123"/>
        <v/>
      </c>
      <c r="AQ398" s="105" t="str">
        <f t="shared" si="124"/>
        <v/>
      </c>
      <c r="AR398" s="105" t="str">
        <f t="shared" si="125"/>
        <v/>
      </c>
      <c r="AS398" s="105"/>
      <c r="AT398" s="155"/>
    </row>
    <row r="399" spans="2:46">
      <c r="B399" s="160"/>
      <c r="C399" s="160"/>
      <c r="D399" s="103"/>
      <c r="E399" s="145"/>
      <c r="F399" s="146" t="str">
        <f t="shared" si="126"/>
        <v/>
      </c>
      <c r="G399" s="146"/>
      <c r="H399" s="145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Y399" s="147"/>
      <c r="Z399" s="148"/>
      <c r="AA399" s="149" t="str">
        <f t="shared" ref="AA399:AA462" si="127">IFERROR(IF(OR(B399="",B399="SUBTOTAL"),"",IF(AND(B399="Capítulo",E399=E$12),SUMIF(AD$15:AD$500,D399,AA$15:AA$500),IF(E399=E$13,AE399*Z399,SUM(AI399:AM399)))),"")</f>
        <v/>
      </c>
      <c r="AB399" s="149" t="str">
        <f t="shared" si="114"/>
        <v/>
      </c>
      <c r="AD399" s="104" t="str">
        <f t="shared" ref="AD399:AD462" si="128">IF(B399="PARTIDA",MID(D399,1,2),"")</f>
        <v/>
      </c>
      <c r="AE399" s="152" t="str">
        <f t="shared" ref="AE399:AE462" si="129">IF(AND($E399=$E$13,$B399="PARTIDA"),IF($G399="PZ",$AM$2,1),"")</f>
        <v/>
      </c>
      <c r="AF399" s="152" t="str">
        <f t="shared" si="115"/>
        <v/>
      </c>
      <c r="AG399" s="105" t="str">
        <f t="shared" ref="AG399:AG462" si="130">IF(E399=$E$13,MID($G399,1,3),"")</f>
        <v/>
      </c>
      <c r="AH399" s="104" t="str">
        <f t="shared" ref="AH399:AH462" si="131">IF(E399=$E$13,AA399,"")</f>
        <v/>
      </c>
      <c r="AI399" s="105" t="str">
        <f t="shared" si="116"/>
        <v/>
      </c>
      <c r="AJ399" s="105" t="str">
        <f t="shared" si="117"/>
        <v/>
      </c>
      <c r="AK399" s="105" t="str">
        <f t="shared" si="118"/>
        <v/>
      </c>
      <c r="AL399" s="105" t="str">
        <f t="shared" si="119"/>
        <v/>
      </c>
      <c r="AM399" s="105" t="str">
        <f t="shared" si="120"/>
        <v/>
      </c>
      <c r="AN399" s="105" t="str">
        <f t="shared" si="121"/>
        <v/>
      </c>
      <c r="AO399" s="105" t="str">
        <f t="shared" si="122"/>
        <v/>
      </c>
      <c r="AP399" s="105" t="str">
        <f t="shared" si="123"/>
        <v/>
      </c>
      <c r="AQ399" s="105" t="str">
        <f t="shared" si="124"/>
        <v/>
      </c>
      <c r="AR399" s="105" t="str">
        <f t="shared" si="125"/>
        <v/>
      </c>
      <c r="AS399" s="105"/>
      <c r="AT399" s="155"/>
    </row>
    <row r="400" spans="2:46">
      <c r="B400" s="160"/>
      <c r="C400" s="160"/>
      <c r="D400" s="103"/>
      <c r="E400" s="145"/>
      <c r="F400" s="146" t="str">
        <f t="shared" si="126"/>
        <v/>
      </c>
      <c r="G400" s="146"/>
      <c r="H400" s="145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Y400" s="147"/>
      <c r="Z400" s="148"/>
      <c r="AA400" s="149" t="str">
        <f t="shared" si="127"/>
        <v/>
      </c>
      <c r="AB400" s="149" t="str">
        <f t="shared" ref="AB400:AB463" si="132">IFERROR(IF(OR(AK$2=0,B400="",B400="SUBTOTAL"),"",IF(AND(B400="Capítulo",E400=E$12),SUMIF(AD$15:AD$500,D400,AB$15:AB$500),IF(E400=E$13,AF400*Z400,SUM(AI400:AR400)))),"")</f>
        <v/>
      </c>
      <c r="AD400" s="104" t="str">
        <f t="shared" si="128"/>
        <v/>
      </c>
      <c r="AE400" s="152" t="str">
        <f t="shared" si="129"/>
        <v/>
      </c>
      <c r="AF400" s="152" t="str">
        <f t="shared" ref="AF400:AF463" si="133">IF(AND($E400=$E$13,$B400="PARTIDA"),IF($G400="PZ",$AN$2,1),"")</f>
        <v/>
      </c>
      <c r="AG400" s="105" t="str">
        <f t="shared" si="130"/>
        <v/>
      </c>
      <c r="AH400" s="104" t="str">
        <f t="shared" si="131"/>
        <v/>
      </c>
      <c r="AI400" s="105" t="str">
        <f t="shared" ref="AI400:AI463" si="134">IF(OR(AI$13="",S400="",$E400=$E$13,$B400&lt;&gt;"partida"),"",S400*$Z400)</f>
        <v/>
      </c>
      <c r="AJ400" s="105" t="str">
        <f t="shared" ref="AJ400:AJ463" si="135">IF(OR(AJ$13="",T400="",$E400=$E$13,$B400&lt;&gt;"partida"),"",T400*$Z400)</f>
        <v/>
      </c>
      <c r="AK400" s="105" t="str">
        <f t="shared" ref="AK400:AK463" si="136">IF(OR(AK$13="",U400="",$E400=$E$13,$B400&lt;&gt;"partida"),"",U400*$Z400)</f>
        <v/>
      </c>
      <c r="AL400" s="105" t="str">
        <f t="shared" ref="AL400:AL463" si="137">IF(OR(AL$13="",V400="",$E400=$E$13,$B400&lt;&gt;"partida"),"",V400*$Z400)</f>
        <v/>
      </c>
      <c r="AM400" s="105" t="str">
        <f t="shared" ref="AM400:AM463" si="138">IF(OR(AM$13="",W400="",$E400=$E$13,$B400&lt;&gt;"partida"),"",W400*$Z400)</f>
        <v/>
      </c>
      <c r="AN400" s="105" t="str">
        <f t="shared" ref="AN400:AN463" si="139">IF(OR(AN$13="",S400="",$E400=$E$13,$B400&lt;&gt;"partida"),"",S400*$Z400)</f>
        <v/>
      </c>
      <c r="AO400" s="105" t="str">
        <f t="shared" ref="AO400:AO463" si="140">IF(OR(AO$13="",T400="",$E400=$E$13,$B400&lt;&gt;"partida"),"",T400*$Z400)</f>
        <v/>
      </c>
      <c r="AP400" s="105" t="str">
        <f t="shared" ref="AP400:AP463" si="141">IF(OR(AP$13="",U400="",$E400=$E$13,$B400&lt;&gt;"partida"),"",U400*$Z400)</f>
        <v/>
      </c>
      <c r="AQ400" s="105" t="str">
        <f t="shared" ref="AQ400:AQ463" si="142">IF(OR(AQ$13="",V400="",$E400=$E$13,$B400&lt;&gt;"partida"),"",V400*$Z400)</f>
        <v/>
      </c>
      <c r="AR400" s="105" t="str">
        <f t="shared" ref="AR400:AR463" si="143">IF(OR(AR$13="",W400="",$E400=$E$13,$B400&lt;&gt;"partida"),"",W400*$Z400)</f>
        <v/>
      </c>
      <c r="AS400" s="105"/>
      <c r="AT400" s="155"/>
    </row>
    <row r="401" spans="2:46">
      <c r="B401" s="160"/>
      <c r="C401" s="160"/>
      <c r="D401" s="103"/>
      <c r="E401" s="145"/>
      <c r="F401" s="146" t="str">
        <f t="shared" si="126"/>
        <v/>
      </c>
      <c r="G401" s="146"/>
      <c r="H401" s="145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Y401" s="147"/>
      <c r="Z401" s="148"/>
      <c r="AA401" s="149" t="str">
        <f t="shared" si="127"/>
        <v/>
      </c>
      <c r="AB401" s="149" t="str">
        <f t="shared" si="132"/>
        <v/>
      </c>
      <c r="AD401" s="104" t="str">
        <f t="shared" si="128"/>
        <v/>
      </c>
      <c r="AE401" s="152" t="str">
        <f t="shared" si="129"/>
        <v/>
      </c>
      <c r="AF401" s="152" t="str">
        <f t="shared" si="133"/>
        <v/>
      </c>
      <c r="AG401" s="105" t="str">
        <f t="shared" si="130"/>
        <v/>
      </c>
      <c r="AH401" s="104" t="str">
        <f t="shared" si="131"/>
        <v/>
      </c>
      <c r="AI401" s="105" t="str">
        <f t="shared" si="134"/>
        <v/>
      </c>
      <c r="AJ401" s="105" t="str">
        <f t="shared" si="135"/>
        <v/>
      </c>
      <c r="AK401" s="105" t="str">
        <f t="shared" si="136"/>
        <v/>
      </c>
      <c r="AL401" s="105" t="str">
        <f t="shared" si="137"/>
        <v/>
      </c>
      <c r="AM401" s="105" t="str">
        <f t="shared" si="138"/>
        <v/>
      </c>
      <c r="AN401" s="105" t="str">
        <f t="shared" si="139"/>
        <v/>
      </c>
      <c r="AO401" s="105" t="str">
        <f t="shared" si="140"/>
        <v/>
      </c>
      <c r="AP401" s="105" t="str">
        <f t="shared" si="141"/>
        <v/>
      </c>
      <c r="AQ401" s="105" t="str">
        <f t="shared" si="142"/>
        <v/>
      </c>
      <c r="AR401" s="105" t="str">
        <f t="shared" si="143"/>
        <v/>
      </c>
      <c r="AS401" s="105"/>
      <c r="AT401" s="155"/>
    </row>
    <row r="402" spans="2:46">
      <c r="B402" s="160"/>
      <c r="C402" s="160"/>
      <c r="D402" s="103"/>
      <c r="E402" s="145"/>
      <c r="F402" s="146" t="str">
        <f t="shared" si="126"/>
        <v/>
      </c>
      <c r="G402" s="146"/>
      <c r="H402" s="145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Y402" s="147"/>
      <c r="Z402" s="148"/>
      <c r="AA402" s="149" t="str">
        <f t="shared" si="127"/>
        <v/>
      </c>
      <c r="AB402" s="149" t="str">
        <f t="shared" si="132"/>
        <v/>
      </c>
      <c r="AD402" s="104" t="str">
        <f t="shared" si="128"/>
        <v/>
      </c>
      <c r="AE402" s="152" t="str">
        <f t="shared" si="129"/>
        <v/>
      </c>
      <c r="AF402" s="152" t="str">
        <f t="shared" si="133"/>
        <v/>
      </c>
      <c r="AG402" s="105" t="str">
        <f t="shared" si="130"/>
        <v/>
      </c>
      <c r="AH402" s="104" t="str">
        <f t="shared" si="131"/>
        <v/>
      </c>
      <c r="AI402" s="105" t="str">
        <f t="shared" si="134"/>
        <v/>
      </c>
      <c r="AJ402" s="105" t="str">
        <f t="shared" si="135"/>
        <v/>
      </c>
      <c r="AK402" s="105" t="str">
        <f t="shared" si="136"/>
        <v/>
      </c>
      <c r="AL402" s="105" t="str">
        <f t="shared" si="137"/>
        <v/>
      </c>
      <c r="AM402" s="105" t="str">
        <f t="shared" si="138"/>
        <v/>
      </c>
      <c r="AN402" s="105" t="str">
        <f t="shared" si="139"/>
        <v/>
      </c>
      <c r="AO402" s="105" t="str">
        <f t="shared" si="140"/>
        <v/>
      </c>
      <c r="AP402" s="105" t="str">
        <f t="shared" si="141"/>
        <v/>
      </c>
      <c r="AQ402" s="105" t="str">
        <f t="shared" si="142"/>
        <v/>
      </c>
      <c r="AR402" s="105" t="str">
        <f t="shared" si="143"/>
        <v/>
      </c>
      <c r="AS402" s="105"/>
      <c r="AT402" s="155"/>
    </row>
    <row r="403" spans="2:46">
      <c r="B403" s="160"/>
      <c r="C403" s="160"/>
      <c r="D403" s="103"/>
      <c r="E403" s="145"/>
      <c r="F403" s="146" t="str">
        <f t="shared" si="126"/>
        <v/>
      </c>
      <c r="G403" s="146"/>
      <c r="H403" s="145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Y403" s="147"/>
      <c r="Z403" s="148"/>
      <c r="AA403" s="149" t="str">
        <f t="shared" si="127"/>
        <v/>
      </c>
      <c r="AB403" s="149" t="str">
        <f t="shared" si="132"/>
        <v/>
      </c>
      <c r="AD403" s="104" t="str">
        <f t="shared" si="128"/>
        <v/>
      </c>
      <c r="AE403" s="152" t="str">
        <f t="shared" si="129"/>
        <v/>
      </c>
      <c r="AF403" s="152" t="str">
        <f t="shared" si="133"/>
        <v/>
      </c>
      <c r="AG403" s="105" t="str">
        <f t="shared" si="130"/>
        <v/>
      </c>
      <c r="AH403" s="104" t="str">
        <f t="shared" si="131"/>
        <v/>
      </c>
      <c r="AI403" s="105" t="str">
        <f t="shared" si="134"/>
        <v/>
      </c>
      <c r="AJ403" s="105" t="str">
        <f t="shared" si="135"/>
        <v/>
      </c>
      <c r="AK403" s="105" t="str">
        <f t="shared" si="136"/>
        <v/>
      </c>
      <c r="AL403" s="105" t="str">
        <f t="shared" si="137"/>
        <v/>
      </c>
      <c r="AM403" s="105" t="str">
        <f t="shared" si="138"/>
        <v/>
      </c>
      <c r="AN403" s="105" t="str">
        <f t="shared" si="139"/>
        <v/>
      </c>
      <c r="AO403" s="105" t="str">
        <f t="shared" si="140"/>
        <v/>
      </c>
      <c r="AP403" s="105" t="str">
        <f t="shared" si="141"/>
        <v/>
      </c>
      <c r="AQ403" s="105" t="str">
        <f t="shared" si="142"/>
        <v/>
      </c>
      <c r="AR403" s="105" t="str">
        <f t="shared" si="143"/>
        <v/>
      </c>
      <c r="AS403" s="105"/>
      <c r="AT403" s="155"/>
    </row>
    <row r="404" spans="2:46">
      <c r="B404" s="160"/>
      <c r="C404" s="160"/>
      <c r="D404" s="103"/>
      <c r="E404" s="145"/>
      <c r="F404" s="146" t="str">
        <f t="shared" si="126"/>
        <v/>
      </c>
      <c r="G404" s="146"/>
      <c r="H404" s="145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Y404" s="147"/>
      <c r="Z404" s="148"/>
      <c r="AA404" s="149" t="str">
        <f t="shared" si="127"/>
        <v/>
      </c>
      <c r="AB404" s="149" t="str">
        <f t="shared" si="132"/>
        <v/>
      </c>
      <c r="AD404" s="104" t="str">
        <f t="shared" si="128"/>
        <v/>
      </c>
      <c r="AE404" s="152" t="str">
        <f t="shared" si="129"/>
        <v/>
      </c>
      <c r="AF404" s="152" t="str">
        <f t="shared" si="133"/>
        <v/>
      </c>
      <c r="AG404" s="105" t="str">
        <f t="shared" si="130"/>
        <v/>
      </c>
      <c r="AH404" s="104" t="str">
        <f t="shared" si="131"/>
        <v/>
      </c>
      <c r="AI404" s="105" t="str">
        <f t="shared" si="134"/>
        <v/>
      </c>
      <c r="AJ404" s="105" t="str">
        <f t="shared" si="135"/>
        <v/>
      </c>
      <c r="AK404" s="105" t="str">
        <f t="shared" si="136"/>
        <v/>
      </c>
      <c r="AL404" s="105" t="str">
        <f t="shared" si="137"/>
        <v/>
      </c>
      <c r="AM404" s="105" t="str">
        <f t="shared" si="138"/>
        <v/>
      </c>
      <c r="AN404" s="105" t="str">
        <f t="shared" si="139"/>
        <v/>
      </c>
      <c r="AO404" s="105" t="str">
        <f t="shared" si="140"/>
        <v/>
      </c>
      <c r="AP404" s="105" t="str">
        <f t="shared" si="141"/>
        <v/>
      </c>
      <c r="AQ404" s="105" t="str">
        <f t="shared" si="142"/>
        <v/>
      </c>
      <c r="AR404" s="105" t="str">
        <f t="shared" si="143"/>
        <v/>
      </c>
      <c r="AS404" s="105"/>
      <c r="AT404" s="155"/>
    </row>
    <row r="405" spans="2:46">
      <c r="B405" s="160"/>
      <c r="C405" s="160"/>
      <c r="D405" s="103"/>
      <c r="E405" s="145"/>
      <c r="F405" s="146" t="str">
        <f t="shared" si="126"/>
        <v/>
      </c>
      <c r="G405" s="146"/>
      <c r="H405" s="145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Y405" s="147"/>
      <c r="Z405" s="148"/>
      <c r="AA405" s="149" t="str">
        <f t="shared" si="127"/>
        <v/>
      </c>
      <c r="AB405" s="149" t="str">
        <f t="shared" si="132"/>
        <v/>
      </c>
      <c r="AD405" s="104" t="str">
        <f t="shared" si="128"/>
        <v/>
      </c>
      <c r="AE405" s="152" t="str">
        <f t="shared" si="129"/>
        <v/>
      </c>
      <c r="AF405" s="152" t="str">
        <f t="shared" si="133"/>
        <v/>
      </c>
      <c r="AG405" s="105" t="str">
        <f t="shared" si="130"/>
        <v/>
      </c>
      <c r="AH405" s="104" t="str">
        <f t="shared" si="131"/>
        <v/>
      </c>
      <c r="AI405" s="105" t="str">
        <f t="shared" si="134"/>
        <v/>
      </c>
      <c r="AJ405" s="105" t="str">
        <f t="shared" si="135"/>
        <v/>
      </c>
      <c r="AK405" s="105" t="str">
        <f t="shared" si="136"/>
        <v/>
      </c>
      <c r="AL405" s="105" t="str">
        <f t="shared" si="137"/>
        <v/>
      </c>
      <c r="AM405" s="105" t="str">
        <f t="shared" si="138"/>
        <v/>
      </c>
      <c r="AN405" s="105" t="str">
        <f t="shared" si="139"/>
        <v/>
      </c>
      <c r="AO405" s="105" t="str">
        <f t="shared" si="140"/>
        <v/>
      </c>
      <c r="AP405" s="105" t="str">
        <f t="shared" si="141"/>
        <v/>
      </c>
      <c r="AQ405" s="105" t="str">
        <f t="shared" si="142"/>
        <v/>
      </c>
      <c r="AR405" s="105" t="str">
        <f t="shared" si="143"/>
        <v/>
      </c>
      <c r="AS405" s="105"/>
      <c r="AT405" s="155"/>
    </row>
    <row r="406" spans="2:46">
      <c r="B406" s="160"/>
      <c r="C406" s="160"/>
      <c r="D406" s="103"/>
      <c r="E406" s="145"/>
      <c r="F406" s="146" t="str">
        <f t="shared" si="126"/>
        <v/>
      </c>
      <c r="G406" s="146"/>
      <c r="H406" s="145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Y406" s="147"/>
      <c r="Z406" s="148"/>
      <c r="AA406" s="149" t="str">
        <f t="shared" si="127"/>
        <v/>
      </c>
      <c r="AB406" s="149" t="str">
        <f t="shared" si="132"/>
        <v/>
      </c>
      <c r="AD406" s="104" t="str">
        <f t="shared" si="128"/>
        <v/>
      </c>
      <c r="AE406" s="152" t="str">
        <f t="shared" si="129"/>
        <v/>
      </c>
      <c r="AF406" s="152" t="str">
        <f t="shared" si="133"/>
        <v/>
      </c>
      <c r="AG406" s="105" t="str">
        <f t="shared" si="130"/>
        <v/>
      </c>
      <c r="AH406" s="104" t="str">
        <f t="shared" si="131"/>
        <v/>
      </c>
      <c r="AI406" s="105" t="str">
        <f t="shared" si="134"/>
        <v/>
      </c>
      <c r="AJ406" s="105" t="str">
        <f t="shared" si="135"/>
        <v/>
      </c>
      <c r="AK406" s="105" t="str">
        <f t="shared" si="136"/>
        <v/>
      </c>
      <c r="AL406" s="105" t="str">
        <f t="shared" si="137"/>
        <v/>
      </c>
      <c r="AM406" s="105" t="str">
        <f t="shared" si="138"/>
        <v/>
      </c>
      <c r="AN406" s="105" t="str">
        <f t="shared" si="139"/>
        <v/>
      </c>
      <c r="AO406" s="105" t="str">
        <f t="shared" si="140"/>
        <v/>
      </c>
      <c r="AP406" s="105" t="str">
        <f t="shared" si="141"/>
        <v/>
      </c>
      <c r="AQ406" s="105" t="str">
        <f t="shared" si="142"/>
        <v/>
      </c>
      <c r="AR406" s="105" t="str">
        <f t="shared" si="143"/>
        <v/>
      </c>
      <c r="AS406" s="105"/>
      <c r="AT406" s="155"/>
    </row>
    <row r="407" spans="2:46">
      <c r="B407" s="160"/>
      <c r="C407" s="160"/>
      <c r="D407" s="103"/>
      <c r="E407" s="145"/>
      <c r="F407" s="146" t="str">
        <f t="shared" si="126"/>
        <v/>
      </c>
      <c r="G407" s="146"/>
      <c r="H407" s="145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Y407" s="147"/>
      <c r="Z407" s="148"/>
      <c r="AA407" s="149" t="str">
        <f t="shared" si="127"/>
        <v/>
      </c>
      <c r="AB407" s="149" t="str">
        <f t="shared" si="132"/>
        <v/>
      </c>
      <c r="AD407" s="104" t="str">
        <f t="shared" si="128"/>
        <v/>
      </c>
      <c r="AE407" s="152" t="str">
        <f t="shared" si="129"/>
        <v/>
      </c>
      <c r="AF407" s="152" t="str">
        <f t="shared" si="133"/>
        <v/>
      </c>
      <c r="AG407" s="105" t="str">
        <f t="shared" si="130"/>
        <v/>
      </c>
      <c r="AH407" s="104" t="str">
        <f t="shared" si="131"/>
        <v/>
      </c>
      <c r="AI407" s="105" t="str">
        <f t="shared" si="134"/>
        <v/>
      </c>
      <c r="AJ407" s="105" t="str">
        <f t="shared" si="135"/>
        <v/>
      </c>
      <c r="AK407" s="105" t="str">
        <f t="shared" si="136"/>
        <v/>
      </c>
      <c r="AL407" s="105" t="str">
        <f t="shared" si="137"/>
        <v/>
      </c>
      <c r="AM407" s="105" t="str">
        <f t="shared" si="138"/>
        <v/>
      </c>
      <c r="AN407" s="105" t="str">
        <f t="shared" si="139"/>
        <v/>
      </c>
      <c r="AO407" s="105" t="str">
        <f t="shared" si="140"/>
        <v/>
      </c>
      <c r="AP407" s="105" t="str">
        <f t="shared" si="141"/>
        <v/>
      </c>
      <c r="AQ407" s="105" t="str">
        <f t="shared" si="142"/>
        <v/>
      </c>
      <c r="AR407" s="105" t="str">
        <f t="shared" si="143"/>
        <v/>
      </c>
      <c r="AS407" s="105"/>
      <c r="AT407" s="155"/>
    </row>
    <row r="408" spans="2:46">
      <c r="B408" s="160"/>
      <c r="C408" s="160"/>
      <c r="D408" s="103"/>
      <c r="E408" s="145"/>
      <c r="F408" s="146" t="str">
        <f t="shared" si="126"/>
        <v/>
      </c>
      <c r="G408" s="146"/>
      <c r="H408" s="145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Y408" s="147"/>
      <c r="Z408" s="148"/>
      <c r="AA408" s="149" t="str">
        <f t="shared" si="127"/>
        <v/>
      </c>
      <c r="AB408" s="149" t="str">
        <f t="shared" si="132"/>
        <v/>
      </c>
      <c r="AD408" s="104" t="str">
        <f t="shared" si="128"/>
        <v/>
      </c>
      <c r="AE408" s="152" t="str">
        <f t="shared" si="129"/>
        <v/>
      </c>
      <c r="AF408" s="152" t="str">
        <f t="shared" si="133"/>
        <v/>
      </c>
      <c r="AG408" s="105" t="str">
        <f t="shared" si="130"/>
        <v/>
      </c>
      <c r="AH408" s="104" t="str">
        <f t="shared" si="131"/>
        <v/>
      </c>
      <c r="AI408" s="105" t="str">
        <f t="shared" si="134"/>
        <v/>
      </c>
      <c r="AJ408" s="105" t="str">
        <f t="shared" si="135"/>
        <v/>
      </c>
      <c r="AK408" s="105" t="str">
        <f t="shared" si="136"/>
        <v/>
      </c>
      <c r="AL408" s="105" t="str">
        <f t="shared" si="137"/>
        <v/>
      </c>
      <c r="AM408" s="105" t="str">
        <f t="shared" si="138"/>
        <v/>
      </c>
      <c r="AN408" s="105" t="str">
        <f t="shared" si="139"/>
        <v/>
      </c>
      <c r="AO408" s="105" t="str">
        <f t="shared" si="140"/>
        <v/>
      </c>
      <c r="AP408" s="105" t="str">
        <f t="shared" si="141"/>
        <v/>
      </c>
      <c r="AQ408" s="105" t="str">
        <f t="shared" si="142"/>
        <v/>
      </c>
      <c r="AR408" s="105" t="str">
        <f t="shared" si="143"/>
        <v/>
      </c>
      <c r="AS408" s="105"/>
      <c r="AT408" s="155"/>
    </row>
    <row r="409" spans="2:46">
      <c r="B409" s="160"/>
      <c r="C409" s="160"/>
      <c r="D409" s="103"/>
      <c r="E409" s="145"/>
      <c r="F409" s="146" t="str">
        <f t="shared" si="126"/>
        <v/>
      </c>
      <c r="G409" s="146"/>
      <c r="H409" s="145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Y409" s="147"/>
      <c r="Z409" s="148"/>
      <c r="AA409" s="149" t="str">
        <f t="shared" si="127"/>
        <v/>
      </c>
      <c r="AB409" s="149" t="str">
        <f t="shared" si="132"/>
        <v/>
      </c>
      <c r="AD409" s="104" t="str">
        <f t="shared" si="128"/>
        <v/>
      </c>
      <c r="AE409" s="152" t="str">
        <f t="shared" si="129"/>
        <v/>
      </c>
      <c r="AF409" s="152" t="str">
        <f t="shared" si="133"/>
        <v/>
      </c>
      <c r="AG409" s="105" t="str">
        <f t="shared" si="130"/>
        <v/>
      </c>
      <c r="AH409" s="104" t="str">
        <f t="shared" si="131"/>
        <v/>
      </c>
      <c r="AI409" s="105" t="str">
        <f t="shared" si="134"/>
        <v/>
      </c>
      <c r="AJ409" s="105" t="str">
        <f t="shared" si="135"/>
        <v/>
      </c>
      <c r="AK409" s="105" t="str">
        <f t="shared" si="136"/>
        <v/>
      </c>
      <c r="AL409" s="105" t="str">
        <f t="shared" si="137"/>
        <v/>
      </c>
      <c r="AM409" s="105" t="str">
        <f t="shared" si="138"/>
        <v/>
      </c>
      <c r="AN409" s="105" t="str">
        <f t="shared" si="139"/>
        <v/>
      </c>
      <c r="AO409" s="105" t="str">
        <f t="shared" si="140"/>
        <v/>
      </c>
      <c r="AP409" s="105" t="str">
        <f t="shared" si="141"/>
        <v/>
      </c>
      <c r="AQ409" s="105" t="str">
        <f t="shared" si="142"/>
        <v/>
      </c>
      <c r="AR409" s="105" t="str">
        <f t="shared" si="143"/>
        <v/>
      </c>
      <c r="AS409" s="105"/>
      <c r="AT409" s="155"/>
    </row>
    <row r="410" spans="2:46">
      <c r="B410" s="160"/>
      <c r="C410" s="160"/>
      <c r="D410" s="103"/>
      <c r="E410" s="145"/>
      <c r="F410" s="146" t="str">
        <f t="shared" si="126"/>
        <v/>
      </c>
      <c r="G410" s="146"/>
      <c r="H410" s="145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Y410" s="147"/>
      <c r="Z410" s="148"/>
      <c r="AA410" s="149" t="str">
        <f t="shared" si="127"/>
        <v/>
      </c>
      <c r="AB410" s="149" t="str">
        <f t="shared" si="132"/>
        <v/>
      </c>
      <c r="AD410" s="104" t="str">
        <f t="shared" si="128"/>
        <v/>
      </c>
      <c r="AE410" s="152" t="str">
        <f t="shared" si="129"/>
        <v/>
      </c>
      <c r="AF410" s="152" t="str">
        <f t="shared" si="133"/>
        <v/>
      </c>
      <c r="AG410" s="105" t="str">
        <f t="shared" si="130"/>
        <v/>
      </c>
      <c r="AH410" s="104" t="str">
        <f t="shared" si="131"/>
        <v/>
      </c>
      <c r="AI410" s="105" t="str">
        <f t="shared" si="134"/>
        <v/>
      </c>
      <c r="AJ410" s="105" t="str">
        <f t="shared" si="135"/>
        <v/>
      </c>
      <c r="AK410" s="105" t="str">
        <f t="shared" si="136"/>
        <v/>
      </c>
      <c r="AL410" s="105" t="str">
        <f t="shared" si="137"/>
        <v/>
      </c>
      <c r="AM410" s="105" t="str">
        <f t="shared" si="138"/>
        <v/>
      </c>
      <c r="AN410" s="105" t="str">
        <f t="shared" si="139"/>
        <v/>
      </c>
      <c r="AO410" s="105" t="str">
        <f t="shared" si="140"/>
        <v/>
      </c>
      <c r="AP410" s="105" t="str">
        <f t="shared" si="141"/>
        <v/>
      </c>
      <c r="AQ410" s="105" t="str">
        <f t="shared" si="142"/>
        <v/>
      </c>
      <c r="AR410" s="105" t="str">
        <f t="shared" si="143"/>
        <v/>
      </c>
      <c r="AS410" s="105"/>
      <c r="AT410" s="155"/>
    </row>
    <row r="411" spans="2:46">
      <c r="B411" s="160"/>
      <c r="C411" s="160"/>
      <c r="D411" s="103"/>
      <c r="E411" s="145"/>
      <c r="F411" s="146" t="str">
        <f t="shared" ref="F411:F474" si="144">IF(G411="","",VLOOKUP($G411,$AW$2:$AX$12,2,FALSE))</f>
        <v/>
      </c>
      <c r="G411" s="146"/>
      <c r="H411" s="145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Y411" s="147"/>
      <c r="Z411" s="148"/>
      <c r="AA411" s="149" t="str">
        <f t="shared" si="127"/>
        <v/>
      </c>
      <c r="AB411" s="149" t="str">
        <f t="shared" si="132"/>
        <v/>
      </c>
      <c r="AD411" s="104" t="str">
        <f t="shared" si="128"/>
        <v/>
      </c>
      <c r="AE411" s="152" t="str">
        <f t="shared" si="129"/>
        <v/>
      </c>
      <c r="AF411" s="152" t="str">
        <f t="shared" si="133"/>
        <v/>
      </c>
      <c r="AG411" s="105" t="str">
        <f t="shared" si="130"/>
        <v/>
      </c>
      <c r="AH411" s="104" t="str">
        <f t="shared" si="131"/>
        <v/>
      </c>
      <c r="AI411" s="105" t="str">
        <f t="shared" si="134"/>
        <v/>
      </c>
      <c r="AJ411" s="105" t="str">
        <f t="shared" si="135"/>
        <v/>
      </c>
      <c r="AK411" s="105" t="str">
        <f t="shared" si="136"/>
        <v/>
      </c>
      <c r="AL411" s="105" t="str">
        <f t="shared" si="137"/>
        <v/>
      </c>
      <c r="AM411" s="105" t="str">
        <f t="shared" si="138"/>
        <v/>
      </c>
      <c r="AN411" s="105" t="str">
        <f t="shared" si="139"/>
        <v/>
      </c>
      <c r="AO411" s="105" t="str">
        <f t="shared" si="140"/>
        <v/>
      </c>
      <c r="AP411" s="105" t="str">
        <f t="shared" si="141"/>
        <v/>
      </c>
      <c r="AQ411" s="105" t="str">
        <f t="shared" si="142"/>
        <v/>
      </c>
      <c r="AR411" s="105" t="str">
        <f t="shared" si="143"/>
        <v/>
      </c>
      <c r="AS411" s="105"/>
      <c r="AT411" s="155"/>
    </row>
    <row r="412" spans="2:46">
      <c r="B412" s="160"/>
      <c r="C412" s="160"/>
      <c r="D412" s="103"/>
      <c r="E412" s="145"/>
      <c r="F412" s="146" t="str">
        <f t="shared" si="144"/>
        <v/>
      </c>
      <c r="G412" s="146"/>
      <c r="H412" s="145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Y412" s="147"/>
      <c r="Z412" s="148"/>
      <c r="AA412" s="149" t="str">
        <f t="shared" si="127"/>
        <v/>
      </c>
      <c r="AB412" s="149" t="str">
        <f t="shared" si="132"/>
        <v/>
      </c>
      <c r="AD412" s="104" t="str">
        <f t="shared" si="128"/>
        <v/>
      </c>
      <c r="AE412" s="152" t="str">
        <f t="shared" si="129"/>
        <v/>
      </c>
      <c r="AF412" s="152" t="str">
        <f t="shared" si="133"/>
        <v/>
      </c>
      <c r="AG412" s="105" t="str">
        <f t="shared" si="130"/>
        <v/>
      </c>
      <c r="AH412" s="104" t="str">
        <f t="shared" si="131"/>
        <v/>
      </c>
      <c r="AI412" s="105" t="str">
        <f t="shared" si="134"/>
        <v/>
      </c>
      <c r="AJ412" s="105" t="str">
        <f t="shared" si="135"/>
        <v/>
      </c>
      <c r="AK412" s="105" t="str">
        <f t="shared" si="136"/>
        <v/>
      </c>
      <c r="AL412" s="105" t="str">
        <f t="shared" si="137"/>
        <v/>
      </c>
      <c r="AM412" s="105" t="str">
        <f t="shared" si="138"/>
        <v/>
      </c>
      <c r="AN412" s="105" t="str">
        <f t="shared" si="139"/>
        <v/>
      </c>
      <c r="AO412" s="105" t="str">
        <f t="shared" si="140"/>
        <v/>
      </c>
      <c r="AP412" s="105" t="str">
        <f t="shared" si="141"/>
        <v/>
      </c>
      <c r="AQ412" s="105" t="str">
        <f t="shared" si="142"/>
        <v/>
      </c>
      <c r="AR412" s="105" t="str">
        <f t="shared" si="143"/>
        <v/>
      </c>
      <c r="AS412" s="105"/>
      <c r="AT412" s="155"/>
    </row>
    <row r="413" spans="2:46">
      <c r="B413" s="160"/>
      <c r="C413" s="160"/>
      <c r="D413" s="103"/>
      <c r="E413" s="145"/>
      <c r="F413" s="146" t="str">
        <f t="shared" si="144"/>
        <v/>
      </c>
      <c r="G413" s="146"/>
      <c r="H413" s="145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Y413" s="147"/>
      <c r="Z413" s="148"/>
      <c r="AA413" s="149" t="str">
        <f t="shared" si="127"/>
        <v/>
      </c>
      <c r="AB413" s="149" t="str">
        <f t="shared" si="132"/>
        <v/>
      </c>
      <c r="AD413" s="104" t="str">
        <f t="shared" si="128"/>
        <v/>
      </c>
      <c r="AE413" s="152" t="str">
        <f t="shared" si="129"/>
        <v/>
      </c>
      <c r="AF413" s="152" t="str">
        <f t="shared" si="133"/>
        <v/>
      </c>
      <c r="AG413" s="105" t="str">
        <f t="shared" si="130"/>
        <v/>
      </c>
      <c r="AH413" s="104" t="str">
        <f t="shared" si="131"/>
        <v/>
      </c>
      <c r="AI413" s="105" t="str">
        <f t="shared" si="134"/>
        <v/>
      </c>
      <c r="AJ413" s="105" t="str">
        <f t="shared" si="135"/>
        <v/>
      </c>
      <c r="AK413" s="105" t="str">
        <f t="shared" si="136"/>
        <v/>
      </c>
      <c r="AL413" s="105" t="str">
        <f t="shared" si="137"/>
        <v/>
      </c>
      <c r="AM413" s="105" t="str">
        <f t="shared" si="138"/>
        <v/>
      </c>
      <c r="AN413" s="105" t="str">
        <f t="shared" si="139"/>
        <v/>
      </c>
      <c r="AO413" s="105" t="str">
        <f t="shared" si="140"/>
        <v/>
      </c>
      <c r="AP413" s="105" t="str">
        <f t="shared" si="141"/>
        <v/>
      </c>
      <c r="AQ413" s="105" t="str">
        <f t="shared" si="142"/>
        <v/>
      </c>
      <c r="AR413" s="105" t="str">
        <f t="shared" si="143"/>
        <v/>
      </c>
      <c r="AS413" s="105"/>
      <c r="AT413" s="155"/>
    </row>
    <row r="414" spans="2:46">
      <c r="B414" s="160"/>
      <c r="C414" s="160"/>
      <c r="D414" s="103"/>
      <c r="E414" s="145"/>
      <c r="F414" s="146" t="str">
        <f t="shared" si="144"/>
        <v/>
      </c>
      <c r="G414" s="146"/>
      <c r="H414" s="145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Y414" s="147"/>
      <c r="Z414" s="148"/>
      <c r="AA414" s="149" t="str">
        <f t="shared" si="127"/>
        <v/>
      </c>
      <c r="AB414" s="149" t="str">
        <f t="shared" si="132"/>
        <v/>
      </c>
      <c r="AD414" s="104" t="str">
        <f t="shared" si="128"/>
        <v/>
      </c>
      <c r="AE414" s="152" t="str">
        <f t="shared" si="129"/>
        <v/>
      </c>
      <c r="AF414" s="152" t="str">
        <f t="shared" si="133"/>
        <v/>
      </c>
      <c r="AG414" s="105" t="str">
        <f t="shared" si="130"/>
        <v/>
      </c>
      <c r="AH414" s="104" t="str">
        <f t="shared" si="131"/>
        <v/>
      </c>
      <c r="AI414" s="105" t="str">
        <f t="shared" si="134"/>
        <v/>
      </c>
      <c r="AJ414" s="105" t="str">
        <f t="shared" si="135"/>
        <v/>
      </c>
      <c r="AK414" s="105" t="str">
        <f t="shared" si="136"/>
        <v/>
      </c>
      <c r="AL414" s="105" t="str">
        <f t="shared" si="137"/>
        <v/>
      </c>
      <c r="AM414" s="105" t="str">
        <f t="shared" si="138"/>
        <v/>
      </c>
      <c r="AN414" s="105" t="str">
        <f t="shared" si="139"/>
        <v/>
      </c>
      <c r="AO414" s="105" t="str">
        <f t="shared" si="140"/>
        <v/>
      </c>
      <c r="AP414" s="105" t="str">
        <f t="shared" si="141"/>
        <v/>
      </c>
      <c r="AQ414" s="105" t="str">
        <f t="shared" si="142"/>
        <v/>
      </c>
      <c r="AR414" s="105" t="str">
        <f t="shared" si="143"/>
        <v/>
      </c>
      <c r="AS414" s="105"/>
      <c r="AT414" s="155"/>
    </row>
    <row r="415" spans="2:46">
      <c r="B415" s="160"/>
      <c r="C415" s="160"/>
      <c r="D415" s="103"/>
      <c r="E415" s="145"/>
      <c r="F415" s="146" t="str">
        <f t="shared" si="144"/>
        <v/>
      </c>
      <c r="G415" s="146"/>
      <c r="H415" s="145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Y415" s="147"/>
      <c r="Z415" s="148"/>
      <c r="AA415" s="149" t="str">
        <f t="shared" si="127"/>
        <v/>
      </c>
      <c r="AB415" s="149" t="str">
        <f t="shared" si="132"/>
        <v/>
      </c>
      <c r="AD415" s="104" t="str">
        <f t="shared" si="128"/>
        <v/>
      </c>
      <c r="AE415" s="152" t="str">
        <f t="shared" si="129"/>
        <v/>
      </c>
      <c r="AF415" s="152" t="str">
        <f t="shared" si="133"/>
        <v/>
      </c>
      <c r="AG415" s="105" t="str">
        <f t="shared" si="130"/>
        <v/>
      </c>
      <c r="AH415" s="104" t="str">
        <f t="shared" si="131"/>
        <v/>
      </c>
      <c r="AI415" s="105" t="str">
        <f t="shared" si="134"/>
        <v/>
      </c>
      <c r="AJ415" s="105" t="str">
        <f t="shared" si="135"/>
        <v/>
      </c>
      <c r="AK415" s="105" t="str">
        <f t="shared" si="136"/>
        <v/>
      </c>
      <c r="AL415" s="105" t="str">
        <f t="shared" si="137"/>
        <v/>
      </c>
      <c r="AM415" s="105" t="str">
        <f t="shared" si="138"/>
        <v/>
      </c>
      <c r="AN415" s="105" t="str">
        <f t="shared" si="139"/>
        <v/>
      </c>
      <c r="AO415" s="105" t="str">
        <f t="shared" si="140"/>
        <v/>
      </c>
      <c r="AP415" s="105" t="str">
        <f t="shared" si="141"/>
        <v/>
      </c>
      <c r="AQ415" s="105" t="str">
        <f t="shared" si="142"/>
        <v/>
      </c>
      <c r="AR415" s="105" t="str">
        <f t="shared" si="143"/>
        <v/>
      </c>
      <c r="AS415" s="105"/>
      <c r="AT415" s="155"/>
    </row>
    <row r="416" spans="2:46">
      <c r="B416" s="160"/>
      <c r="C416" s="160"/>
      <c r="D416" s="103"/>
      <c r="E416" s="145"/>
      <c r="F416" s="146" t="str">
        <f t="shared" si="144"/>
        <v/>
      </c>
      <c r="G416" s="146"/>
      <c r="H416" s="145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Y416" s="147"/>
      <c r="Z416" s="148"/>
      <c r="AA416" s="149" t="str">
        <f t="shared" si="127"/>
        <v/>
      </c>
      <c r="AB416" s="149" t="str">
        <f t="shared" si="132"/>
        <v/>
      </c>
      <c r="AD416" s="104" t="str">
        <f t="shared" si="128"/>
        <v/>
      </c>
      <c r="AE416" s="152" t="str">
        <f t="shared" si="129"/>
        <v/>
      </c>
      <c r="AF416" s="152" t="str">
        <f t="shared" si="133"/>
        <v/>
      </c>
      <c r="AG416" s="105" t="str">
        <f t="shared" si="130"/>
        <v/>
      </c>
      <c r="AH416" s="104" t="str">
        <f t="shared" si="131"/>
        <v/>
      </c>
      <c r="AI416" s="105" t="str">
        <f t="shared" si="134"/>
        <v/>
      </c>
      <c r="AJ416" s="105" t="str">
        <f t="shared" si="135"/>
        <v/>
      </c>
      <c r="AK416" s="105" t="str">
        <f t="shared" si="136"/>
        <v/>
      </c>
      <c r="AL416" s="105" t="str">
        <f t="shared" si="137"/>
        <v/>
      </c>
      <c r="AM416" s="105" t="str">
        <f t="shared" si="138"/>
        <v/>
      </c>
      <c r="AN416" s="105" t="str">
        <f t="shared" si="139"/>
        <v/>
      </c>
      <c r="AO416" s="105" t="str">
        <f t="shared" si="140"/>
        <v/>
      </c>
      <c r="AP416" s="105" t="str">
        <f t="shared" si="141"/>
        <v/>
      </c>
      <c r="AQ416" s="105" t="str">
        <f t="shared" si="142"/>
        <v/>
      </c>
      <c r="AR416" s="105" t="str">
        <f t="shared" si="143"/>
        <v/>
      </c>
      <c r="AS416" s="105"/>
      <c r="AT416" s="155"/>
    </row>
    <row r="417" spans="2:46">
      <c r="B417" s="160"/>
      <c r="C417" s="160"/>
      <c r="D417" s="103"/>
      <c r="E417" s="145"/>
      <c r="F417" s="146" t="str">
        <f t="shared" si="144"/>
        <v/>
      </c>
      <c r="G417" s="146"/>
      <c r="H417" s="145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Y417" s="147"/>
      <c r="Z417" s="148"/>
      <c r="AA417" s="149" t="str">
        <f t="shared" si="127"/>
        <v/>
      </c>
      <c r="AB417" s="149" t="str">
        <f t="shared" si="132"/>
        <v/>
      </c>
      <c r="AD417" s="104" t="str">
        <f t="shared" si="128"/>
        <v/>
      </c>
      <c r="AE417" s="152" t="str">
        <f t="shared" si="129"/>
        <v/>
      </c>
      <c r="AF417" s="152" t="str">
        <f t="shared" si="133"/>
        <v/>
      </c>
      <c r="AG417" s="105" t="str">
        <f t="shared" si="130"/>
        <v/>
      </c>
      <c r="AH417" s="104" t="str">
        <f t="shared" si="131"/>
        <v/>
      </c>
      <c r="AI417" s="105" t="str">
        <f t="shared" si="134"/>
        <v/>
      </c>
      <c r="AJ417" s="105" t="str">
        <f t="shared" si="135"/>
        <v/>
      </c>
      <c r="AK417" s="105" t="str">
        <f t="shared" si="136"/>
        <v/>
      </c>
      <c r="AL417" s="105" t="str">
        <f t="shared" si="137"/>
        <v/>
      </c>
      <c r="AM417" s="105" t="str">
        <f t="shared" si="138"/>
        <v/>
      </c>
      <c r="AN417" s="105" t="str">
        <f t="shared" si="139"/>
        <v/>
      </c>
      <c r="AO417" s="105" t="str">
        <f t="shared" si="140"/>
        <v/>
      </c>
      <c r="AP417" s="105" t="str">
        <f t="shared" si="141"/>
        <v/>
      </c>
      <c r="AQ417" s="105" t="str">
        <f t="shared" si="142"/>
        <v/>
      </c>
      <c r="AR417" s="105" t="str">
        <f t="shared" si="143"/>
        <v/>
      </c>
      <c r="AS417" s="105"/>
      <c r="AT417" s="155"/>
    </row>
    <row r="418" spans="2:46">
      <c r="B418" s="160"/>
      <c r="C418" s="160"/>
      <c r="D418" s="103"/>
      <c r="E418" s="145"/>
      <c r="F418" s="146" t="str">
        <f t="shared" si="144"/>
        <v/>
      </c>
      <c r="G418" s="146"/>
      <c r="H418" s="145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Y418" s="147"/>
      <c r="Z418" s="148"/>
      <c r="AA418" s="149" t="str">
        <f t="shared" si="127"/>
        <v/>
      </c>
      <c r="AB418" s="149" t="str">
        <f t="shared" si="132"/>
        <v/>
      </c>
      <c r="AD418" s="104" t="str">
        <f t="shared" si="128"/>
        <v/>
      </c>
      <c r="AE418" s="152" t="str">
        <f t="shared" si="129"/>
        <v/>
      </c>
      <c r="AF418" s="152" t="str">
        <f t="shared" si="133"/>
        <v/>
      </c>
      <c r="AG418" s="105" t="str">
        <f t="shared" si="130"/>
        <v/>
      </c>
      <c r="AH418" s="104" t="str">
        <f t="shared" si="131"/>
        <v/>
      </c>
      <c r="AI418" s="105" t="str">
        <f t="shared" si="134"/>
        <v/>
      </c>
      <c r="AJ418" s="105" t="str">
        <f t="shared" si="135"/>
        <v/>
      </c>
      <c r="AK418" s="105" t="str">
        <f t="shared" si="136"/>
        <v/>
      </c>
      <c r="AL418" s="105" t="str">
        <f t="shared" si="137"/>
        <v/>
      </c>
      <c r="AM418" s="105" t="str">
        <f t="shared" si="138"/>
        <v/>
      </c>
      <c r="AN418" s="105" t="str">
        <f t="shared" si="139"/>
        <v/>
      </c>
      <c r="AO418" s="105" t="str">
        <f t="shared" si="140"/>
        <v/>
      </c>
      <c r="AP418" s="105" t="str">
        <f t="shared" si="141"/>
        <v/>
      </c>
      <c r="AQ418" s="105" t="str">
        <f t="shared" si="142"/>
        <v/>
      </c>
      <c r="AR418" s="105" t="str">
        <f t="shared" si="143"/>
        <v/>
      </c>
      <c r="AS418" s="105"/>
      <c r="AT418" s="155"/>
    </row>
    <row r="419" spans="2:46">
      <c r="B419" s="160"/>
      <c r="C419" s="160"/>
      <c r="D419" s="103"/>
      <c r="E419" s="145"/>
      <c r="F419" s="146" t="str">
        <f t="shared" si="144"/>
        <v/>
      </c>
      <c r="G419" s="146"/>
      <c r="H419" s="145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Y419" s="147"/>
      <c r="Z419" s="148"/>
      <c r="AA419" s="149" t="str">
        <f t="shared" si="127"/>
        <v/>
      </c>
      <c r="AB419" s="149" t="str">
        <f t="shared" si="132"/>
        <v/>
      </c>
      <c r="AD419" s="104" t="str">
        <f t="shared" si="128"/>
        <v/>
      </c>
      <c r="AE419" s="152" t="str">
        <f t="shared" si="129"/>
        <v/>
      </c>
      <c r="AF419" s="152" t="str">
        <f t="shared" si="133"/>
        <v/>
      </c>
      <c r="AG419" s="105" t="str">
        <f t="shared" si="130"/>
        <v/>
      </c>
      <c r="AH419" s="104" t="str">
        <f t="shared" si="131"/>
        <v/>
      </c>
      <c r="AI419" s="105" t="str">
        <f t="shared" si="134"/>
        <v/>
      </c>
      <c r="AJ419" s="105" t="str">
        <f t="shared" si="135"/>
        <v/>
      </c>
      <c r="AK419" s="105" t="str">
        <f t="shared" si="136"/>
        <v/>
      </c>
      <c r="AL419" s="105" t="str">
        <f t="shared" si="137"/>
        <v/>
      </c>
      <c r="AM419" s="105" t="str">
        <f t="shared" si="138"/>
        <v/>
      </c>
      <c r="AN419" s="105" t="str">
        <f t="shared" si="139"/>
        <v/>
      </c>
      <c r="AO419" s="105" t="str">
        <f t="shared" si="140"/>
        <v/>
      </c>
      <c r="AP419" s="105" t="str">
        <f t="shared" si="141"/>
        <v/>
      </c>
      <c r="AQ419" s="105" t="str">
        <f t="shared" si="142"/>
        <v/>
      </c>
      <c r="AR419" s="105" t="str">
        <f t="shared" si="143"/>
        <v/>
      </c>
      <c r="AS419" s="105"/>
      <c r="AT419" s="155"/>
    </row>
    <row r="420" spans="2:46">
      <c r="B420" s="160"/>
      <c r="C420" s="160"/>
      <c r="D420" s="103"/>
      <c r="E420" s="145"/>
      <c r="F420" s="146" t="str">
        <f t="shared" si="144"/>
        <v/>
      </c>
      <c r="G420" s="146"/>
      <c r="H420" s="145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Y420" s="147"/>
      <c r="Z420" s="148"/>
      <c r="AA420" s="149" t="str">
        <f t="shared" si="127"/>
        <v/>
      </c>
      <c r="AB420" s="149" t="str">
        <f t="shared" si="132"/>
        <v/>
      </c>
      <c r="AD420" s="104" t="str">
        <f t="shared" si="128"/>
        <v/>
      </c>
      <c r="AE420" s="152" t="str">
        <f t="shared" si="129"/>
        <v/>
      </c>
      <c r="AF420" s="152" t="str">
        <f t="shared" si="133"/>
        <v/>
      </c>
      <c r="AG420" s="105" t="str">
        <f t="shared" si="130"/>
        <v/>
      </c>
      <c r="AH420" s="104" t="str">
        <f t="shared" si="131"/>
        <v/>
      </c>
      <c r="AI420" s="105" t="str">
        <f t="shared" si="134"/>
        <v/>
      </c>
      <c r="AJ420" s="105" t="str">
        <f t="shared" si="135"/>
        <v/>
      </c>
      <c r="AK420" s="105" t="str">
        <f t="shared" si="136"/>
        <v/>
      </c>
      <c r="AL420" s="105" t="str">
        <f t="shared" si="137"/>
        <v/>
      </c>
      <c r="AM420" s="105" t="str">
        <f t="shared" si="138"/>
        <v/>
      </c>
      <c r="AN420" s="105" t="str">
        <f t="shared" si="139"/>
        <v/>
      </c>
      <c r="AO420" s="105" t="str">
        <f t="shared" si="140"/>
        <v/>
      </c>
      <c r="AP420" s="105" t="str">
        <f t="shared" si="141"/>
        <v/>
      </c>
      <c r="AQ420" s="105" t="str">
        <f t="shared" si="142"/>
        <v/>
      </c>
      <c r="AR420" s="105" t="str">
        <f t="shared" si="143"/>
        <v/>
      </c>
      <c r="AS420" s="105"/>
      <c r="AT420" s="155"/>
    </row>
    <row r="421" spans="2:46">
      <c r="B421" s="160"/>
      <c r="C421" s="160"/>
      <c r="D421" s="103"/>
      <c r="E421" s="145"/>
      <c r="F421" s="146" t="str">
        <f t="shared" si="144"/>
        <v/>
      </c>
      <c r="G421" s="146"/>
      <c r="H421" s="145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Y421" s="147"/>
      <c r="Z421" s="148"/>
      <c r="AA421" s="149" t="str">
        <f t="shared" si="127"/>
        <v/>
      </c>
      <c r="AB421" s="149" t="str">
        <f t="shared" si="132"/>
        <v/>
      </c>
      <c r="AD421" s="104" t="str">
        <f t="shared" si="128"/>
        <v/>
      </c>
      <c r="AE421" s="152" t="str">
        <f t="shared" si="129"/>
        <v/>
      </c>
      <c r="AF421" s="152" t="str">
        <f t="shared" si="133"/>
        <v/>
      </c>
      <c r="AG421" s="105" t="str">
        <f t="shared" si="130"/>
        <v/>
      </c>
      <c r="AH421" s="104" t="str">
        <f t="shared" si="131"/>
        <v/>
      </c>
      <c r="AI421" s="105" t="str">
        <f t="shared" si="134"/>
        <v/>
      </c>
      <c r="AJ421" s="105" t="str">
        <f t="shared" si="135"/>
        <v/>
      </c>
      <c r="AK421" s="105" t="str">
        <f t="shared" si="136"/>
        <v/>
      </c>
      <c r="AL421" s="105" t="str">
        <f t="shared" si="137"/>
        <v/>
      </c>
      <c r="AM421" s="105" t="str">
        <f t="shared" si="138"/>
        <v/>
      </c>
      <c r="AN421" s="105" t="str">
        <f t="shared" si="139"/>
        <v/>
      </c>
      <c r="AO421" s="105" t="str">
        <f t="shared" si="140"/>
        <v/>
      </c>
      <c r="AP421" s="105" t="str">
        <f t="shared" si="141"/>
        <v/>
      </c>
      <c r="AQ421" s="105" t="str">
        <f t="shared" si="142"/>
        <v/>
      </c>
      <c r="AR421" s="105" t="str">
        <f t="shared" si="143"/>
        <v/>
      </c>
      <c r="AS421" s="105"/>
      <c r="AT421" s="155"/>
    </row>
    <row r="422" spans="2:46">
      <c r="B422" s="160"/>
      <c r="C422" s="160"/>
      <c r="D422" s="103"/>
      <c r="E422" s="145"/>
      <c r="F422" s="146" t="str">
        <f t="shared" si="144"/>
        <v/>
      </c>
      <c r="G422" s="146"/>
      <c r="H422" s="145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Y422" s="147"/>
      <c r="Z422" s="148"/>
      <c r="AA422" s="149" t="str">
        <f t="shared" si="127"/>
        <v/>
      </c>
      <c r="AB422" s="149" t="str">
        <f t="shared" si="132"/>
        <v/>
      </c>
      <c r="AD422" s="104" t="str">
        <f t="shared" si="128"/>
        <v/>
      </c>
      <c r="AE422" s="152" t="str">
        <f t="shared" si="129"/>
        <v/>
      </c>
      <c r="AF422" s="152" t="str">
        <f t="shared" si="133"/>
        <v/>
      </c>
      <c r="AG422" s="105" t="str">
        <f t="shared" si="130"/>
        <v/>
      </c>
      <c r="AH422" s="104" t="str">
        <f t="shared" si="131"/>
        <v/>
      </c>
      <c r="AI422" s="105" t="str">
        <f t="shared" si="134"/>
        <v/>
      </c>
      <c r="AJ422" s="105" t="str">
        <f t="shared" si="135"/>
        <v/>
      </c>
      <c r="AK422" s="105" t="str">
        <f t="shared" si="136"/>
        <v/>
      </c>
      <c r="AL422" s="105" t="str">
        <f t="shared" si="137"/>
        <v/>
      </c>
      <c r="AM422" s="105" t="str">
        <f t="shared" si="138"/>
        <v/>
      </c>
      <c r="AN422" s="105" t="str">
        <f t="shared" si="139"/>
        <v/>
      </c>
      <c r="AO422" s="105" t="str">
        <f t="shared" si="140"/>
        <v/>
      </c>
      <c r="AP422" s="105" t="str">
        <f t="shared" si="141"/>
        <v/>
      </c>
      <c r="AQ422" s="105" t="str">
        <f t="shared" si="142"/>
        <v/>
      </c>
      <c r="AR422" s="105" t="str">
        <f t="shared" si="143"/>
        <v/>
      </c>
      <c r="AS422" s="105"/>
      <c r="AT422" s="155"/>
    </row>
    <row r="423" spans="2:46">
      <c r="B423" s="160"/>
      <c r="C423" s="160"/>
      <c r="D423" s="103"/>
      <c r="E423" s="145"/>
      <c r="F423" s="146" t="str">
        <f t="shared" si="144"/>
        <v/>
      </c>
      <c r="G423" s="146"/>
      <c r="H423" s="145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Y423" s="147"/>
      <c r="Z423" s="148"/>
      <c r="AA423" s="149" t="str">
        <f t="shared" si="127"/>
        <v/>
      </c>
      <c r="AB423" s="149" t="str">
        <f t="shared" si="132"/>
        <v/>
      </c>
      <c r="AD423" s="104" t="str">
        <f t="shared" si="128"/>
        <v/>
      </c>
      <c r="AE423" s="152" t="str">
        <f t="shared" si="129"/>
        <v/>
      </c>
      <c r="AF423" s="152" t="str">
        <f t="shared" si="133"/>
        <v/>
      </c>
      <c r="AG423" s="105" t="str">
        <f t="shared" si="130"/>
        <v/>
      </c>
      <c r="AH423" s="104" t="str">
        <f t="shared" si="131"/>
        <v/>
      </c>
      <c r="AI423" s="105" t="str">
        <f t="shared" si="134"/>
        <v/>
      </c>
      <c r="AJ423" s="105" t="str">
        <f t="shared" si="135"/>
        <v/>
      </c>
      <c r="AK423" s="105" t="str">
        <f t="shared" si="136"/>
        <v/>
      </c>
      <c r="AL423" s="105" t="str">
        <f t="shared" si="137"/>
        <v/>
      </c>
      <c r="AM423" s="105" t="str">
        <f t="shared" si="138"/>
        <v/>
      </c>
      <c r="AN423" s="105" t="str">
        <f t="shared" si="139"/>
        <v/>
      </c>
      <c r="AO423" s="105" t="str">
        <f t="shared" si="140"/>
        <v/>
      </c>
      <c r="AP423" s="105" t="str">
        <f t="shared" si="141"/>
        <v/>
      </c>
      <c r="AQ423" s="105" t="str">
        <f t="shared" si="142"/>
        <v/>
      </c>
      <c r="AR423" s="105" t="str">
        <f t="shared" si="143"/>
        <v/>
      </c>
      <c r="AS423" s="105"/>
      <c r="AT423" s="155"/>
    </row>
    <row r="424" spans="2:46">
      <c r="B424" s="160"/>
      <c r="C424" s="160"/>
      <c r="D424" s="103"/>
      <c r="E424" s="145"/>
      <c r="F424" s="146" t="str">
        <f t="shared" si="144"/>
        <v/>
      </c>
      <c r="G424" s="146"/>
      <c r="H424" s="145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Y424" s="147"/>
      <c r="Z424" s="148"/>
      <c r="AA424" s="149" t="str">
        <f t="shared" si="127"/>
        <v/>
      </c>
      <c r="AB424" s="149" t="str">
        <f t="shared" si="132"/>
        <v/>
      </c>
      <c r="AD424" s="104" t="str">
        <f t="shared" si="128"/>
        <v/>
      </c>
      <c r="AE424" s="152" t="str">
        <f t="shared" si="129"/>
        <v/>
      </c>
      <c r="AF424" s="152" t="str">
        <f t="shared" si="133"/>
        <v/>
      </c>
      <c r="AG424" s="105" t="str">
        <f t="shared" si="130"/>
        <v/>
      </c>
      <c r="AH424" s="104" t="str">
        <f t="shared" si="131"/>
        <v/>
      </c>
      <c r="AI424" s="105" t="str">
        <f t="shared" si="134"/>
        <v/>
      </c>
      <c r="AJ424" s="105" t="str">
        <f t="shared" si="135"/>
        <v/>
      </c>
      <c r="AK424" s="105" t="str">
        <f t="shared" si="136"/>
        <v/>
      </c>
      <c r="AL424" s="105" t="str">
        <f t="shared" si="137"/>
        <v/>
      </c>
      <c r="AM424" s="105" t="str">
        <f t="shared" si="138"/>
        <v/>
      </c>
      <c r="AN424" s="105" t="str">
        <f t="shared" si="139"/>
        <v/>
      </c>
      <c r="AO424" s="105" t="str">
        <f t="shared" si="140"/>
        <v/>
      </c>
      <c r="AP424" s="105" t="str">
        <f t="shared" si="141"/>
        <v/>
      </c>
      <c r="AQ424" s="105" t="str">
        <f t="shared" si="142"/>
        <v/>
      </c>
      <c r="AR424" s="105" t="str">
        <f t="shared" si="143"/>
        <v/>
      </c>
      <c r="AS424" s="105"/>
      <c r="AT424" s="155"/>
    </row>
    <row r="425" spans="2:46">
      <c r="B425" s="160"/>
      <c r="C425" s="160"/>
      <c r="D425" s="103"/>
      <c r="E425" s="145"/>
      <c r="F425" s="146" t="str">
        <f t="shared" si="144"/>
        <v/>
      </c>
      <c r="G425" s="146"/>
      <c r="H425" s="145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Y425" s="147"/>
      <c r="Z425" s="148"/>
      <c r="AA425" s="149" t="str">
        <f t="shared" si="127"/>
        <v/>
      </c>
      <c r="AB425" s="149" t="str">
        <f t="shared" si="132"/>
        <v/>
      </c>
      <c r="AD425" s="104" t="str">
        <f t="shared" si="128"/>
        <v/>
      </c>
      <c r="AE425" s="152" t="str">
        <f t="shared" si="129"/>
        <v/>
      </c>
      <c r="AF425" s="152" t="str">
        <f t="shared" si="133"/>
        <v/>
      </c>
      <c r="AG425" s="105" t="str">
        <f t="shared" si="130"/>
        <v/>
      </c>
      <c r="AH425" s="104" t="str">
        <f t="shared" si="131"/>
        <v/>
      </c>
      <c r="AI425" s="105" t="str">
        <f t="shared" si="134"/>
        <v/>
      </c>
      <c r="AJ425" s="105" t="str">
        <f t="shared" si="135"/>
        <v/>
      </c>
      <c r="AK425" s="105" t="str">
        <f t="shared" si="136"/>
        <v/>
      </c>
      <c r="AL425" s="105" t="str">
        <f t="shared" si="137"/>
        <v/>
      </c>
      <c r="AM425" s="105" t="str">
        <f t="shared" si="138"/>
        <v/>
      </c>
      <c r="AN425" s="105" t="str">
        <f t="shared" si="139"/>
        <v/>
      </c>
      <c r="AO425" s="105" t="str">
        <f t="shared" si="140"/>
        <v/>
      </c>
      <c r="AP425" s="105" t="str">
        <f t="shared" si="141"/>
        <v/>
      </c>
      <c r="AQ425" s="105" t="str">
        <f t="shared" si="142"/>
        <v/>
      </c>
      <c r="AR425" s="105" t="str">
        <f t="shared" si="143"/>
        <v/>
      </c>
      <c r="AS425" s="105"/>
      <c r="AT425" s="155"/>
    </row>
    <row r="426" spans="2:46">
      <c r="B426" s="160"/>
      <c r="C426" s="160"/>
      <c r="D426" s="103"/>
      <c r="E426" s="145"/>
      <c r="F426" s="146" t="str">
        <f t="shared" si="144"/>
        <v/>
      </c>
      <c r="G426" s="146"/>
      <c r="H426" s="145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Y426" s="147"/>
      <c r="Z426" s="148"/>
      <c r="AA426" s="149" t="str">
        <f t="shared" si="127"/>
        <v/>
      </c>
      <c r="AB426" s="149" t="str">
        <f t="shared" si="132"/>
        <v/>
      </c>
      <c r="AD426" s="104" t="str">
        <f t="shared" si="128"/>
        <v/>
      </c>
      <c r="AE426" s="152" t="str">
        <f t="shared" si="129"/>
        <v/>
      </c>
      <c r="AF426" s="152" t="str">
        <f t="shared" si="133"/>
        <v/>
      </c>
      <c r="AG426" s="105" t="str">
        <f t="shared" si="130"/>
        <v/>
      </c>
      <c r="AH426" s="104" t="str">
        <f t="shared" si="131"/>
        <v/>
      </c>
      <c r="AI426" s="105" t="str">
        <f t="shared" si="134"/>
        <v/>
      </c>
      <c r="AJ426" s="105" t="str">
        <f t="shared" si="135"/>
        <v/>
      </c>
      <c r="AK426" s="105" t="str">
        <f t="shared" si="136"/>
        <v/>
      </c>
      <c r="AL426" s="105" t="str">
        <f t="shared" si="137"/>
        <v/>
      </c>
      <c r="AM426" s="105" t="str">
        <f t="shared" si="138"/>
        <v/>
      </c>
      <c r="AN426" s="105" t="str">
        <f t="shared" si="139"/>
        <v/>
      </c>
      <c r="AO426" s="105" t="str">
        <f t="shared" si="140"/>
        <v/>
      </c>
      <c r="AP426" s="105" t="str">
        <f t="shared" si="141"/>
        <v/>
      </c>
      <c r="AQ426" s="105" t="str">
        <f t="shared" si="142"/>
        <v/>
      </c>
      <c r="AR426" s="105" t="str">
        <f t="shared" si="143"/>
        <v/>
      </c>
      <c r="AS426" s="105"/>
      <c r="AT426" s="155"/>
    </row>
    <row r="427" spans="2:46">
      <c r="B427" s="160"/>
      <c r="C427" s="160"/>
      <c r="D427" s="103"/>
      <c r="E427" s="145"/>
      <c r="F427" s="146" t="str">
        <f t="shared" si="144"/>
        <v/>
      </c>
      <c r="G427" s="146"/>
      <c r="H427" s="145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Y427" s="147"/>
      <c r="Z427" s="148"/>
      <c r="AA427" s="149" t="str">
        <f t="shared" si="127"/>
        <v/>
      </c>
      <c r="AB427" s="149" t="str">
        <f t="shared" si="132"/>
        <v/>
      </c>
      <c r="AD427" s="104" t="str">
        <f t="shared" si="128"/>
        <v/>
      </c>
      <c r="AE427" s="152" t="str">
        <f t="shared" si="129"/>
        <v/>
      </c>
      <c r="AF427" s="152" t="str">
        <f t="shared" si="133"/>
        <v/>
      </c>
      <c r="AG427" s="105" t="str">
        <f t="shared" si="130"/>
        <v/>
      </c>
      <c r="AH427" s="104" t="str">
        <f t="shared" si="131"/>
        <v/>
      </c>
      <c r="AI427" s="105" t="str">
        <f t="shared" si="134"/>
        <v/>
      </c>
      <c r="AJ427" s="105" t="str">
        <f t="shared" si="135"/>
        <v/>
      </c>
      <c r="AK427" s="105" t="str">
        <f t="shared" si="136"/>
        <v/>
      </c>
      <c r="AL427" s="105" t="str">
        <f t="shared" si="137"/>
        <v/>
      </c>
      <c r="AM427" s="105" t="str">
        <f t="shared" si="138"/>
        <v/>
      </c>
      <c r="AN427" s="105" t="str">
        <f t="shared" si="139"/>
        <v/>
      </c>
      <c r="AO427" s="105" t="str">
        <f t="shared" si="140"/>
        <v/>
      </c>
      <c r="AP427" s="105" t="str">
        <f t="shared" si="141"/>
        <v/>
      </c>
      <c r="AQ427" s="105" t="str">
        <f t="shared" si="142"/>
        <v/>
      </c>
      <c r="AR427" s="105" t="str">
        <f t="shared" si="143"/>
        <v/>
      </c>
      <c r="AS427" s="105"/>
      <c r="AT427" s="155"/>
    </row>
    <row r="428" spans="2:46">
      <c r="B428" s="160"/>
      <c r="C428" s="160"/>
      <c r="D428" s="103"/>
      <c r="E428" s="145"/>
      <c r="F428" s="146" t="str">
        <f t="shared" si="144"/>
        <v/>
      </c>
      <c r="G428" s="146"/>
      <c r="H428" s="145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Y428" s="147"/>
      <c r="Z428" s="148"/>
      <c r="AA428" s="149" t="str">
        <f t="shared" si="127"/>
        <v/>
      </c>
      <c r="AB428" s="149" t="str">
        <f t="shared" si="132"/>
        <v/>
      </c>
      <c r="AD428" s="104" t="str">
        <f t="shared" si="128"/>
        <v/>
      </c>
      <c r="AE428" s="152" t="str">
        <f t="shared" si="129"/>
        <v/>
      </c>
      <c r="AF428" s="152" t="str">
        <f t="shared" si="133"/>
        <v/>
      </c>
      <c r="AG428" s="105" t="str">
        <f t="shared" si="130"/>
        <v/>
      </c>
      <c r="AH428" s="104" t="str">
        <f t="shared" si="131"/>
        <v/>
      </c>
      <c r="AI428" s="105" t="str">
        <f t="shared" si="134"/>
        <v/>
      </c>
      <c r="AJ428" s="105" t="str">
        <f t="shared" si="135"/>
        <v/>
      </c>
      <c r="AK428" s="105" t="str">
        <f t="shared" si="136"/>
        <v/>
      </c>
      <c r="AL428" s="105" t="str">
        <f t="shared" si="137"/>
        <v/>
      </c>
      <c r="AM428" s="105" t="str">
        <f t="shared" si="138"/>
        <v/>
      </c>
      <c r="AN428" s="105" t="str">
        <f t="shared" si="139"/>
        <v/>
      </c>
      <c r="AO428" s="105" t="str">
        <f t="shared" si="140"/>
        <v/>
      </c>
      <c r="AP428" s="105" t="str">
        <f t="shared" si="141"/>
        <v/>
      </c>
      <c r="AQ428" s="105" t="str">
        <f t="shared" si="142"/>
        <v/>
      </c>
      <c r="AR428" s="105" t="str">
        <f t="shared" si="143"/>
        <v/>
      </c>
      <c r="AS428" s="105"/>
      <c r="AT428" s="155"/>
    </row>
    <row r="429" spans="2:46">
      <c r="B429" s="160"/>
      <c r="C429" s="160"/>
      <c r="D429" s="103"/>
      <c r="E429" s="145"/>
      <c r="F429" s="146" t="str">
        <f t="shared" si="144"/>
        <v/>
      </c>
      <c r="G429" s="146"/>
      <c r="H429" s="145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Y429" s="147"/>
      <c r="Z429" s="148"/>
      <c r="AA429" s="149" t="str">
        <f t="shared" si="127"/>
        <v/>
      </c>
      <c r="AB429" s="149" t="str">
        <f t="shared" si="132"/>
        <v/>
      </c>
      <c r="AD429" s="104" t="str">
        <f t="shared" si="128"/>
        <v/>
      </c>
      <c r="AE429" s="152" t="str">
        <f t="shared" si="129"/>
        <v/>
      </c>
      <c r="AF429" s="152" t="str">
        <f t="shared" si="133"/>
        <v/>
      </c>
      <c r="AG429" s="105" t="str">
        <f t="shared" si="130"/>
        <v/>
      </c>
      <c r="AH429" s="104" t="str">
        <f t="shared" si="131"/>
        <v/>
      </c>
      <c r="AI429" s="105" t="str">
        <f t="shared" si="134"/>
        <v/>
      </c>
      <c r="AJ429" s="105" t="str">
        <f t="shared" si="135"/>
        <v/>
      </c>
      <c r="AK429" s="105" t="str">
        <f t="shared" si="136"/>
        <v/>
      </c>
      <c r="AL429" s="105" t="str">
        <f t="shared" si="137"/>
        <v/>
      </c>
      <c r="AM429" s="105" t="str">
        <f t="shared" si="138"/>
        <v/>
      </c>
      <c r="AN429" s="105" t="str">
        <f t="shared" si="139"/>
        <v/>
      </c>
      <c r="AO429" s="105" t="str">
        <f t="shared" si="140"/>
        <v/>
      </c>
      <c r="AP429" s="105" t="str">
        <f t="shared" si="141"/>
        <v/>
      </c>
      <c r="AQ429" s="105" t="str">
        <f t="shared" si="142"/>
        <v/>
      </c>
      <c r="AR429" s="105" t="str">
        <f t="shared" si="143"/>
        <v/>
      </c>
      <c r="AS429" s="105"/>
      <c r="AT429" s="155"/>
    </row>
    <row r="430" spans="2:46">
      <c r="B430" s="160"/>
      <c r="C430" s="160"/>
      <c r="D430" s="103"/>
      <c r="E430" s="145"/>
      <c r="F430" s="146" t="str">
        <f t="shared" si="144"/>
        <v/>
      </c>
      <c r="G430" s="146"/>
      <c r="H430" s="145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Y430" s="147"/>
      <c r="Z430" s="148"/>
      <c r="AA430" s="149" t="str">
        <f t="shared" si="127"/>
        <v/>
      </c>
      <c r="AB430" s="149" t="str">
        <f t="shared" si="132"/>
        <v/>
      </c>
      <c r="AD430" s="104" t="str">
        <f t="shared" si="128"/>
        <v/>
      </c>
      <c r="AE430" s="152" t="str">
        <f t="shared" si="129"/>
        <v/>
      </c>
      <c r="AF430" s="152" t="str">
        <f t="shared" si="133"/>
        <v/>
      </c>
      <c r="AG430" s="105" t="str">
        <f t="shared" si="130"/>
        <v/>
      </c>
      <c r="AH430" s="104" t="str">
        <f t="shared" si="131"/>
        <v/>
      </c>
      <c r="AI430" s="105" t="str">
        <f t="shared" si="134"/>
        <v/>
      </c>
      <c r="AJ430" s="105" t="str">
        <f t="shared" si="135"/>
        <v/>
      </c>
      <c r="AK430" s="105" t="str">
        <f t="shared" si="136"/>
        <v/>
      </c>
      <c r="AL430" s="105" t="str">
        <f t="shared" si="137"/>
        <v/>
      </c>
      <c r="AM430" s="105" t="str">
        <f t="shared" si="138"/>
        <v/>
      </c>
      <c r="AN430" s="105" t="str">
        <f t="shared" si="139"/>
        <v/>
      </c>
      <c r="AO430" s="105" t="str">
        <f t="shared" si="140"/>
        <v/>
      </c>
      <c r="AP430" s="105" t="str">
        <f t="shared" si="141"/>
        <v/>
      </c>
      <c r="AQ430" s="105" t="str">
        <f t="shared" si="142"/>
        <v/>
      </c>
      <c r="AR430" s="105" t="str">
        <f t="shared" si="143"/>
        <v/>
      </c>
      <c r="AS430" s="105"/>
      <c r="AT430" s="155"/>
    </row>
    <row r="431" spans="2:46">
      <c r="B431" s="160"/>
      <c r="C431" s="160"/>
      <c r="D431" s="103"/>
      <c r="E431" s="145"/>
      <c r="F431" s="146" t="str">
        <f t="shared" si="144"/>
        <v/>
      </c>
      <c r="G431" s="146"/>
      <c r="H431" s="145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Y431" s="147"/>
      <c r="Z431" s="148"/>
      <c r="AA431" s="149" t="str">
        <f t="shared" si="127"/>
        <v/>
      </c>
      <c r="AB431" s="149" t="str">
        <f t="shared" si="132"/>
        <v/>
      </c>
      <c r="AD431" s="104" t="str">
        <f t="shared" si="128"/>
        <v/>
      </c>
      <c r="AE431" s="152" t="str">
        <f t="shared" si="129"/>
        <v/>
      </c>
      <c r="AF431" s="152" t="str">
        <f t="shared" si="133"/>
        <v/>
      </c>
      <c r="AG431" s="105" t="str">
        <f t="shared" si="130"/>
        <v/>
      </c>
      <c r="AH431" s="104" t="str">
        <f t="shared" si="131"/>
        <v/>
      </c>
      <c r="AI431" s="105" t="str">
        <f t="shared" si="134"/>
        <v/>
      </c>
      <c r="AJ431" s="105" t="str">
        <f t="shared" si="135"/>
        <v/>
      </c>
      <c r="AK431" s="105" t="str">
        <f t="shared" si="136"/>
        <v/>
      </c>
      <c r="AL431" s="105" t="str">
        <f t="shared" si="137"/>
        <v/>
      </c>
      <c r="AM431" s="105" t="str">
        <f t="shared" si="138"/>
        <v/>
      </c>
      <c r="AN431" s="105" t="str">
        <f t="shared" si="139"/>
        <v/>
      </c>
      <c r="AO431" s="105" t="str">
        <f t="shared" si="140"/>
        <v/>
      </c>
      <c r="AP431" s="105" t="str">
        <f t="shared" si="141"/>
        <v/>
      </c>
      <c r="AQ431" s="105" t="str">
        <f t="shared" si="142"/>
        <v/>
      </c>
      <c r="AR431" s="105" t="str">
        <f t="shared" si="143"/>
        <v/>
      </c>
      <c r="AS431" s="105"/>
      <c r="AT431" s="155"/>
    </row>
    <row r="432" spans="2:46">
      <c r="B432" s="160"/>
      <c r="C432" s="160"/>
      <c r="D432" s="103"/>
      <c r="E432" s="145"/>
      <c r="F432" s="146" t="str">
        <f t="shared" si="144"/>
        <v/>
      </c>
      <c r="G432" s="146"/>
      <c r="H432" s="145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Y432" s="147"/>
      <c r="Z432" s="148"/>
      <c r="AA432" s="149" t="str">
        <f t="shared" si="127"/>
        <v/>
      </c>
      <c r="AB432" s="149" t="str">
        <f t="shared" si="132"/>
        <v/>
      </c>
      <c r="AD432" s="104" t="str">
        <f t="shared" si="128"/>
        <v/>
      </c>
      <c r="AE432" s="152" t="str">
        <f t="shared" si="129"/>
        <v/>
      </c>
      <c r="AF432" s="152" t="str">
        <f t="shared" si="133"/>
        <v/>
      </c>
      <c r="AG432" s="105" t="str">
        <f t="shared" si="130"/>
        <v/>
      </c>
      <c r="AH432" s="104" t="str">
        <f t="shared" si="131"/>
        <v/>
      </c>
      <c r="AI432" s="105" t="str">
        <f t="shared" si="134"/>
        <v/>
      </c>
      <c r="AJ432" s="105" t="str">
        <f t="shared" si="135"/>
        <v/>
      </c>
      <c r="AK432" s="105" t="str">
        <f t="shared" si="136"/>
        <v/>
      </c>
      <c r="AL432" s="105" t="str">
        <f t="shared" si="137"/>
        <v/>
      </c>
      <c r="AM432" s="105" t="str">
        <f t="shared" si="138"/>
        <v/>
      </c>
      <c r="AN432" s="105" t="str">
        <f t="shared" si="139"/>
        <v/>
      </c>
      <c r="AO432" s="105" t="str">
        <f t="shared" si="140"/>
        <v/>
      </c>
      <c r="AP432" s="105" t="str">
        <f t="shared" si="141"/>
        <v/>
      </c>
      <c r="AQ432" s="105" t="str">
        <f t="shared" si="142"/>
        <v/>
      </c>
      <c r="AR432" s="105" t="str">
        <f t="shared" si="143"/>
        <v/>
      </c>
      <c r="AS432" s="105"/>
      <c r="AT432" s="155"/>
    </row>
    <row r="433" spans="2:46">
      <c r="B433" s="160"/>
      <c r="C433" s="160"/>
      <c r="D433" s="103"/>
      <c r="E433" s="145"/>
      <c r="F433" s="146" t="str">
        <f t="shared" si="144"/>
        <v/>
      </c>
      <c r="G433" s="146"/>
      <c r="H433" s="145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Y433" s="147"/>
      <c r="Z433" s="148"/>
      <c r="AA433" s="149" t="str">
        <f t="shared" si="127"/>
        <v/>
      </c>
      <c r="AB433" s="149" t="str">
        <f t="shared" si="132"/>
        <v/>
      </c>
      <c r="AD433" s="104" t="str">
        <f t="shared" si="128"/>
        <v/>
      </c>
      <c r="AE433" s="152" t="str">
        <f t="shared" si="129"/>
        <v/>
      </c>
      <c r="AF433" s="152" t="str">
        <f t="shared" si="133"/>
        <v/>
      </c>
      <c r="AG433" s="105" t="str">
        <f t="shared" si="130"/>
        <v/>
      </c>
      <c r="AH433" s="104" t="str">
        <f t="shared" si="131"/>
        <v/>
      </c>
      <c r="AI433" s="105" t="str">
        <f t="shared" si="134"/>
        <v/>
      </c>
      <c r="AJ433" s="105" t="str">
        <f t="shared" si="135"/>
        <v/>
      </c>
      <c r="AK433" s="105" t="str">
        <f t="shared" si="136"/>
        <v/>
      </c>
      <c r="AL433" s="105" t="str">
        <f t="shared" si="137"/>
        <v/>
      </c>
      <c r="AM433" s="105" t="str">
        <f t="shared" si="138"/>
        <v/>
      </c>
      <c r="AN433" s="105" t="str">
        <f t="shared" si="139"/>
        <v/>
      </c>
      <c r="AO433" s="105" t="str">
        <f t="shared" si="140"/>
        <v/>
      </c>
      <c r="AP433" s="105" t="str">
        <f t="shared" si="141"/>
        <v/>
      </c>
      <c r="AQ433" s="105" t="str">
        <f t="shared" si="142"/>
        <v/>
      </c>
      <c r="AR433" s="105" t="str">
        <f t="shared" si="143"/>
        <v/>
      </c>
      <c r="AS433" s="105"/>
      <c r="AT433" s="155"/>
    </row>
    <row r="434" spans="2:46">
      <c r="B434" s="160"/>
      <c r="C434" s="160"/>
      <c r="D434" s="103"/>
      <c r="E434" s="145"/>
      <c r="F434" s="146" t="str">
        <f t="shared" si="144"/>
        <v/>
      </c>
      <c r="G434" s="146"/>
      <c r="H434" s="145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Y434" s="147"/>
      <c r="Z434" s="148"/>
      <c r="AA434" s="149" t="str">
        <f t="shared" si="127"/>
        <v/>
      </c>
      <c r="AB434" s="149" t="str">
        <f t="shared" si="132"/>
        <v/>
      </c>
      <c r="AD434" s="104" t="str">
        <f t="shared" si="128"/>
        <v/>
      </c>
      <c r="AE434" s="152" t="str">
        <f t="shared" si="129"/>
        <v/>
      </c>
      <c r="AF434" s="152" t="str">
        <f t="shared" si="133"/>
        <v/>
      </c>
      <c r="AG434" s="105" t="str">
        <f t="shared" si="130"/>
        <v/>
      </c>
      <c r="AH434" s="104" t="str">
        <f t="shared" si="131"/>
        <v/>
      </c>
      <c r="AI434" s="105" t="str">
        <f t="shared" si="134"/>
        <v/>
      </c>
      <c r="AJ434" s="105" t="str">
        <f t="shared" si="135"/>
        <v/>
      </c>
      <c r="AK434" s="105" t="str">
        <f t="shared" si="136"/>
        <v/>
      </c>
      <c r="AL434" s="105" t="str">
        <f t="shared" si="137"/>
        <v/>
      </c>
      <c r="AM434" s="105" t="str">
        <f t="shared" si="138"/>
        <v/>
      </c>
      <c r="AN434" s="105" t="str">
        <f t="shared" si="139"/>
        <v/>
      </c>
      <c r="AO434" s="105" t="str">
        <f t="shared" si="140"/>
        <v/>
      </c>
      <c r="AP434" s="105" t="str">
        <f t="shared" si="141"/>
        <v/>
      </c>
      <c r="AQ434" s="105" t="str">
        <f t="shared" si="142"/>
        <v/>
      </c>
      <c r="AR434" s="105" t="str">
        <f t="shared" si="143"/>
        <v/>
      </c>
      <c r="AS434" s="105"/>
      <c r="AT434" s="155"/>
    </row>
    <row r="435" spans="2:46">
      <c r="B435" s="160"/>
      <c r="C435" s="160"/>
      <c r="D435" s="103"/>
      <c r="E435" s="145"/>
      <c r="F435" s="146" t="str">
        <f t="shared" si="144"/>
        <v/>
      </c>
      <c r="G435" s="146"/>
      <c r="H435" s="145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Y435" s="147"/>
      <c r="Z435" s="148"/>
      <c r="AA435" s="149" t="str">
        <f t="shared" si="127"/>
        <v/>
      </c>
      <c r="AB435" s="149" t="str">
        <f t="shared" si="132"/>
        <v/>
      </c>
      <c r="AD435" s="104" t="str">
        <f t="shared" si="128"/>
        <v/>
      </c>
      <c r="AE435" s="152" t="str">
        <f t="shared" si="129"/>
        <v/>
      </c>
      <c r="AF435" s="152" t="str">
        <f t="shared" si="133"/>
        <v/>
      </c>
      <c r="AG435" s="105" t="str">
        <f t="shared" si="130"/>
        <v/>
      </c>
      <c r="AH435" s="104" t="str">
        <f t="shared" si="131"/>
        <v/>
      </c>
      <c r="AI435" s="105" t="str">
        <f t="shared" si="134"/>
        <v/>
      </c>
      <c r="AJ435" s="105" t="str">
        <f t="shared" si="135"/>
        <v/>
      </c>
      <c r="AK435" s="105" t="str">
        <f t="shared" si="136"/>
        <v/>
      </c>
      <c r="AL435" s="105" t="str">
        <f t="shared" si="137"/>
        <v/>
      </c>
      <c r="AM435" s="105" t="str">
        <f t="shared" si="138"/>
        <v/>
      </c>
      <c r="AN435" s="105" t="str">
        <f t="shared" si="139"/>
        <v/>
      </c>
      <c r="AO435" s="105" t="str">
        <f t="shared" si="140"/>
        <v/>
      </c>
      <c r="AP435" s="105" t="str">
        <f t="shared" si="141"/>
        <v/>
      </c>
      <c r="AQ435" s="105" t="str">
        <f t="shared" si="142"/>
        <v/>
      </c>
      <c r="AR435" s="105" t="str">
        <f t="shared" si="143"/>
        <v/>
      </c>
      <c r="AS435" s="105"/>
      <c r="AT435" s="155"/>
    </row>
    <row r="436" spans="2:46">
      <c r="B436" s="160"/>
      <c r="C436" s="160"/>
      <c r="D436" s="103"/>
      <c r="E436" s="145"/>
      <c r="F436" s="146" t="str">
        <f t="shared" si="144"/>
        <v/>
      </c>
      <c r="G436" s="146"/>
      <c r="H436" s="145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Y436" s="147"/>
      <c r="Z436" s="148"/>
      <c r="AA436" s="149" t="str">
        <f t="shared" si="127"/>
        <v/>
      </c>
      <c r="AB436" s="149" t="str">
        <f t="shared" si="132"/>
        <v/>
      </c>
      <c r="AD436" s="104" t="str">
        <f t="shared" si="128"/>
        <v/>
      </c>
      <c r="AE436" s="152" t="str">
        <f t="shared" si="129"/>
        <v/>
      </c>
      <c r="AF436" s="152" t="str">
        <f t="shared" si="133"/>
        <v/>
      </c>
      <c r="AG436" s="105" t="str">
        <f t="shared" si="130"/>
        <v/>
      </c>
      <c r="AH436" s="104" t="str">
        <f t="shared" si="131"/>
        <v/>
      </c>
      <c r="AI436" s="105" t="str">
        <f t="shared" si="134"/>
        <v/>
      </c>
      <c r="AJ436" s="105" t="str">
        <f t="shared" si="135"/>
        <v/>
      </c>
      <c r="AK436" s="105" t="str">
        <f t="shared" si="136"/>
        <v/>
      </c>
      <c r="AL436" s="105" t="str">
        <f t="shared" si="137"/>
        <v/>
      </c>
      <c r="AM436" s="105" t="str">
        <f t="shared" si="138"/>
        <v/>
      </c>
      <c r="AN436" s="105" t="str">
        <f t="shared" si="139"/>
        <v/>
      </c>
      <c r="AO436" s="105" t="str">
        <f t="shared" si="140"/>
        <v/>
      </c>
      <c r="AP436" s="105" t="str">
        <f t="shared" si="141"/>
        <v/>
      </c>
      <c r="AQ436" s="105" t="str">
        <f t="shared" si="142"/>
        <v/>
      </c>
      <c r="AR436" s="105" t="str">
        <f t="shared" si="143"/>
        <v/>
      </c>
      <c r="AS436" s="105"/>
      <c r="AT436" s="155"/>
    </row>
    <row r="437" spans="2:46">
      <c r="B437" s="160"/>
      <c r="C437" s="160"/>
      <c r="D437" s="103"/>
      <c r="E437" s="145"/>
      <c r="F437" s="146" t="str">
        <f t="shared" si="144"/>
        <v/>
      </c>
      <c r="G437" s="146"/>
      <c r="H437" s="145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Y437" s="147"/>
      <c r="Z437" s="148"/>
      <c r="AA437" s="149" t="str">
        <f t="shared" si="127"/>
        <v/>
      </c>
      <c r="AB437" s="149" t="str">
        <f t="shared" si="132"/>
        <v/>
      </c>
      <c r="AD437" s="104" t="str">
        <f t="shared" si="128"/>
        <v/>
      </c>
      <c r="AE437" s="152" t="str">
        <f t="shared" si="129"/>
        <v/>
      </c>
      <c r="AF437" s="152" t="str">
        <f t="shared" si="133"/>
        <v/>
      </c>
      <c r="AG437" s="105" t="str">
        <f t="shared" si="130"/>
        <v/>
      </c>
      <c r="AH437" s="104" t="str">
        <f t="shared" si="131"/>
        <v/>
      </c>
      <c r="AI437" s="105" t="str">
        <f t="shared" si="134"/>
        <v/>
      </c>
      <c r="AJ437" s="105" t="str">
        <f t="shared" si="135"/>
        <v/>
      </c>
      <c r="AK437" s="105" t="str">
        <f t="shared" si="136"/>
        <v/>
      </c>
      <c r="AL437" s="105" t="str">
        <f t="shared" si="137"/>
        <v/>
      </c>
      <c r="AM437" s="105" t="str">
        <f t="shared" si="138"/>
        <v/>
      </c>
      <c r="AN437" s="105" t="str">
        <f t="shared" si="139"/>
        <v/>
      </c>
      <c r="AO437" s="105" t="str">
        <f t="shared" si="140"/>
        <v/>
      </c>
      <c r="AP437" s="105" t="str">
        <f t="shared" si="141"/>
        <v/>
      </c>
      <c r="AQ437" s="105" t="str">
        <f t="shared" si="142"/>
        <v/>
      </c>
      <c r="AR437" s="105" t="str">
        <f t="shared" si="143"/>
        <v/>
      </c>
      <c r="AS437" s="105"/>
      <c r="AT437" s="155"/>
    </row>
    <row r="438" spans="2:46">
      <c r="B438" s="160"/>
      <c r="C438" s="160"/>
      <c r="D438" s="103"/>
      <c r="E438" s="145"/>
      <c r="F438" s="146" t="str">
        <f t="shared" si="144"/>
        <v/>
      </c>
      <c r="G438" s="146"/>
      <c r="H438" s="145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Y438" s="147"/>
      <c r="Z438" s="148"/>
      <c r="AA438" s="149" t="str">
        <f t="shared" si="127"/>
        <v/>
      </c>
      <c r="AB438" s="149" t="str">
        <f t="shared" si="132"/>
        <v/>
      </c>
      <c r="AD438" s="104" t="str">
        <f t="shared" si="128"/>
        <v/>
      </c>
      <c r="AE438" s="152" t="str">
        <f t="shared" si="129"/>
        <v/>
      </c>
      <c r="AF438" s="152" t="str">
        <f t="shared" si="133"/>
        <v/>
      </c>
      <c r="AG438" s="105" t="str">
        <f t="shared" si="130"/>
        <v/>
      </c>
      <c r="AH438" s="104" t="str">
        <f t="shared" si="131"/>
        <v/>
      </c>
      <c r="AI438" s="105" t="str">
        <f t="shared" si="134"/>
        <v/>
      </c>
      <c r="AJ438" s="105" t="str">
        <f t="shared" si="135"/>
        <v/>
      </c>
      <c r="AK438" s="105" t="str">
        <f t="shared" si="136"/>
        <v/>
      </c>
      <c r="AL438" s="105" t="str">
        <f t="shared" si="137"/>
        <v/>
      </c>
      <c r="AM438" s="105" t="str">
        <f t="shared" si="138"/>
        <v/>
      </c>
      <c r="AN438" s="105" t="str">
        <f t="shared" si="139"/>
        <v/>
      </c>
      <c r="AO438" s="105" t="str">
        <f t="shared" si="140"/>
        <v/>
      </c>
      <c r="AP438" s="105" t="str">
        <f t="shared" si="141"/>
        <v/>
      </c>
      <c r="AQ438" s="105" t="str">
        <f t="shared" si="142"/>
        <v/>
      </c>
      <c r="AR438" s="105" t="str">
        <f t="shared" si="143"/>
        <v/>
      </c>
      <c r="AS438" s="105"/>
      <c r="AT438" s="155"/>
    </row>
    <row r="439" spans="2:46">
      <c r="B439" s="160"/>
      <c r="C439" s="160"/>
      <c r="D439" s="103"/>
      <c r="E439" s="145"/>
      <c r="F439" s="146" t="str">
        <f t="shared" si="144"/>
        <v/>
      </c>
      <c r="G439" s="146"/>
      <c r="H439" s="145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Y439" s="147"/>
      <c r="Z439" s="148"/>
      <c r="AA439" s="149" t="str">
        <f t="shared" si="127"/>
        <v/>
      </c>
      <c r="AB439" s="149" t="str">
        <f t="shared" si="132"/>
        <v/>
      </c>
      <c r="AD439" s="104" t="str">
        <f t="shared" si="128"/>
        <v/>
      </c>
      <c r="AE439" s="152" t="str">
        <f t="shared" si="129"/>
        <v/>
      </c>
      <c r="AF439" s="152" t="str">
        <f t="shared" si="133"/>
        <v/>
      </c>
      <c r="AG439" s="105" t="str">
        <f t="shared" si="130"/>
        <v/>
      </c>
      <c r="AH439" s="104" t="str">
        <f t="shared" si="131"/>
        <v/>
      </c>
      <c r="AI439" s="105" t="str">
        <f t="shared" si="134"/>
        <v/>
      </c>
      <c r="AJ439" s="105" t="str">
        <f t="shared" si="135"/>
        <v/>
      </c>
      <c r="AK439" s="105" t="str">
        <f t="shared" si="136"/>
        <v/>
      </c>
      <c r="AL439" s="105" t="str">
        <f t="shared" si="137"/>
        <v/>
      </c>
      <c r="AM439" s="105" t="str">
        <f t="shared" si="138"/>
        <v/>
      </c>
      <c r="AN439" s="105" t="str">
        <f t="shared" si="139"/>
        <v/>
      </c>
      <c r="AO439" s="105" t="str">
        <f t="shared" si="140"/>
        <v/>
      </c>
      <c r="AP439" s="105" t="str">
        <f t="shared" si="141"/>
        <v/>
      </c>
      <c r="AQ439" s="105" t="str">
        <f t="shared" si="142"/>
        <v/>
      </c>
      <c r="AR439" s="105" t="str">
        <f t="shared" si="143"/>
        <v/>
      </c>
      <c r="AS439" s="105"/>
      <c r="AT439" s="155"/>
    </row>
    <row r="440" spans="2:46">
      <c r="B440" s="160"/>
      <c r="C440" s="160"/>
      <c r="D440" s="103"/>
      <c r="E440" s="145"/>
      <c r="F440" s="146" t="str">
        <f t="shared" si="144"/>
        <v/>
      </c>
      <c r="G440" s="146"/>
      <c r="H440" s="145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Y440" s="147"/>
      <c r="Z440" s="148"/>
      <c r="AA440" s="149" t="str">
        <f t="shared" si="127"/>
        <v/>
      </c>
      <c r="AB440" s="149" t="str">
        <f t="shared" si="132"/>
        <v/>
      </c>
      <c r="AD440" s="104" t="str">
        <f t="shared" si="128"/>
        <v/>
      </c>
      <c r="AE440" s="152" t="str">
        <f t="shared" si="129"/>
        <v/>
      </c>
      <c r="AF440" s="152" t="str">
        <f t="shared" si="133"/>
        <v/>
      </c>
      <c r="AG440" s="105" t="str">
        <f t="shared" si="130"/>
        <v/>
      </c>
      <c r="AH440" s="104" t="str">
        <f t="shared" si="131"/>
        <v/>
      </c>
      <c r="AI440" s="105" t="str">
        <f t="shared" si="134"/>
        <v/>
      </c>
      <c r="AJ440" s="105" t="str">
        <f t="shared" si="135"/>
        <v/>
      </c>
      <c r="AK440" s="105" t="str">
        <f t="shared" si="136"/>
        <v/>
      </c>
      <c r="AL440" s="105" t="str">
        <f t="shared" si="137"/>
        <v/>
      </c>
      <c r="AM440" s="105" t="str">
        <f t="shared" si="138"/>
        <v/>
      </c>
      <c r="AN440" s="105" t="str">
        <f t="shared" si="139"/>
        <v/>
      </c>
      <c r="AO440" s="105" t="str">
        <f t="shared" si="140"/>
        <v/>
      </c>
      <c r="AP440" s="105" t="str">
        <f t="shared" si="141"/>
        <v/>
      </c>
      <c r="AQ440" s="105" t="str">
        <f t="shared" si="142"/>
        <v/>
      </c>
      <c r="AR440" s="105" t="str">
        <f t="shared" si="143"/>
        <v/>
      </c>
      <c r="AS440" s="105"/>
      <c r="AT440" s="155"/>
    </row>
    <row r="441" spans="2:46">
      <c r="B441" s="160"/>
      <c r="C441" s="160"/>
      <c r="D441" s="103"/>
      <c r="E441" s="145"/>
      <c r="F441" s="146" t="str">
        <f t="shared" si="144"/>
        <v/>
      </c>
      <c r="G441" s="146"/>
      <c r="H441" s="145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Y441" s="147"/>
      <c r="Z441" s="148"/>
      <c r="AA441" s="149" t="str">
        <f t="shared" si="127"/>
        <v/>
      </c>
      <c r="AB441" s="149" t="str">
        <f t="shared" si="132"/>
        <v/>
      </c>
      <c r="AD441" s="104" t="str">
        <f t="shared" si="128"/>
        <v/>
      </c>
      <c r="AE441" s="152" t="str">
        <f t="shared" si="129"/>
        <v/>
      </c>
      <c r="AF441" s="152" t="str">
        <f t="shared" si="133"/>
        <v/>
      </c>
      <c r="AG441" s="105" t="str">
        <f t="shared" si="130"/>
        <v/>
      </c>
      <c r="AH441" s="104" t="str">
        <f t="shared" si="131"/>
        <v/>
      </c>
      <c r="AI441" s="105" t="str">
        <f t="shared" si="134"/>
        <v/>
      </c>
      <c r="AJ441" s="105" t="str">
        <f t="shared" si="135"/>
        <v/>
      </c>
      <c r="AK441" s="105" t="str">
        <f t="shared" si="136"/>
        <v/>
      </c>
      <c r="AL441" s="105" t="str">
        <f t="shared" si="137"/>
        <v/>
      </c>
      <c r="AM441" s="105" t="str">
        <f t="shared" si="138"/>
        <v/>
      </c>
      <c r="AN441" s="105" t="str">
        <f t="shared" si="139"/>
        <v/>
      </c>
      <c r="AO441" s="105" t="str">
        <f t="shared" si="140"/>
        <v/>
      </c>
      <c r="AP441" s="105" t="str">
        <f t="shared" si="141"/>
        <v/>
      </c>
      <c r="AQ441" s="105" t="str">
        <f t="shared" si="142"/>
        <v/>
      </c>
      <c r="AR441" s="105" t="str">
        <f t="shared" si="143"/>
        <v/>
      </c>
      <c r="AS441" s="105"/>
      <c r="AT441" s="155"/>
    </row>
    <row r="442" spans="2:46">
      <c r="B442" s="160"/>
      <c r="C442" s="160"/>
      <c r="D442" s="103"/>
      <c r="E442" s="145"/>
      <c r="F442" s="146" t="str">
        <f t="shared" si="144"/>
        <v/>
      </c>
      <c r="G442" s="146"/>
      <c r="H442" s="145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Y442" s="147"/>
      <c r="Z442" s="148"/>
      <c r="AA442" s="149" t="str">
        <f t="shared" si="127"/>
        <v/>
      </c>
      <c r="AB442" s="149" t="str">
        <f t="shared" si="132"/>
        <v/>
      </c>
      <c r="AD442" s="104" t="str">
        <f t="shared" si="128"/>
        <v/>
      </c>
      <c r="AE442" s="152" t="str">
        <f t="shared" si="129"/>
        <v/>
      </c>
      <c r="AF442" s="152" t="str">
        <f t="shared" si="133"/>
        <v/>
      </c>
      <c r="AG442" s="105" t="str">
        <f t="shared" si="130"/>
        <v/>
      </c>
      <c r="AH442" s="104" t="str">
        <f t="shared" si="131"/>
        <v/>
      </c>
      <c r="AI442" s="105" t="str">
        <f t="shared" si="134"/>
        <v/>
      </c>
      <c r="AJ442" s="105" t="str">
        <f t="shared" si="135"/>
        <v/>
      </c>
      <c r="AK442" s="105" t="str">
        <f t="shared" si="136"/>
        <v/>
      </c>
      <c r="AL442" s="105" t="str">
        <f t="shared" si="137"/>
        <v/>
      </c>
      <c r="AM442" s="105" t="str">
        <f t="shared" si="138"/>
        <v/>
      </c>
      <c r="AN442" s="105" t="str">
        <f t="shared" si="139"/>
        <v/>
      </c>
      <c r="AO442" s="105" t="str">
        <f t="shared" si="140"/>
        <v/>
      </c>
      <c r="AP442" s="105" t="str">
        <f t="shared" si="141"/>
        <v/>
      </c>
      <c r="AQ442" s="105" t="str">
        <f t="shared" si="142"/>
        <v/>
      </c>
      <c r="AR442" s="105" t="str">
        <f t="shared" si="143"/>
        <v/>
      </c>
      <c r="AS442" s="105"/>
      <c r="AT442" s="155"/>
    </row>
    <row r="443" spans="2:46">
      <c r="B443" s="160"/>
      <c r="C443" s="160"/>
      <c r="D443" s="103"/>
      <c r="E443" s="145"/>
      <c r="F443" s="146" t="str">
        <f t="shared" si="144"/>
        <v/>
      </c>
      <c r="G443" s="146"/>
      <c r="H443" s="145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Y443" s="147"/>
      <c r="Z443" s="148"/>
      <c r="AA443" s="149" t="str">
        <f t="shared" si="127"/>
        <v/>
      </c>
      <c r="AB443" s="149" t="str">
        <f t="shared" si="132"/>
        <v/>
      </c>
      <c r="AD443" s="104" t="str">
        <f t="shared" si="128"/>
        <v/>
      </c>
      <c r="AE443" s="152" t="str">
        <f t="shared" si="129"/>
        <v/>
      </c>
      <c r="AF443" s="152" t="str">
        <f t="shared" si="133"/>
        <v/>
      </c>
      <c r="AG443" s="105" t="str">
        <f t="shared" si="130"/>
        <v/>
      </c>
      <c r="AH443" s="104" t="str">
        <f t="shared" si="131"/>
        <v/>
      </c>
      <c r="AI443" s="105" t="str">
        <f t="shared" si="134"/>
        <v/>
      </c>
      <c r="AJ443" s="105" t="str">
        <f t="shared" si="135"/>
        <v/>
      </c>
      <c r="AK443" s="105" t="str">
        <f t="shared" si="136"/>
        <v/>
      </c>
      <c r="AL443" s="105" t="str">
        <f t="shared" si="137"/>
        <v/>
      </c>
      <c r="AM443" s="105" t="str">
        <f t="shared" si="138"/>
        <v/>
      </c>
      <c r="AN443" s="105" t="str">
        <f t="shared" si="139"/>
        <v/>
      </c>
      <c r="AO443" s="105" t="str">
        <f t="shared" si="140"/>
        <v/>
      </c>
      <c r="AP443" s="105" t="str">
        <f t="shared" si="141"/>
        <v/>
      </c>
      <c r="AQ443" s="105" t="str">
        <f t="shared" si="142"/>
        <v/>
      </c>
      <c r="AR443" s="105" t="str">
        <f t="shared" si="143"/>
        <v/>
      </c>
      <c r="AS443" s="105"/>
      <c r="AT443" s="155"/>
    </row>
    <row r="444" spans="2:46">
      <c r="B444" s="160"/>
      <c r="C444" s="160"/>
      <c r="D444" s="103"/>
      <c r="E444" s="145"/>
      <c r="F444" s="146" t="str">
        <f t="shared" si="144"/>
        <v/>
      </c>
      <c r="G444" s="146"/>
      <c r="H444" s="145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Y444" s="147"/>
      <c r="Z444" s="148"/>
      <c r="AA444" s="149" t="str">
        <f t="shared" si="127"/>
        <v/>
      </c>
      <c r="AB444" s="149" t="str">
        <f t="shared" si="132"/>
        <v/>
      </c>
      <c r="AD444" s="104" t="str">
        <f t="shared" si="128"/>
        <v/>
      </c>
      <c r="AE444" s="152" t="str">
        <f t="shared" si="129"/>
        <v/>
      </c>
      <c r="AF444" s="152" t="str">
        <f t="shared" si="133"/>
        <v/>
      </c>
      <c r="AG444" s="105" t="str">
        <f t="shared" si="130"/>
        <v/>
      </c>
      <c r="AH444" s="104" t="str">
        <f t="shared" si="131"/>
        <v/>
      </c>
      <c r="AI444" s="105" t="str">
        <f t="shared" si="134"/>
        <v/>
      </c>
      <c r="AJ444" s="105" t="str">
        <f t="shared" si="135"/>
        <v/>
      </c>
      <c r="AK444" s="105" t="str">
        <f t="shared" si="136"/>
        <v/>
      </c>
      <c r="AL444" s="105" t="str">
        <f t="shared" si="137"/>
        <v/>
      </c>
      <c r="AM444" s="105" t="str">
        <f t="shared" si="138"/>
        <v/>
      </c>
      <c r="AN444" s="105" t="str">
        <f t="shared" si="139"/>
        <v/>
      </c>
      <c r="AO444" s="105" t="str">
        <f t="shared" si="140"/>
        <v/>
      </c>
      <c r="AP444" s="105" t="str">
        <f t="shared" si="141"/>
        <v/>
      </c>
      <c r="AQ444" s="105" t="str">
        <f t="shared" si="142"/>
        <v/>
      </c>
      <c r="AR444" s="105" t="str">
        <f t="shared" si="143"/>
        <v/>
      </c>
      <c r="AS444" s="105"/>
      <c r="AT444" s="155"/>
    </row>
    <row r="445" spans="2:46">
      <c r="B445" s="160"/>
      <c r="C445" s="160"/>
      <c r="D445" s="103"/>
      <c r="E445" s="145"/>
      <c r="F445" s="146" t="str">
        <f t="shared" si="144"/>
        <v/>
      </c>
      <c r="G445" s="146"/>
      <c r="H445" s="145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Y445" s="147"/>
      <c r="Z445" s="148"/>
      <c r="AA445" s="149" t="str">
        <f t="shared" si="127"/>
        <v/>
      </c>
      <c r="AB445" s="149" t="str">
        <f t="shared" si="132"/>
        <v/>
      </c>
      <c r="AD445" s="104" t="str">
        <f t="shared" si="128"/>
        <v/>
      </c>
      <c r="AE445" s="152" t="str">
        <f t="shared" si="129"/>
        <v/>
      </c>
      <c r="AF445" s="152" t="str">
        <f t="shared" si="133"/>
        <v/>
      </c>
      <c r="AG445" s="105" t="str">
        <f t="shared" si="130"/>
        <v/>
      </c>
      <c r="AH445" s="104" t="str">
        <f t="shared" si="131"/>
        <v/>
      </c>
      <c r="AI445" s="105" t="str">
        <f t="shared" si="134"/>
        <v/>
      </c>
      <c r="AJ445" s="105" t="str">
        <f t="shared" si="135"/>
        <v/>
      </c>
      <c r="AK445" s="105" t="str">
        <f t="shared" si="136"/>
        <v/>
      </c>
      <c r="AL445" s="105" t="str">
        <f t="shared" si="137"/>
        <v/>
      </c>
      <c r="AM445" s="105" t="str">
        <f t="shared" si="138"/>
        <v/>
      </c>
      <c r="AN445" s="105" t="str">
        <f t="shared" si="139"/>
        <v/>
      </c>
      <c r="AO445" s="105" t="str">
        <f t="shared" si="140"/>
        <v/>
      </c>
      <c r="AP445" s="105" t="str">
        <f t="shared" si="141"/>
        <v/>
      </c>
      <c r="AQ445" s="105" t="str">
        <f t="shared" si="142"/>
        <v/>
      </c>
      <c r="AR445" s="105" t="str">
        <f t="shared" si="143"/>
        <v/>
      </c>
      <c r="AS445" s="105"/>
      <c r="AT445" s="155"/>
    </row>
    <row r="446" spans="2:46">
      <c r="B446" s="160"/>
      <c r="C446" s="160"/>
      <c r="D446" s="103"/>
      <c r="E446" s="145"/>
      <c r="F446" s="146" t="str">
        <f t="shared" si="144"/>
        <v/>
      </c>
      <c r="G446" s="146"/>
      <c r="H446" s="145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Y446" s="147"/>
      <c r="Z446" s="148"/>
      <c r="AA446" s="149" t="str">
        <f t="shared" si="127"/>
        <v/>
      </c>
      <c r="AB446" s="149" t="str">
        <f t="shared" si="132"/>
        <v/>
      </c>
      <c r="AD446" s="104" t="str">
        <f t="shared" si="128"/>
        <v/>
      </c>
      <c r="AE446" s="152" t="str">
        <f t="shared" si="129"/>
        <v/>
      </c>
      <c r="AF446" s="152" t="str">
        <f t="shared" si="133"/>
        <v/>
      </c>
      <c r="AG446" s="105" t="str">
        <f t="shared" si="130"/>
        <v/>
      </c>
      <c r="AH446" s="104" t="str">
        <f t="shared" si="131"/>
        <v/>
      </c>
      <c r="AI446" s="105" t="str">
        <f t="shared" si="134"/>
        <v/>
      </c>
      <c r="AJ446" s="105" t="str">
        <f t="shared" si="135"/>
        <v/>
      </c>
      <c r="AK446" s="105" t="str">
        <f t="shared" si="136"/>
        <v/>
      </c>
      <c r="AL446" s="105" t="str">
        <f t="shared" si="137"/>
        <v/>
      </c>
      <c r="AM446" s="105" t="str">
        <f t="shared" si="138"/>
        <v/>
      </c>
      <c r="AN446" s="105" t="str">
        <f t="shared" si="139"/>
        <v/>
      </c>
      <c r="AO446" s="105" t="str">
        <f t="shared" si="140"/>
        <v/>
      </c>
      <c r="AP446" s="105" t="str">
        <f t="shared" si="141"/>
        <v/>
      </c>
      <c r="AQ446" s="105" t="str">
        <f t="shared" si="142"/>
        <v/>
      </c>
      <c r="AR446" s="105" t="str">
        <f t="shared" si="143"/>
        <v/>
      </c>
      <c r="AS446" s="105"/>
      <c r="AT446" s="155"/>
    </row>
    <row r="447" spans="2:46">
      <c r="B447" s="160"/>
      <c r="C447" s="160"/>
      <c r="D447" s="103"/>
      <c r="E447" s="145"/>
      <c r="F447" s="146" t="str">
        <f t="shared" si="144"/>
        <v/>
      </c>
      <c r="G447" s="146"/>
      <c r="H447" s="145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Y447" s="147"/>
      <c r="Z447" s="148"/>
      <c r="AA447" s="149" t="str">
        <f t="shared" si="127"/>
        <v/>
      </c>
      <c r="AB447" s="149" t="str">
        <f t="shared" si="132"/>
        <v/>
      </c>
      <c r="AD447" s="104" t="str">
        <f t="shared" si="128"/>
        <v/>
      </c>
      <c r="AE447" s="152" t="str">
        <f t="shared" si="129"/>
        <v/>
      </c>
      <c r="AF447" s="152" t="str">
        <f t="shared" si="133"/>
        <v/>
      </c>
      <c r="AG447" s="105" t="str">
        <f t="shared" si="130"/>
        <v/>
      </c>
      <c r="AH447" s="104" t="str">
        <f t="shared" si="131"/>
        <v/>
      </c>
      <c r="AI447" s="105" t="str">
        <f t="shared" si="134"/>
        <v/>
      </c>
      <c r="AJ447" s="105" t="str">
        <f t="shared" si="135"/>
        <v/>
      </c>
      <c r="AK447" s="105" t="str">
        <f t="shared" si="136"/>
        <v/>
      </c>
      <c r="AL447" s="105" t="str">
        <f t="shared" si="137"/>
        <v/>
      </c>
      <c r="AM447" s="105" t="str">
        <f t="shared" si="138"/>
        <v/>
      </c>
      <c r="AN447" s="105" t="str">
        <f t="shared" si="139"/>
        <v/>
      </c>
      <c r="AO447" s="105" t="str">
        <f t="shared" si="140"/>
        <v/>
      </c>
      <c r="AP447" s="105" t="str">
        <f t="shared" si="141"/>
        <v/>
      </c>
      <c r="AQ447" s="105" t="str">
        <f t="shared" si="142"/>
        <v/>
      </c>
      <c r="AR447" s="105" t="str">
        <f t="shared" si="143"/>
        <v/>
      </c>
      <c r="AS447" s="105"/>
      <c r="AT447" s="155"/>
    </row>
    <row r="448" spans="2:46">
      <c r="B448" s="160"/>
      <c r="C448" s="160"/>
      <c r="D448" s="103"/>
      <c r="E448" s="145"/>
      <c r="F448" s="146" t="str">
        <f t="shared" si="144"/>
        <v/>
      </c>
      <c r="G448" s="146"/>
      <c r="H448" s="145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Y448" s="147"/>
      <c r="Z448" s="148"/>
      <c r="AA448" s="149" t="str">
        <f t="shared" si="127"/>
        <v/>
      </c>
      <c r="AB448" s="149" t="str">
        <f t="shared" si="132"/>
        <v/>
      </c>
      <c r="AD448" s="104" t="str">
        <f t="shared" si="128"/>
        <v/>
      </c>
      <c r="AE448" s="152" t="str">
        <f t="shared" si="129"/>
        <v/>
      </c>
      <c r="AF448" s="152" t="str">
        <f t="shared" si="133"/>
        <v/>
      </c>
      <c r="AG448" s="105" t="str">
        <f t="shared" si="130"/>
        <v/>
      </c>
      <c r="AH448" s="104" t="str">
        <f t="shared" si="131"/>
        <v/>
      </c>
      <c r="AI448" s="105" t="str">
        <f t="shared" si="134"/>
        <v/>
      </c>
      <c r="AJ448" s="105" t="str">
        <f t="shared" si="135"/>
        <v/>
      </c>
      <c r="AK448" s="105" t="str">
        <f t="shared" si="136"/>
        <v/>
      </c>
      <c r="AL448" s="105" t="str">
        <f t="shared" si="137"/>
        <v/>
      </c>
      <c r="AM448" s="105" t="str">
        <f t="shared" si="138"/>
        <v/>
      </c>
      <c r="AN448" s="105" t="str">
        <f t="shared" si="139"/>
        <v/>
      </c>
      <c r="AO448" s="105" t="str">
        <f t="shared" si="140"/>
        <v/>
      </c>
      <c r="AP448" s="105" t="str">
        <f t="shared" si="141"/>
        <v/>
      </c>
      <c r="AQ448" s="105" t="str">
        <f t="shared" si="142"/>
        <v/>
      </c>
      <c r="AR448" s="105" t="str">
        <f t="shared" si="143"/>
        <v/>
      </c>
      <c r="AS448" s="105"/>
      <c r="AT448" s="155"/>
    </row>
    <row r="449" spans="2:46">
      <c r="B449" s="160"/>
      <c r="C449" s="160"/>
      <c r="D449" s="103"/>
      <c r="E449" s="145"/>
      <c r="F449" s="146" t="str">
        <f t="shared" si="144"/>
        <v/>
      </c>
      <c r="G449" s="146"/>
      <c r="H449" s="145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Y449" s="147"/>
      <c r="Z449" s="148"/>
      <c r="AA449" s="149" t="str">
        <f t="shared" si="127"/>
        <v/>
      </c>
      <c r="AB449" s="149" t="str">
        <f t="shared" si="132"/>
        <v/>
      </c>
      <c r="AD449" s="104" t="str">
        <f t="shared" si="128"/>
        <v/>
      </c>
      <c r="AE449" s="152" t="str">
        <f t="shared" si="129"/>
        <v/>
      </c>
      <c r="AF449" s="152" t="str">
        <f t="shared" si="133"/>
        <v/>
      </c>
      <c r="AG449" s="105" t="str">
        <f t="shared" si="130"/>
        <v/>
      </c>
      <c r="AH449" s="104" t="str">
        <f t="shared" si="131"/>
        <v/>
      </c>
      <c r="AI449" s="105" t="str">
        <f t="shared" si="134"/>
        <v/>
      </c>
      <c r="AJ449" s="105" t="str">
        <f t="shared" si="135"/>
        <v/>
      </c>
      <c r="AK449" s="105" t="str">
        <f t="shared" si="136"/>
        <v/>
      </c>
      <c r="AL449" s="105" t="str">
        <f t="shared" si="137"/>
        <v/>
      </c>
      <c r="AM449" s="105" t="str">
        <f t="shared" si="138"/>
        <v/>
      </c>
      <c r="AN449" s="105" t="str">
        <f t="shared" si="139"/>
        <v/>
      </c>
      <c r="AO449" s="105" t="str">
        <f t="shared" si="140"/>
        <v/>
      </c>
      <c r="AP449" s="105" t="str">
        <f t="shared" si="141"/>
        <v/>
      </c>
      <c r="AQ449" s="105" t="str">
        <f t="shared" si="142"/>
        <v/>
      </c>
      <c r="AR449" s="105" t="str">
        <f t="shared" si="143"/>
        <v/>
      </c>
      <c r="AS449" s="105"/>
      <c r="AT449" s="155"/>
    </row>
    <row r="450" spans="2:46">
      <c r="B450" s="160"/>
      <c r="C450" s="160"/>
      <c r="D450" s="103"/>
      <c r="E450" s="145"/>
      <c r="F450" s="146" t="str">
        <f t="shared" si="144"/>
        <v/>
      </c>
      <c r="G450" s="146"/>
      <c r="H450" s="145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Y450" s="147"/>
      <c r="Z450" s="148"/>
      <c r="AA450" s="149" t="str">
        <f t="shared" si="127"/>
        <v/>
      </c>
      <c r="AB450" s="149" t="str">
        <f t="shared" si="132"/>
        <v/>
      </c>
      <c r="AD450" s="104" t="str">
        <f t="shared" si="128"/>
        <v/>
      </c>
      <c r="AE450" s="152" t="str">
        <f t="shared" si="129"/>
        <v/>
      </c>
      <c r="AF450" s="152" t="str">
        <f t="shared" si="133"/>
        <v/>
      </c>
      <c r="AG450" s="105" t="str">
        <f t="shared" si="130"/>
        <v/>
      </c>
      <c r="AH450" s="104" t="str">
        <f t="shared" si="131"/>
        <v/>
      </c>
      <c r="AI450" s="105" t="str">
        <f t="shared" si="134"/>
        <v/>
      </c>
      <c r="AJ450" s="105" t="str">
        <f t="shared" si="135"/>
        <v/>
      </c>
      <c r="AK450" s="105" t="str">
        <f t="shared" si="136"/>
        <v/>
      </c>
      <c r="AL450" s="105" t="str">
        <f t="shared" si="137"/>
        <v/>
      </c>
      <c r="AM450" s="105" t="str">
        <f t="shared" si="138"/>
        <v/>
      </c>
      <c r="AN450" s="105" t="str">
        <f t="shared" si="139"/>
        <v/>
      </c>
      <c r="AO450" s="105" t="str">
        <f t="shared" si="140"/>
        <v/>
      </c>
      <c r="AP450" s="105" t="str">
        <f t="shared" si="141"/>
        <v/>
      </c>
      <c r="AQ450" s="105" t="str">
        <f t="shared" si="142"/>
        <v/>
      </c>
      <c r="AR450" s="105" t="str">
        <f t="shared" si="143"/>
        <v/>
      </c>
      <c r="AS450" s="105"/>
      <c r="AT450" s="155"/>
    </row>
    <row r="451" spans="2:46">
      <c r="B451" s="160"/>
      <c r="C451" s="160"/>
      <c r="D451" s="103"/>
      <c r="E451" s="145"/>
      <c r="F451" s="146" t="str">
        <f t="shared" si="144"/>
        <v/>
      </c>
      <c r="G451" s="146"/>
      <c r="H451" s="145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Y451" s="147"/>
      <c r="Z451" s="148"/>
      <c r="AA451" s="149" t="str">
        <f t="shared" si="127"/>
        <v/>
      </c>
      <c r="AB451" s="149" t="str">
        <f t="shared" si="132"/>
        <v/>
      </c>
      <c r="AD451" s="104" t="str">
        <f t="shared" si="128"/>
        <v/>
      </c>
      <c r="AE451" s="152" t="str">
        <f t="shared" si="129"/>
        <v/>
      </c>
      <c r="AF451" s="152" t="str">
        <f t="shared" si="133"/>
        <v/>
      </c>
      <c r="AG451" s="105" t="str">
        <f t="shared" si="130"/>
        <v/>
      </c>
      <c r="AH451" s="104" t="str">
        <f t="shared" si="131"/>
        <v/>
      </c>
      <c r="AI451" s="105" t="str">
        <f t="shared" si="134"/>
        <v/>
      </c>
      <c r="AJ451" s="105" t="str">
        <f t="shared" si="135"/>
        <v/>
      </c>
      <c r="AK451" s="105" t="str">
        <f t="shared" si="136"/>
        <v/>
      </c>
      <c r="AL451" s="105" t="str">
        <f t="shared" si="137"/>
        <v/>
      </c>
      <c r="AM451" s="105" t="str">
        <f t="shared" si="138"/>
        <v/>
      </c>
      <c r="AN451" s="105" t="str">
        <f t="shared" si="139"/>
        <v/>
      </c>
      <c r="AO451" s="105" t="str">
        <f t="shared" si="140"/>
        <v/>
      </c>
      <c r="AP451" s="105" t="str">
        <f t="shared" si="141"/>
        <v/>
      </c>
      <c r="AQ451" s="105" t="str">
        <f t="shared" si="142"/>
        <v/>
      </c>
      <c r="AR451" s="105" t="str">
        <f t="shared" si="143"/>
        <v/>
      </c>
      <c r="AS451" s="105"/>
      <c r="AT451" s="155"/>
    </row>
    <row r="452" spans="2:46">
      <c r="B452" s="160"/>
      <c r="C452" s="160"/>
      <c r="D452" s="103"/>
      <c r="E452" s="145"/>
      <c r="F452" s="146" t="str">
        <f t="shared" si="144"/>
        <v/>
      </c>
      <c r="G452" s="146"/>
      <c r="H452" s="145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Y452" s="147"/>
      <c r="Z452" s="148"/>
      <c r="AA452" s="149" t="str">
        <f t="shared" si="127"/>
        <v/>
      </c>
      <c r="AB452" s="149" t="str">
        <f t="shared" si="132"/>
        <v/>
      </c>
      <c r="AD452" s="104" t="str">
        <f t="shared" si="128"/>
        <v/>
      </c>
      <c r="AE452" s="152" t="str">
        <f t="shared" si="129"/>
        <v/>
      </c>
      <c r="AF452" s="152" t="str">
        <f t="shared" si="133"/>
        <v/>
      </c>
      <c r="AG452" s="105" t="str">
        <f t="shared" si="130"/>
        <v/>
      </c>
      <c r="AH452" s="104" t="str">
        <f t="shared" si="131"/>
        <v/>
      </c>
      <c r="AI452" s="105" t="str">
        <f t="shared" si="134"/>
        <v/>
      </c>
      <c r="AJ452" s="105" t="str">
        <f t="shared" si="135"/>
        <v/>
      </c>
      <c r="AK452" s="105" t="str">
        <f t="shared" si="136"/>
        <v/>
      </c>
      <c r="AL452" s="105" t="str">
        <f t="shared" si="137"/>
        <v/>
      </c>
      <c r="AM452" s="105" t="str">
        <f t="shared" si="138"/>
        <v/>
      </c>
      <c r="AN452" s="105" t="str">
        <f t="shared" si="139"/>
        <v/>
      </c>
      <c r="AO452" s="105" t="str">
        <f t="shared" si="140"/>
        <v/>
      </c>
      <c r="AP452" s="105" t="str">
        <f t="shared" si="141"/>
        <v/>
      </c>
      <c r="AQ452" s="105" t="str">
        <f t="shared" si="142"/>
        <v/>
      </c>
      <c r="AR452" s="105" t="str">
        <f t="shared" si="143"/>
        <v/>
      </c>
      <c r="AS452" s="105"/>
      <c r="AT452" s="155"/>
    </row>
    <row r="453" spans="2:46">
      <c r="B453" s="160"/>
      <c r="C453" s="160"/>
      <c r="D453" s="103"/>
      <c r="E453" s="145"/>
      <c r="F453" s="146" t="str">
        <f t="shared" si="144"/>
        <v/>
      </c>
      <c r="G453" s="146"/>
      <c r="H453" s="145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Y453" s="147"/>
      <c r="Z453" s="148"/>
      <c r="AA453" s="149" t="str">
        <f t="shared" si="127"/>
        <v/>
      </c>
      <c r="AB453" s="149" t="str">
        <f t="shared" si="132"/>
        <v/>
      </c>
      <c r="AD453" s="104" t="str">
        <f t="shared" si="128"/>
        <v/>
      </c>
      <c r="AE453" s="152" t="str">
        <f t="shared" si="129"/>
        <v/>
      </c>
      <c r="AF453" s="152" t="str">
        <f t="shared" si="133"/>
        <v/>
      </c>
      <c r="AG453" s="105" t="str">
        <f t="shared" si="130"/>
        <v/>
      </c>
      <c r="AH453" s="104" t="str">
        <f t="shared" si="131"/>
        <v/>
      </c>
      <c r="AI453" s="105" t="str">
        <f t="shared" si="134"/>
        <v/>
      </c>
      <c r="AJ453" s="105" t="str">
        <f t="shared" si="135"/>
        <v/>
      </c>
      <c r="AK453" s="105" t="str">
        <f t="shared" si="136"/>
        <v/>
      </c>
      <c r="AL453" s="105" t="str">
        <f t="shared" si="137"/>
        <v/>
      </c>
      <c r="AM453" s="105" t="str">
        <f t="shared" si="138"/>
        <v/>
      </c>
      <c r="AN453" s="105" t="str">
        <f t="shared" si="139"/>
        <v/>
      </c>
      <c r="AO453" s="105" t="str">
        <f t="shared" si="140"/>
        <v/>
      </c>
      <c r="AP453" s="105" t="str">
        <f t="shared" si="141"/>
        <v/>
      </c>
      <c r="AQ453" s="105" t="str">
        <f t="shared" si="142"/>
        <v/>
      </c>
      <c r="AR453" s="105" t="str">
        <f t="shared" si="143"/>
        <v/>
      </c>
      <c r="AS453" s="105"/>
      <c r="AT453" s="155"/>
    </row>
    <row r="454" spans="2:46">
      <c r="B454" s="160"/>
      <c r="C454" s="160"/>
      <c r="D454" s="103"/>
      <c r="E454" s="145"/>
      <c r="F454" s="146" t="str">
        <f t="shared" si="144"/>
        <v/>
      </c>
      <c r="G454" s="146"/>
      <c r="H454" s="145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Y454" s="147"/>
      <c r="Z454" s="148"/>
      <c r="AA454" s="149" t="str">
        <f t="shared" si="127"/>
        <v/>
      </c>
      <c r="AB454" s="149" t="str">
        <f t="shared" si="132"/>
        <v/>
      </c>
      <c r="AD454" s="104" t="str">
        <f t="shared" si="128"/>
        <v/>
      </c>
      <c r="AE454" s="152" t="str">
        <f t="shared" si="129"/>
        <v/>
      </c>
      <c r="AF454" s="152" t="str">
        <f t="shared" si="133"/>
        <v/>
      </c>
      <c r="AG454" s="105" t="str">
        <f t="shared" si="130"/>
        <v/>
      </c>
      <c r="AH454" s="104" t="str">
        <f t="shared" si="131"/>
        <v/>
      </c>
      <c r="AI454" s="105" t="str">
        <f t="shared" si="134"/>
        <v/>
      </c>
      <c r="AJ454" s="105" t="str">
        <f t="shared" si="135"/>
        <v/>
      </c>
      <c r="AK454" s="105" t="str">
        <f t="shared" si="136"/>
        <v/>
      </c>
      <c r="AL454" s="105" t="str">
        <f t="shared" si="137"/>
        <v/>
      </c>
      <c r="AM454" s="105" t="str">
        <f t="shared" si="138"/>
        <v/>
      </c>
      <c r="AN454" s="105" t="str">
        <f t="shared" si="139"/>
        <v/>
      </c>
      <c r="AO454" s="105" t="str">
        <f t="shared" si="140"/>
        <v/>
      </c>
      <c r="AP454" s="105" t="str">
        <f t="shared" si="141"/>
        <v/>
      </c>
      <c r="AQ454" s="105" t="str">
        <f t="shared" si="142"/>
        <v/>
      </c>
      <c r="AR454" s="105" t="str">
        <f t="shared" si="143"/>
        <v/>
      </c>
      <c r="AS454" s="105"/>
      <c r="AT454" s="155"/>
    </row>
    <row r="455" spans="2:46">
      <c r="B455" s="160"/>
      <c r="C455" s="160"/>
      <c r="D455" s="103"/>
      <c r="E455" s="145"/>
      <c r="F455" s="146" t="str">
        <f t="shared" si="144"/>
        <v/>
      </c>
      <c r="G455" s="146"/>
      <c r="H455" s="145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Y455" s="147"/>
      <c r="Z455" s="148"/>
      <c r="AA455" s="149" t="str">
        <f t="shared" si="127"/>
        <v/>
      </c>
      <c r="AB455" s="149" t="str">
        <f t="shared" si="132"/>
        <v/>
      </c>
      <c r="AD455" s="104" t="str">
        <f t="shared" si="128"/>
        <v/>
      </c>
      <c r="AE455" s="152" t="str">
        <f t="shared" si="129"/>
        <v/>
      </c>
      <c r="AF455" s="152" t="str">
        <f t="shared" si="133"/>
        <v/>
      </c>
      <c r="AG455" s="105" t="str">
        <f t="shared" si="130"/>
        <v/>
      </c>
      <c r="AH455" s="104" t="str">
        <f t="shared" si="131"/>
        <v/>
      </c>
      <c r="AI455" s="105" t="str">
        <f t="shared" si="134"/>
        <v/>
      </c>
      <c r="AJ455" s="105" t="str">
        <f t="shared" si="135"/>
        <v/>
      </c>
      <c r="AK455" s="105" t="str">
        <f t="shared" si="136"/>
        <v/>
      </c>
      <c r="AL455" s="105" t="str">
        <f t="shared" si="137"/>
        <v/>
      </c>
      <c r="AM455" s="105" t="str">
        <f t="shared" si="138"/>
        <v/>
      </c>
      <c r="AN455" s="105" t="str">
        <f t="shared" si="139"/>
        <v/>
      </c>
      <c r="AO455" s="105" t="str">
        <f t="shared" si="140"/>
        <v/>
      </c>
      <c r="AP455" s="105" t="str">
        <f t="shared" si="141"/>
        <v/>
      </c>
      <c r="AQ455" s="105" t="str">
        <f t="shared" si="142"/>
        <v/>
      </c>
      <c r="AR455" s="105" t="str">
        <f t="shared" si="143"/>
        <v/>
      </c>
      <c r="AS455" s="105"/>
      <c r="AT455" s="155"/>
    </row>
    <row r="456" spans="2:46">
      <c r="B456" s="160"/>
      <c r="C456" s="160"/>
      <c r="D456" s="103"/>
      <c r="E456" s="145"/>
      <c r="F456" s="146" t="str">
        <f t="shared" si="144"/>
        <v/>
      </c>
      <c r="G456" s="146"/>
      <c r="H456" s="145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Y456" s="147"/>
      <c r="Z456" s="148"/>
      <c r="AA456" s="149" t="str">
        <f t="shared" si="127"/>
        <v/>
      </c>
      <c r="AB456" s="149" t="str">
        <f t="shared" si="132"/>
        <v/>
      </c>
      <c r="AD456" s="104" t="str">
        <f t="shared" si="128"/>
        <v/>
      </c>
      <c r="AE456" s="152" t="str">
        <f t="shared" si="129"/>
        <v/>
      </c>
      <c r="AF456" s="152" t="str">
        <f t="shared" si="133"/>
        <v/>
      </c>
      <c r="AG456" s="105" t="str">
        <f t="shared" si="130"/>
        <v/>
      </c>
      <c r="AH456" s="104" t="str">
        <f t="shared" si="131"/>
        <v/>
      </c>
      <c r="AI456" s="105" t="str">
        <f t="shared" si="134"/>
        <v/>
      </c>
      <c r="AJ456" s="105" t="str">
        <f t="shared" si="135"/>
        <v/>
      </c>
      <c r="AK456" s="105" t="str">
        <f t="shared" si="136"/>
        <v/>
      </c>
      <c r="AL456" s="105" t="str">
        <f t="shared" si="137"/>
        <v/>
      </c>
      <c r="AM456" s="105" t="str">
        <f t="shared" si="138"/>
        <v/>
      </c>
      <c r="AN456" s="105" t="str">
        <f t="shared" si="139"/>
        <v/>
      </c>
      <c r="AO456" s="105" t="str">
        <f t="shared" si="140"/>
        <v/>
      </c>
      <c r="AP456" s="105" t="str">
        <f t="shared" si="141"/>
        <v/>
      </c>
      <c r="AQ456" s="105" t="str">
        <f t="shared" si="142"/>
        <v/>
      </c>
      <c r="AR456" s="105" t="str">
        <f t="shared" si="143"/>
        <v/>
      </c>
      <c r="AS456" s="105"/>
      <c r="AT456" s="155"/>
    </row>
    <row r="457" spans="2:46">
      <c r="B457" s="160"/>
      <c r="C457" s="160"/>
      <c r="D457" s="103"/>
      <c r="E457" s="145"/>
      <c r="F457" s="146" t="str">
        <f t="shared" si="144"/>
        <v/>
      </c>
      <c r="G457" s="146"/>
      <c r="H457" s="145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Y457" s="147"/>
      <c r="Z457" s="148"/>
      <c r="AA457" s="149" t="str">
        <f t="shared" si="127"/>
        <v/>
      </c>
      <c r="AB457" s="149" t="str">
        <f t="shared" si="132"/>
        <v/>
      </c>
      <c r="AD457" s="104" t="str">
        <f t="shared" si="128"/>
        <v/>
      </c>
      <c r="AE457" s="152" t="str">
        <f t="shared" si="129"/>
        <v/>
      </c>
      <c r="AF457" s="152" t="str">
        <f t="shared" si="133"/>
        <v/>
      </c>
      <c r="AG457" s="105" t="str">
        <f t="shared" si="130"/>
        <v/>
      </c>
      <c r="AH457" s="104" t="str">
        <f t="shared" si="131"/>
        <v/>
      </c>
      <c r="AI457" s="105" t="str">
        <f t="shared" si="134"/>
        <v/>
      </c>
      <c r="AJ457" s="105" t="str">
        <f t="shared" si="135"/>
        <v/>
      </c>
      <c r="AK457" s="105" t="str">
        <f t="shared" si="136"/>
        <v/>
      </c>
      <c r="AL457" s="105" t="str">
        <f t="shared" si="137"/>
        <v/>
      </c>
      <c r="AM457" s="105" t="str">
        <f t="shared" si="138"/>
        <v/>
      </c>
      <c r="AN457" s="105" t="str">
        <f t="shared" si="139"/>
        <v/>
      </c>
      <c r="AO457" s="105" t="str">
        <f t="shared" si="140"/>
        <v/>
      </c>
      <c r="AP457" s="105" t="str">
        <f t="shared" si="141"/>
        <v/>
      </c>
      <c r="AQ457" s="105" t="str">
        <f t="shared" si="142"/>
        <v/>
      </c>
      <c r="AR457" s="105" t="str">
        <f t="shared" si="143"/>
        <v/>
      </c>
      <c r="AS457" s="105"/>
      <c r="AT457" s="155"/>
    </row>
    <row r="458" spans="2:46">
      <c r="B458" s="160"/>
      <c r="C458" s="160"/>
      <c r="D458" s="103"/>
      <c r="E458" s="145"/>
      <c r="F458" s="146" t="str">
        <f t="shared" si="144"/>
        <v/>
      </c>
      <c r="G458" s="146"/>
      <c r="H458" s="145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Y458" s="147"/>
      <c r="Z458" s="148"/>
      <c r="AA458" s="149" t="str">
        <f t="shared" si="127"/>
        <v/>
      </c>
      <c r="AB458" s="149" t="str">
        <f t="shared" si="132"/>
        <v/>
      </c>
      <c r="AD458" s="104" t="str">
        <f t="shared" si="128"/>
        <v/>
      </c>
      <c r="AE458" s="152" t="str">
        <f t="shared" si="129"/>
        <v/>
      </c>
      <c r="AF458" s="152" t="str">
        <f t="shared" si="133"/>
        <v/>
      </c>
      <c r="AG458" s="105" t="str">
        <f t="shared" si="130"/>
        <v/>
      </c>
      <c r="AH458" s="104" t="str">
        <f t="shared" si="131"/>
        <v/>
      </c>
      <c r="AI458" s="105" t="str">
        <f t="shared" si="134"/>
        <v/>
      </c>
      <c r="AJ458" s="105" t="str">
        <f t="shared" si="135"/>
        <v/>
      </c>
      <c r="AK458" s="105" t="str">
        <f t="shared" si="136"/>
        <v/>
      </c>
      <c r="AL458" s="105" t="str">
        <f t="shared" si="137"/>
        <v/>
      </c>
      <c r="AM458" s="105" t="str">
        <f t="shared" si="138"/>
        <v/>
      </c>
      <c r="AN458" s="105" t="str">
        <f t="shared" si="139"/>
        <v/>
      </c>
      <c r="AO458" s="105" t="str">
        <f t="shared" si="140"/>
        <v/>
      </c>
      <c r="AP458" s="105" t="str">
        <f t="shared" si="141"/>
        <v/>
      </c>
      <c r="AQ458" s="105" t="str">
        <f t="shared" si="142"/>
        <v/>
      </c>
      <c r="AR458" s="105" t="str">
        <f t="shared" si="143"/>
        <v/>
      </c>
      <c r="AS458" s="105"/>
      <c r="AT458" s="155"/>
    </row>
    <row r="459" spans="2:46">
      <c r="B459" s="160"/>
      <c r="C459" s="160"/>
      <c r="D459" s="103"/>
      <c r="E459" s="145"/>
      <c r="F459" s="146" t="str">
        <f t="shared" si="144"/>
        <v/>
      </c>
      <c r="G459" s="146"/>
      <c r="H459" s="145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Y459" s="147"/>
      <c r="Z459" s="148"/>
      <c r="AA459" s="149" t="str">
        <f t="shared" si="127"/>
        <v/>
      </c>
      <c r="AB459" s="149" t="str">
        <f t="shared" si="132"/>
        <v/>
      </c>
      <c r="AD459" s="104" t="str">
        <f t="shared" si="128"/>
        <v/>
      </c>
      <c r="AE459" s="152" t="str">
        <f t="shared" si="129"/>
        <v/>
      </c>
      <c r="AF459" s="152" t="str">
        <f t="shared" si="133"/>
        <v/>
      </c>
      <c r="AG459" s="105" t="str">
        <f t="shared" si="130"/>
        <v/>
      </c>
      <c r="AH459" s="104" t="str">
        <f t="shared" si="131"/>
        <v/>
      </c>
      <c r="AI459" s="105" t="str">
        <f t="shared" si="134"/>
        <v/>
      </c>
      <c r="AJ459" s="105" t="str">
        <f t="shared" si="135"/>
        <v/>
      </c>
      <c r="AK459" s="105" t="str">
        <f t="shared" si="136"/>
        <v/>
      </c>
      <c r="AL459" s="105" t="str">
        <f t="shared" si="137"/>
        <v/>
      </c>
      <c r="AM459" s="105" t="str">
        <f t="shared" si="138"/>
        <v/>
      </c>
      <c r="AN459" s="105" t="str">
        <f t="shared" si="139"/>
        <v/>
      </c>
      <c r="AO459" s="105" t="str">
        <f t="shared" si="140"/>
        <v/>
      </c>
      <c r="AP459" s="105" t="str">
        <f t="shared" si="141"/>
        <v/>
      </c>
      <c r="AQ459" s="105" t="str">
        <f t="shared" si="142"/>
        <v/>
      </c>
      <c r="AR459" s="105" t="str">
        <f t="shared" si="143"/>
        <v/>
      </c>
      <c r="AS459" s="105"/>
      <c r="AT459" s="155"/>
    </row>
    <row r="460" spans="2:46">
      <c r="B460" s="160"/>
      <c r="C460" s="160"/>
      <c r="D460" s="103"/>
      <c r="E460" s="145"/>
      <c r="F460" s="146" t="str">
        <f t="shared" si="144"/>
        <v/>
      </c>
      <c r="G460" s="146"/>
      <c r="H460" s="145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Y460" s="147"/>
      <c r="Z460" s="148"/>
      <c r="AA460" s="149" t="str">
        <f t="shared" si="127"/>
        <v/>
      </c>
      <c r="AB460" s="149" t="str">
        <f t="shared" si="132"/>
        <v/>
      </c>
      <c r="AD460" s="104" t="str">
        <f t="shared" si="128"/>
        <v/>
      </c>
      <c r="AE460" s="152" t="str">
        <f t="shared" si="129"/>
        <v/>
      </c>
      <c r="AF460" s="152" t="str">
        <f t="shared" si="133"/>
        <v/>
      </c>
      <c r="AG460" s="105" t="str">
        <f t="shared" si="130"/>
        <v/>
      </c>
      <c r="AH460" s="104" t="str">
        <f t="shared" si="131"/>
        <v/>
      </c>
      <c r="AI460" s="105" t="str">
        <f t="shared" si="134"/>
        <v/>
      </c>
      <c r="AJ460" s="105" t="str">
        <f t="shared" si="135"/>
        <v/>
      </c>
      <c r="AK460" s="105" t="str">
        <f t="shared" si="136"/>
        <v/>
      </c>
      <c r="AL460" s="105" t="str">
        <f t="shared" si="137"/>
        <v/>
      </c>
      <c r="AM460" s="105" t="str">
        <f t="shared" si="138"/>
        <v/>
      </c>
      <c r="AN460" s="105" t="str">
        <f t="shared" si="139"/>
        <v/>
      </c>
      <c r="AO460" s="105" t="str">
        <f t="shared" si="140"/>
        <v/>
      </c>
      <c r="AP460" s="105" t="str">
        <f t="shared" si="141"/>
        <v/>
      </c>
      <c r="AQ460" s="105" t="str">
        <f t="shared" si="142"/>
        <v/>
      </c>
      <c r="AR460" s="105" t="str">
        <f t="shared" si="143"/>
        <v/>
      </c>
      <c r="AS460" s="105"/>
      <c r="AT460" s="155"/>
    </row>
    <row r="461" spans="2:46">
      <c r="B461" s="160"/>
      <c r="C461" s="160"/>
      <c r="D461" s="103"/>
      <c r="E461" s="145"/>
      <c r="F461" s="146" t="str">
        <f t="shared" si="144"/>
        <v/>
      </c>
      <c r="G461" s="146"/>
      <c r="H461" s="145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Y461" s="147"/>
      <c r="Z461" s="148"/>
      <c r="AA461" s="149" t="str">
        <f t="shared" si="127"/>
        <v/>
      </c>
      <c r="AB461" s="149" t="str">
        <f t="shared" si="132"/>
        <v/>
      </c>
      <c r="AD461" s="104" t="str">
        <f t="shared" si="128"/>
        <v/>
      </c>
      <c r="AE461" s="152" t="str">
        <f t="shared" si="129"/>
        <v/>
      </c>
      <c r="AF461" s="152" t="str">
        <f t="shared" si="133"/>
        <v/>
      </c>
      <c r="AG461" s="105" t="str">
        <f t="shared" si="130"/>
        <v/>
      </c>
      <c r="AH461" s="104" t="str">
        <f t="shared" si="131"/>
        <v/>
      </c>
      <c r="AI461" s="105" t="str">
        <f t="shared" si="134"/>
        <v/>
      </c>
      <c r="AJ461" s="105" t="str">
        <f t="shared" si="135"/>
        <v/>
      </c>
      <c r="AK461" s="105" t="str">
        <f t="shared" si="136"/>
        <v/>
      </c>
      <c r="AL461" s="105" t="str">
        <f t="shared" si="137"/>
        <v/>
      </c>
      <c r="AM461" s="105" t="str">
        <f t="shared" si="138"/>
        <v/>
      </c>
      <c r="AN461" s="105" t="str">
        <f t="shared" si="139"/>
        <v/>
      </c>
      <c r="AO461" s="105" t="str">
        <f t="shared" si="140"/>
        <v/>
      </c>
      <c r="AP461" s="105" t="str">
        <f t="shared" si="141"/>
        <v/>
      </c>
      <c r="AQ461" s="105" t="str">
        <f t="shared" si="142"/>
        <v/>
      </c>
      <c r="AR461" s="105" t="str">
        <f t="shared" si="143"/>
        <v/>
      </c>
      <c r="AS461" s="105"/>
      <c r="AT461" s="155"/>
    </row>
    <row r="462" spans="2:46">
      <c r="B462" s="160"/>
      <c r="C462" s="160"/>
      <c r="D462" s="103"/>
      <c r="E462" s="145"/>
      <c r="F462" s="146" t="str">
        <f t="shared" si="144"/>
        <v/>
      </c>
      <c r="G462" s="146"/>
      <c r="H462" s="145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Y462" s="147"/>
      <c r="Z462" s="148"/>
      <c r="AA462" s="149" t="str">
        <f t="shared" si="127"/>
        <v/>
      </c>
      <c r="AB462" s="149" t="str">
        <f t="shared" si="132"/>
        <v/>
      </c>
      <c r="AD462" s="104" t="str">
        <f t="shared" si="128"/>
        <v/>
      </c>
      <c r="AE462" s="152" t="str">
        <f t="shared" si="129"/>
        <v/>
      </c>
      <c r="AF462" s="152" t="str">
        <f t="shared" si="133"/>
        <v/>
      </c>
      <c r="AG462" s="105" t="str">
        <f t="shared" si="130"/>
        <v/>
      </c>
      <c r="AH462" s="104" t="str">
        <f t="shared" si="131"/>
        <v/>
      </c>
      <c r="AI462" s="105" t="str">
        <f t="shared" si="134"/>
        <v/>
      </c>
      <c r="AJ462" s="105" t="str">
        <f t="shared" si="135"/>
        <v/>
      </c>
      <c r="AK462" s="105" t="str">
        <f t="shared" si="136"/>
        <v/>
      </c>
      <c r="AL462" s="105" t="str">
        <f t="shared" si="137"/>
        <v/>
      </c>
      <c r="AM462" s="105" t="str">
        <f t="shared" si="138"/>
        <v/>
      </c>
      <c r="AN462" s="105" t="str">
        <f t="shared" si="139"/>
        <v/>
      </c>
      <c r="AO462" s="105" t="str">
        <f t="shared" si="140"/>
        <v/>
      </c>
      <c r="AP462" s="105" t="str">
        <f t="shared" si="141"/>
        <v/>
      </c>
      <c r="AQ462" s="105" t="str">
        <f t="shared" si="142"/>
        <v/>
      </c>
      <c r="AR462" s="105" t="str">
        <f t="shared" si="143"/>
        <v/>
      </c>
      <c r="AS462" s="105"/>
      <c r="AT462" s="155"/>
    </row>
    <row r="463" spans="2:46">
      <c r="B463" s="160"/>
      <c r="C463" s="160"/>
      <c r="D463" s="103"/>
      <c r="E463" s="145"/>
      <c r="F463" s="146" t="str">
        <f t="shared" si="144"/>
        <v/>
      </c>
      <c r="G463" s="146"/>
      <c r="H463" s="145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Y463" s="147"/>
      <c r="Z463" s="148"/>
      <c r="AA463" s="149" t="str">
        <f t="shared" ref="AA463:AA500" si="145">IFERROR(IF(OR(B463="",B463="SUBTOTAL"),"",IF(AND(B463="Capítulo",E463=E$12),SUMIF(AD$15:AD$500,D463,AA$15:AA$500),IF(E463=E$13,AE463*Z463,SUM(AI463:AM463)))),"")</f>
        <v/>
      </c>
      <c r="AB463" s="149" t="str">
        <f t="shared" si="132"/>
        <v/>
      </c>
      <c r="AD463" s="104" t="str">
        <f t="shared" ref="AD463:AD500" si="146">IF(B463="PARTIDA",MID(D463,1,2),"")</f>
        <v/>
      </c>
      <c r="AE463" s="152" t="str">
        <f t="shared" ref="AE463:AE500" si="147">IF(AND($E463=$E$13,$B463="PARTIDA"),IF($G463="PZ",$AM$2,1),"")</f>
        <v/>
      </c>
      <c r="AF463" s="152" t="str">
        <f t="shared" si="133"/>
        <v/>
      </c>
      <c r="AG463" s="105" t="str">
        <f t="shared" ref="AG463:AG501" si="148">IF(E463=$E$13,MID($G463,1,3),"")</f>
        <v/>
      </c>
      <c r="AH463" s="104" t="str">
        <f t="shared" ref="AH463:AH501" si="149">IF(E463=$E$13,AA463,"")</f>
        <v/>
      </c>
      <c r="AI463" s="105" t="str">
        <f t="shared" si="134"/>
        <v/>
      </c>
      <c r="AJ463" s="105" t="str">
        <f t="shared" si="135"/>
        <v/>
      </c>
      <c r="AK463" s="105" t="str">
        <f t="shared" si="136"/>
        <v/>
      </c>
      <c r="AL463" s="105" t="str">
        <f t="shared" si="137"/>
        <v/>
      </c>
      <c r="AM463" s="105" t="str">
        <f t="shared" si="138"/>
        <v/>
      </c>
      <c r="AN463" s="105" t="str">
        <f t="shared" si="139"/>
        <v/>
      </c>
      <c r="AO463" s="105" t="str">
        <f t="shared" si="140"/>
        <v/>
      </c>
      <c r="AP463" s="105" t="str">
        <f t="shared" si="141"/>
        <v/>
      </c>
      <c r="AQ463" s="105" t="str">
        <f t="shared" si="142"/>
        <v/>
      </c>
      <c r="AR463" s="105" t="str">
        <f t="shared" si="143"/>
        <v/>
      </c>
      <c r="AS463" s="105"/>
      <c r="AT463" s="155"/>
    </row>
    <row r="464" spans="2:46">
      <c r="B464" s="160"/>
      <c r="C464" s="160"/>
      <c r="D464" s="103"/>
      <c r="E464" s="145"/>
      <c r="F464" s="146" t="str">
        <f t="shared" si="144"/>
        <v/>
      </c>
      <c r="G464" s="146"/>
      <c r="H464" s="145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Y464" s="147"/>
      <c r="Z464" s="148"/>
      <c r="AA464" s="149" t="str">
        <f t="shared" si="145"/>
        <v/>
      </c>
      <c r="AB464" s="149" t="str">
        <f t="shared" ref="AB464:AB500" si="150">IFERROR(IF(OR(AK$2=0,B464="",B464="SUBTOTAL"),"",IF(AND(B464="Capítulo",E464=E$12),SUMIF(AD$15:AD$500,D464,AB$15:AB$500),IF(E464=E$13,AF464*Z464,SUM(AI464:AR464)))),"")</f>
        <v/>
      </c>
      <c r="AD464" s="104" t="str">
        <f t="shared" si="146"/>
        <v/>
      </c>
      <c r="AE464" s="152" t="str">
        <f t="shared" si="147"/>
        <v/>
      </c>
      <c r="AF464" s="152" t="str">
        <f t="shared" ref="AF464:AF501" si="151">IF(AND($E464=$E$13,$B464="PARTIDA"),IF($G464="PZ",$AN$2,1),"")</f>
        <v/>
      </c>
      <c r="AG464" s="105" t="str">
        <f t="shared" si="148"/>
        <v/>
      </c>
      <c r="AH464" s="104" t="str">
        <f t="shared" si="149"/>
        <v/>
      </c>
      <c r="AI464" s="105" t="str">
        <f t="shared" ref="AI464:AI500" si="152">IF(OR(AI$13="",S464="",$E464=$E$13,$B464&lt;&gt;"partida"),"",S464*$Z464)</f>
        <v/>
      </c>
      <c r="AJ464" s="105" t="str">
        <f t="shared" ref="AJ464:AJ500" si="153">IF(OR(AJ$13="",T464="",$E464=$E$13,$B464&lt;&gt;"partida"),"",T464*$Z464)</f>
        <v/>
      </c>
      <c r="AK464" s="105" t="str">
        <f t="shared" ref="AK464:AK500" si="154">IF(OR(AK$13="",U464="",$E464=$E$13,$B464&lt;&gt;"partida"),"",U464*$Z464)</f>
        <v/>
      </c>
      <c r="AL464" s="105" t="str">
        <f t="shared" ref="AL464:AL500" si="155">IF(OR(AL$13="",V464="",$E464=$E$13,$B464&lt;&gt;"partida"),"",V464*$Z464)</f>
        <v/>
      </c>
      <c r="AM464" s="105" t="str">
        <f t="shared" ref="AM464:AM500" si="156">IF(OR(AM$13="",W464="",$E464=$E$13,$B464&lt;&gt;"partida"),"",W464*$Z464)</f>
        <v/>
      </c>
      <c r="AN464" s="105" t="str">
        <f t="shared" ref="AN464:AN500" si="157">IF(OR(AN$13="",S464="",$E464=$E$13,$B464&lt;&gt;"partida"),"",S464*$Z464)</f>
        <v/>
      </c>
      <c r="AO464" s="105" t="str">
        <f t="shared" ref="AO464:AO500" si="158">IF(OR(AO$13="",T464="",$E464=$E$13,$B464&lt;&gt;"partida"),"",T464*$Z464)</f>
        <v/>
      </c>
      <c r="AP464" s="105" t="str">
        <f t="shared" ref="AP464:AP500" si="159">IF(OR(AP$13="",U464="",$E464=$E$13,$B464&lt;&gt;"partida"),"",U464*$Z464)</f>
        <v/>
      </c>
      <c r="AQ464" s="105" t="str">
        <f t="shared" ref="AQ464:AQ500" si="160">IF(OR(AQ$13="",V464="",$E464=$E$13,$B464&lt;&gt;"partida"),"",V464*$Z464)</f>
        <v/>
      </c>
      <c r="AR464" s="105" t="str">
        <f t="shared" ref="AR464:AR500" si="161">IF(OR(AR$13="",W464="",$E464=$E$13,$B464&lt;&gt;"partida"),"",W464*$Z464)</f>
        <v/>
      </c>
      <c r="AS464" s="105"/>
      <c r="AT464" s="155"/>
    </row>
    <row r="465" spans="2:46">
      <c r="B465" s="160"/>
      <c r="C465" s="160"/>
      <c r="D465" s="103"/>
      <c r="E465" s="145"/>
      <c r="F465" s="146" t="str">
        <f t="shared" si="144"/>
        <v/>
      </c>
      <c r="G465" s="146"/>
      <c r="H465" s="145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Y465" s="147"/>
      <c r="Z465" s="148"/>
      <c r="AA465" s="149" t="str">
        <f t="shared" si="145"/>
        <v/>
      </c>
      <c r="AB465" s="149" t="str">
        <f t="shared" si="150"/>
        <v/>
      </c>
      <c r="AD465" s="104" t="str">
        <f t="shared" si="146"/>
        <v/>
      </c>
      <c r="AE465" s="152" t="str">
        <f t="shared" si="147"/>
        <v/>
      </c>
      <c r="AF465" s="152" t="str">
        <f t="shared" si="151"/>
        <v/>
      </c>
      <c r="AG465" s="105" t="str">
        <f t="shared" si="148"/>
        <v/>
      </c>
      <c r="AH465" s="104" t="str">
        <f t="shared" si="149"/>
        <v/>
      </c>
      <c r="AI465" s="105" t="str">
        <f t="shared" si="152"/>
        <v/>
      </c>
      <c r="AJ465" s="105" t="str">
        <f t="shared" si="153"/>
        <v/>
      </c>
      <c r="AK465" s="105" t="str">
        <f t="shared" si="154"/>
        <v/>
      </c>
      <c r="AL465" s="105" t="str">
        <f t="shared" si="155"/>
        <v/>
      </c>
      <c r="AM465" s="105" t="str">
        <f t="shared" si="156"/>
        <v/>
      </c>
      <c r="AN465" s="105" t="str">
        <f t="shared" si="157"/>
        <v/>
      </c>
      <c r="AO465" s="105" t="str">
        <f t="shared" si="158"/>
        <v/>
      </c>
      <c r="AP465" s="105" t="str">
        <f t="shared" si="159"/>
        <v/>
      </c>
      <c r="AQ465" s="105" t="str">
        <f t="shared" si="160"/>
        <v/>
      </c>
      <c r="AR465" s="105" t="str">
        <f t="shared" si="161"/>
        <v/>
      </c>
      <c r="AS465" s="105"/>
      <c r="AT465" s="155"/>
    </row>
    <row r="466" spans="2:46">
      <c r="B466" s="160"/>
      <c r="C466" s="160"/>
      <c r="D466" s="103"/>
      <c r="E466" s="145"/>
      <c r="F466" s="146" t="str">
        <f t="shared" si="144"/>
        <v/>
      </c>
      <c r="G466" s="146"/>
      <c r="H466" s="145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Y466" s="147"/>
      <c r="Z466" s="148"/>
      <c r="AA466" s="149" t="str">
        <f t="shared" si="145"/>
        <v/>
      </c>
      <c r="AB466" s="149" t="str">
        <f t="shared" si="150"/>
        <v/>
      </c>
      <c r="AD466" s="104" t="str">
        <f t="shared" si="146"/>
        <v/>
      </c>
      <c r="AE466" s="152" t="str">
        <f t="shared" si="147"/>
        <v/>
      </c>
      <c r="AF466" s="152" t="str">
        <f t="shared" si="151"/>
        <v/>
      </c>
      <c r="AG466" s="105" t="str">
        <f t="shared" si="148"/>
        <v/>
      </c>
      <c r="AH466" s="104" t="str">
        <f t="shared" si="149"/>
        <v/>
      </c>
      <c r="AI466" s="105" t="str">
        <f t="shared" si="152"/>
        <v/>
      </c>
      <c r="AJ466" s="105" t="str">
        <f t="shared" si="153"/>
        <v/>
      </c>
      <c r="AK466" s="105" t="str">
        <f t="shared" si="154"/>
        <v/>
      </c>
      <c r="AL466" s="105" t="str">
        <f t="shared" si="155"/>
        <v/>
      </c>
      <c r="AM466" s="105" t="str">
        <f t="shared" si="156"/>
        <v/>
      </c>
      <c r="AN466" s="105" t="str">
        <f t="shared" si="157"/>
        <v/>
      </c>
      <c r="AO466" s="105" t="str">
        <f t="shared" si="158"/>
        <v/>
      </c>
      <c r="AP466" s="105" t="str">
        <f t="shared" si="159"/>
        <v/>
      </c>
      <c r="AQ466" s="105" t="str">
        <f t="shared" si="160"/>
        <v/>
      </c>
      <c r="AR466" s="105" t="str">
        <f t="shared" si="161"/>
        <v/>
      </c>
      <c r="AS466" s="105"/>
      <c r="AT466" s="155"/>
    </row>
    <row r="467" spans="2:46">
      <c r="B467" s="160"/>
      <c r="C467" s="160"/>
      <c r="D467" s="103"/>
      <c r="E467" s="145"/>
      <c r="F467" s="146" t="str">
        <f t="shared" si="144"/>
        <v/>
      </c>
      <c r="G467" s="146"/>
      <c r="H467" s="145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Y467" s="147"/>
      <c r="Z467" s="148"/>
      <c r="AA467" s="149" t="str">
        <f t="shared" si="145"/>
        <v/>
      </c>
      <c r="AB467" s="149" t="str">
        <f t="shared" si="150"/>
        <v/>
      </c>
      <c r="AD467" s="104" t="str">
        <f t="shared" si="146"/>
        <v/>
      </c>
      <c r="AE467" s="152" t="str">
        <f t="shared" si="147"/>
        <v/>
      </c>
      <c r="AF467" s="152" t="str">
        <f t="shared" si="151"/>
        <v/>
      </c>
      <c r="AG467" s="105" t="str">
        <f t="shared" si="148"/>
        <v/>
      </c>
      <c r="AH467" s="104" t="str">
        <f t="shared" si="149"/>
        <v/>
      </c>
      <c r="AI467" s="105" t="str">
        <f t="shared" si="152"/>
        <v/>
      </c>
      <c r="AJ467" s="105" t="str">
        <f t="shared" si="153"/>
        <v/>
      </c>
      <c r="AK467" s="105" t="str">
        <f t="shared" si="154"/>
        <v/>
      </c>
      <c r="AL467" s="105" t="str">
        <f t="shared" si="155"/>
        <v/>
      </c>
      <c r="AM467" s="105" t="str">
        <f t="shared" si="156"/>
        <v/>
      </c>
      <c r="AN467" s="105" t="str">
        <f t="shared" si="157"/>
        <v/>
      </c>
      <c r="AO467" s="105" t="str">
        <f t="shared" si="158"/>
        <v/>
      </c>
      <c r="AP467" s="105" t="str">
        <f t="shared" si="159"/>
        <v/>
      </c>
      <c r="AQ467" s="105" t="str">
        <f t="shared" si="160"/>
        <v/>
      </c>
      <c r="AR467" s="105" t="str">
        <f t="shared" si="161"/>
        <v/>
      </c>
      <c r="AS467" s="105"/>
      <c r="AT467" s="155"/>
    </row>
    <row r="468" spans="2:46">
      <c r="B468" s="160"/>
      <c r="C468" s="160"/>
      <c r="D468" s="103"/>
      <c r="E468" s="145"/>
      <c r="F468" s="146" t="str">
        <f t="shared" si="144"/>
        <v/>
      </c>
      <c r="G468" s="146"/>
      <c r="H468" s="145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Y468" s="147"/>
      <c r="Z468" s="148"/>
      <c r="AA468" s="149" t="str">
        <f t="shared" si="145"/>
        <v/>
      </c>
      <c r="AB468" s="149" t="str">
        <f t="shared" si="150"/>
        <v/>
      </c>
      <c r="AD468" s="104" t="str">
        <f t="shared" si="146"/>
        <v/>
      </c>
      <c r="AE468" s="152" t="str">
        <f t="shared" si="147"/>
        <v/>
      </c>
      <c r="AF468" s="152" t="str">
        <f t="shared" si="151"/>
        <v/>
      </c>
      <c r="AG468" s="105" t="str">
        <f t="shared" si="148"/>
        <v/>
      </c>
      <c r="AH468" s="104" t="str">
        <f t="shared" si="149"/>
        <v/>
      </c>
      <c r="AI468" s="105" t="str">
        <f t="shared" si="152"/>
        <v/>
      </c>
      <c r="AJ468" s="105" t="str">
        <f t="shared" si="153"/>
        <v/>
      </c>
      <c r="AK468" s="105" t="str">
        <f t="shared" si="154"/>
        <v/>
      </c>
      <c r="AL468" s="105" t="str">
        <f t="shared" si="155"/>
        <v/>
      </c>
      <c r="AM468" s="105" t="str">
        <f t="shared" si="156"/>
        <v/>
      </c>
      <c r="AN468" s="105" t="str">
        <f t="shared" si="157"/>
        <v/>
      </c>
      <c r="AO468" s="105" t="str">
        <f t="shared" si="158"/>
        <v/>
      </c>
      <c r="AP468" s="105" t="str">
        <f t="shared" si="159"/>
        <v/>
      </c>
      <c r="AQ468" s="105" t="str">
        <f t="shared" si="160"/>
        <v/>
      </c>
      <c r="AR468" s="105" t="str">
        <f t="shared" si="161"/>
        <v/>
      </c>
      <c r="AS468" s="105"/>
      <c r="AT468" s="155"/>
    </row>
    <row r="469" spans="2:46">
      <c r="B469" s="160"/>
      <c r="C469" s="160"/>
      <c r="D469" s="103"/>
      <c r="E469" s="145"/>
      <c r="F469" s="146" t="str">
        <f t="shared" si="144"/>
        <v/>
      </c>
      <c r="G469" s="146"/>
      <c r="H469" s="145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Y469" s="147"/>
      <c r="Z469" s="148"/>
      <c r="AA469" s="149" t="str">
        <f t="shared" si="145"/>
        <v/>
      </c>
      <c r="AB469" s="149" t="str">
        <f t="shared" si="150"/>
        <v/>
      </c>
      <c r="AD469" s="104" t="str">
        <f t="shared" si="146"/>
        <v/>
      </c>
      <c r="AE469" s="152" t="str">
        <f t="shared" si="147"/>
        <v/>
      </c>
      <c r="AF469" s="152" t="str">
        <f t="shared" si="151"/>
        <v/>
      </c>
      <c r="AG469" s="105" t="str">
        <f t="shared" si="148"/>
        <v/>
      </c>
      <c r="AH469" s="104" t="str">
        <f t="shared" si="149"/>
        <v/>
      </c>
      <c r="AI469" s="105" t="str">
        <f t="shared" si="152"/>
        <v/>
      </c>
      <c r="AJ469" s="105" t="str">
        <f t="shared" si="153"/>
        <v/>
      </c>
      <c r="AK469" s="105" t="str">
        <f t="shared" si="154"/>
        <v/>
      </c>
      <c r="AL469" s="105" t="str">
        <f t="shared" si="155"/>
        <v/>
      </c>
      <c r="AM469" s="105" t="str">
        <f t="shared" si="156"/>
        <v/>
      </c>
      <c r="AN469" s="105" t="str">
        <f t="shared" si="157"/>
        <v/>
      </c>
      <c r="AO469" s="105" t="str">
        <f t="shared" si="158"/>
        <v/>
      </c>
      <c r="AP469" s="105" t="str">
        <f t="shared" si="159"/>
        <v/>
      </c>
      <c r="AQ469" s="105" t="str">
        <f t="shared" si="160"/>
        <v/>
      </c>
      <c r="AR469" s="105" t="str">
        <f t="shared" si="161"/>
        <v/>
      </c>
      <c r="AS469" s="105"/>
      <c r="AT469" s="155"/>
    </row>
    <row r="470" spans="2:46">
      <c r="B470" s="160"/>
      <c r="C470" s="160"/>
      <c r="D470" s="103"/>
      <c r="E470" s="145"/>
      <c r="F470" s="146" t="str">
        <f t="shared" si="144"/>
        <v/>
      </c>
      <c r="G470" s="146"/>
      <c r="H470" s="145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Y470" s="147"/>
      <c r="Z470" s="148"/>
      <c r="AA470" s="149" t="str">
        <f t="shared" si="145"/>
        <v/>
      </c>
      <c r="AB470" s="149" t="str">
        <f t="shared" si="150"/>
        <v/>
      </c>
      <c r="AD470" s="104" t="str">
        <f t="shared" si="146"/>
        <v/>
      </c>
      <c r="AE470" s="152" t="str">
        <f t="shared" si="147"/>
        <v/>
      </c>
      <c r="AF470" s="152" t="str">
        <f t="shared" si="151"/>
        <v/>
      </c>
      <c r="AG470" s="105" t="str">
        <f t="shared" si="148"/>
        <v/>
      </c>
      <c r="AH470" s="104" t="str">
        <f t="shared" si="149"/>
        <v/>
      </c>
      <c r="AI470" s="105" t="str">
        <f t="shared" si="152"/>
        <v/>
      </c>
      <c r="AJ470" s="105" t="str">
        <f t="shared" si="153"/>
        <v/>
      </c>
      <c r="AK470" s="105" t="str">
        <f t="shared" si="154"/>
        <v/>
      </c>
      <c r="AL470" s="105" t="str">
        <f t="shared" si="155"/>
        <v/>
      </c>
      <c r="AM470" s="105" t="str">
        <f t="shared" si="156"/>
        <v/>
      </c>
      <c r="AN470" s="105" t="str">
        <f t="shared" si="157"/>
        <v/>
      </c>
      <c r="AO470" s="105" t="str">
        <f t="shared" si="158"/>
        <v/>
      </c>
      <c r="AP470" s="105" t="str">
        <f t="shared" si="159"/>
        <v/>
      </c>
      <c r="AQ470" s="105" t="str">
        <f t="shared" si="160"/>
        <v/>
      </c>
      <c r="AR470" s="105" t="str">
        <f t="shared" si="161"/>
        <v/>
      </c>
      <c r="AS470" s="105"/>
      <c r="AT470" s="155"/>
    </row>
    <row r="471" spans="2:46">
      <c r="B471" s="160"/>
      <c r="C471" s="160"/>
      <c r="D471" s="103"/>
      <c r="E471" s="145"/>
      <c r="F471" s="146" t="str">
        <f t="shared" si="144"/>
        <v/>
      </c>
      <c r="G471" s="146"/>
      <c r="H471" s="145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Y471" s="147"/>
      <c r="Z471" s="148"/>
      <c r="AA471" s="149" t="str">
        <f t="shared" si="145"/>
        <v/>
      </c>
      <c r="AB471" s="149" t="str">
        <f t="shared" si="150"/>
        <v/>
      </c>
      <c r="AD471" s="104" t="str">
        <f t="shared" si="146"/>
        <v/>
      </c>
      <c r="AE471" s="152" t="str">
        <f t="shared" si="147"/>
        <v/>
      </c>
      <c r="AF471" s="152" t="str">
        <f t="shared" si="151"/>
        <v/>
      </c>
      <c r="AG471" s="105" t="str">
        <f t="shared" si="148"/>
        <v/>
      </c>
      <c r="AH471" s="104" t="str">
        <f t="shared" si="149"/>
        <v/>
      </c>
      <c r="AI471" s="105" t="str">
        <f t="shared" si="152"/>
        <v/>
      </c>
      <c r="AJ471" s="105" t="str">
        <f t="shared" si="153"/>
        <v/>
      </c>
      <c r="AK471" s="105" t="str">
        <f t="shared" si="154"/>
        <v/>
      </c>
      <c r="AL471" s="105" t="str">
        <f t="shared" si="155"/>
        <v/>
      </c>
      <c r="AM471" s="105" t="str">
        <f t="shared" si="156"/>
        <v/>
      </c>
      <c r="AN471" s="105" t="str">
        <f t="shared" si="157"/>
        <v/>
      </c>
      <c r="AO471" s="105" t="str">
        <f t="shared" si="158"/>
        <v/>
      </c>
      <c r="AP471" s="105" t="str">
        <f t="shared" si="159"/>
        <v/>
      </c>
      <c r="AQ471" s="105" t="str">
        <f t="shared" si="160"/>
        <v/>
      </c>
      <c r="AR471" s="105" t="str">
        <f t="shared" si="161"/>
        <v/>
      </c>
      <c r="AS471" s="105"/>
      <c r="AT471" s="155"/>
    </row>
    <row r="472" spans="2:46">
      <c r="B472" s="160"/>
      <c r="C472" s="160"/>
      <c r="D472" s="103"/>
      <c r="E472" s="145"/>
      <c r="F472" s="146" t="str">
        <f t="shared" si="144"/>
        <v/>
      </c>
      <c r="G472" s="146"/>
      <c r="H472" s="145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Y472" s="147"/>
      <c r="Z472" s="148"/>
      <c r="AA472" s="149" t="str">
        <f t="shared" si="145"/>
        <v/>
      </c>
      <c r="AB472" s="149" t="str">
        <f t="shared" si="150"/>
        <v/>
      </c>
      <c r="AD472" s="104" t="str">
        <f t="shared" si="146"/>
        <v/>
      </c>
      <c r="AE472" s="152" t="str">
        <f t="shared" si="147"/>
        <v/>
      </c>
      <c r="AF472" s="152" t="str">
        <f t="shared" si="151"/>
        <v/>
      </c>
      <c r="AG472" s="105" t="str">
        <f t="shared" si="148"/>
        <v/>
      </c>
      <c r="AH472" s="104" t="str">
        <f t="shared" si="149"/>
        <v/>
      </c>
      <c r="AI472" s="105" t="str">
        <f t="shared" si="152"/>
        <v/>
      </c>
      <c r="AJ472" s="105" t="str">
        <f t="shared" si="153"/>
        <v/>
      </c>
      <c r="AK472" s="105" t="str">
        <f t="shared" si="154"/>
        <v/>
      </c>
      <c r="AL472" s="105" t="str">
        <f t="shared" si="155"/>
        <v/>
      </c>
      <c r="AM472" s="105" t="str">
        <f t="shared" si="156"/>
        <v/>
      </c>
      <c r="AN472" s="105" t="str">
        <f t="shared" si="157"/>
        <v/>
      </c>
      <c r="AO472" s="105" t="str">
        <f t="shared" si="158"/>
        <v/>
      </c>
      <c r="AP472" s="105" t="str">
        <f t="shared" si="159"/>
        <v/>
      </c>
      <c r="AQ472" s="105" t="str">
        <f t="shared" si="160"/>
        <v/>
      </c>
      <c r="AR472" s="105" t="str">
        <f t="shared" si="161"/>
        <v/>
      </c>
      <c r="AS472" s="105"/>
      <c r="AT472" s="155"/>
    </row>
    <row r="473" spans="2:46">
      <c r="B473" s="160"/>
      <c r="C473" s="160"/>
      <c r="D473" s="103"/>
      <c r="E473" s="145"/>
      <c r="F473" s="146" t="str">
        <f t="shared" si="144"/>
        <v/>
      </c>
      <c r="G473" s="146"/>
      <c r="H473" s="145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Y473" s="147"/>
      <c r="Z473" s="148"/>
      <c r="AA473" s="149" t="str">
        <f t="shared" si="145"/>
        <v/>
      </c>
      <c r="AB473" s="149" t="str">
        <f t="shared" si="150"/>
        <v/>
      </c>
      <c r="AD473" s="104" t="str">
        <f t="shared" si="146"/>
        <v/>
      </c>
      <c r="AE473" s="152" t="str">
        <f t="shared" si="147"/>
        <v/>
      </c>
      <c r="AF473" s="152" t="str">
        <f t="shared" si="151"/>
        <v/>
      </c>
      <c r="AG473" s="105" t="str">
        <f t="shared" si="148"/>
        <v/>
      </c>
      <c r="AH473" s="104" t="str">
        <f t="shared" si="149"/>
        <v/>
      </c>
      <c r="AI473" s="105" t="str">
        <f t="shared" si="152"/>
        <v/>
      </c>
      <c r="AJ473" s="105" t="str">
        <f t="shared" si="153"/>
        <v/>
      </c>
      <c r="AK473" s="105" t="str">
        <f t="shared" si="154"/>
        <v/>
      </c>
      <c r="AL473" s="105" t="str">
        <f t="shared" si="155"/>
        <v/>
      </c>
      <c r="AM473" s="105" t="str">
        <f t="shared" si="156"/>
        <v/>
      </c>
      <c r="AN473" s="105" t="str">
        <f t="shared" si="157"/>
        <v/>
      </c>
      <c r="AO473" s="105" t="str">
        <f t="shared" si="158"/>
        <v/>
      </c>
      <c r="AP473" s="105" t="str">
        <f t="shared" si="159"/>
        <v/>
      </c>
      <c r="AQ473" s="105" t="str">
        <f t="shared" si="160"/>
        <v/>
      </c>
      <c r="AR473" s="105" t="str">
        <f t="shared" si="161"/>
        <v/>
      </c>
      <c r="AS473" s="105"/>
      <c r="AT473" s="155"/>
    </row>
    <row r="474" spans="2:46">
      <c r="B474" s="160"/>
      <c r="C474" s="160"/>
      <c r="D474" s="103"/>
      <c r="E474" s="145"/>
      <c r="F474" s="146" t="str">
        <f t="shared" si="144"/>
        <v/>
      </c>
      <c r="G474" s="146"/>
      <c r="H474" s="145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Y474" s="147"/>
      <c r="Z474" s="148"/>
      <c r="AA474" s="149" t="str">
        <f t="shared" si="145"/>
        <v/>
      </c>
      <c r="AB474" s="149" t="str">
        <f t="shared" si="150"/>
        <v/>
      </c>
      <c r="AD474" s="104" t="str">
        <f t="shared" si="146"/>
        <v/>
      </c>
      <c r="AE474" s="152" t="str">
        <f t="shared" si="147"/>
        <v/>
      </c>
      <c r="AF474" s="152" t="str">
        <f t="shared" si="151"/>
        <v/>
      </c>
      <c r="AG474" s="105" t="str">
        <f t="shared" si="148"/>
        <v/>
      </c>
      <c r="AH474" s="104" t="str">
        <f t="shared" si="149"/>
        <v/>
      </c>
      <c r="AI474" s="105" t="str">
        <f t="shared" si="152"/>
        <v/>
      </c>
      <c r="AJ474" s="105" t="str">
        <f t="shared" si="153"/>
        <v/>
      </c>
      <c r="AK474" s="105" t="str">
        <f t="shared" si="154"/>
        <v/>
      </c>
      <c r="AL474" s="105" t="str">
        <f t="shared" si="155"/>
        <v/>
      </c>
      <c r="AM474" s="105" t="str">
        <f t="shared" si="156"/>
        <v/>
      </c>
      <c r="AN474" s="105" t="str">
        <f t="shared" si="157"/>
        <v/>
      </c>
      <c r="AO474" s="105" t="str">
        <f t="shared" si="158"/>
        <v/>
      </c>
      <c r="AP474" s="105" t="str">
        <f t="shared" si="159"/>
        <v/>
      </c>
      <c r="AQ474" s="105" t="str">
        <f t="shared" si="160"/>
        <v/>
      </c>
      <c r="AR474" s="105" t="str">
        <f t="shared" si="161"/>
        <v/>
      </c>
      <c r="AS474" s="105"/>
      <c r="AT474" s="155"/>
    </row>
    <row r="475" spans="2:46">
      <c r="B475" s="160"/>
      <c r="C475" s="160"/>
      <c r="D475" s="103"/>
      <c r="E475" s="145"/>
      <c r="F475" s="146" t="str">
        <f t="shared" ref="F475:F500" si="162">IF(G475="","",VLOOKUP($G475,$AW$2:$AX$12,2,FALSE))</f>
        <v/>
      </c>
      <c r="G475" s="146"/>
      <c r="H475" s="145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Y475" s="147"/>
      <c r="Z475" s="148"/>
      <c r="AA475" s="149" t="str">
        <f t="shared" si="145"/>
        <v/>
      </c>
      <c r="AB475" s="149" t="str">
        <f t="shared" si="150"/>
        <v/>
      </c>
      <c r="AD475" s="104" t="str">
        <f t="shared" si="146"/>
        <v/>
      </c>
      <c r="AE475" s="152" t="str">
        <f t="shared" si="147"/>
        <v/>
      </c>
      <c r="AF475" s="152" t="str">
        <f t="shared" si="151"/>
        <v/>
      </c>
      <c r="AG475" s="105" t="str">
        <f t="shared" si="148"/>
        <v/>
      </c>
      <c r="AH475" s="104" t="str">
        <f t="shared" si="149"/>
        <v/>
      </c>
      <c r="AI475" s="105" t="str">
        <f t="shared" si="152"/>
        <v/>
      </c>
      <c r="AJ475" s="105" t="str">
        <f t="shared" si="153"/>
        <v/>
      </c>
      <c r="AK475" s="105" t="str">
        <f t="shared" si="154"/>
        <v/>
      </c>
      <c r="AL475" s="105" t="str">
        <f t="shared" si="155"/>
        <v/>
      </c>
      <c r="AM475" s="105" t="str">
        <f t="shared" si="156"/>
        <v/>
      </c>
      <c r="AN475" s="105" t="str">
        <f t="shared" si="157"/>
        <v/>
      </c>
      <c r="AO475" s="105" t="str">
        <f t="shared" si="158"/>
        <v/>
      </c>
      <c r="AP475" s="105" t="str">
        <f t="shared" si="159"/>
        <v/>
      </c>
      <c r="AQ475" s="105" t="str">
        <f t="shared" si="160"/>
        <v/>
      </c>
      <c r="AR475" s="105" t="str">
        <f t="shared" si="161"/>
        <v/>
      </c>
      <c r="AS475" s="105"/>
      <c r="AT475" s="155"/>
    </row>
    <row r="476" spans="2:46">
      <c r="B476" s="160"/>
      <c r="C476" s="160"/>
      <c r="D476" s="103"/>
      <c r="E476" s="145"/>
      <c r="F476" s="146" t="str">
        <f t="shared" si="162"/>
        <v/>
      </c>
      <c r="G476" s="146"/>
      <c r="H476" s="145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Y476" s="147"/>
      <c r="Z476" s="148"/>
      <c r="AA476" s="149" t="str">
        <f t="shared" si="145"/>
        <v/>
      </c>
      <c r="AB476" s="149" t="str">
        <f t="shared" si="150"/>
        <v/>
      </c>
      <c r="AD476" s="104" t="str">
        <f t="shared" si="146"/>
        <v/>
      </c>
      <c r="AE476" s="152" t="str">
        <f t="shared" si="147"/>
        <v/>
      </c>
      <c r="AF476" s="152" t="str">
        <f t="shared" si="151"/>
        <v/>
      </c>
      <c r="AG476" s="105" t="str">
        <f t="shared" si="148"/>
        <v/>
      </c>
      <c r="AH476" s="104" t="str">
        <f t="shared" si="149"/>
        <v/>
      </c>
      <c r="AI476" s="105" t="str">
        <f t="shared" si="152"/>
        <v/>
      </c>
      <c r="AJ476" s="105" t="str">
        <f t="shared" si="153"/>
        <v/>
      </c>
      <c r="AK476" s="105" t="str">
        <f t="shared" si="154"/>
        <v/>
      </c>
      <c r="AL476" s="105" t="str">
        <f t="shared" si="155"/>
        <v/>
      </c>
      <c r="AM476" s="105" t="str">
        <f t="shared" si="156"/>
        <v/>
      </c>
      <c r="AN476" s="105" t="str">
        <f t="shared" si="157"/>
        <v/>
      </c>
      <c r="AO476" s="105" t="str">
        <f t="shared" si="158"/>
        <v/>
      </c>
      <c r="AP476" s="105" t="str">
        <f t="shared" si="159"/>
        <v/>
      </c>
      <c r="AQ476" s="105" t="str">
        <f t="shared" si="160"/>
        <v/>
      </c>
      <c r="AR476" s="105" t="str">
        <f t="shared" si="161"/>
        <v/>
      </c>
      <c r="AS476" s="105"/>
      <c r="AT476" s="155"/>
    </row>
    <row r="477" spans="2:46">
      <c r="B477" s="160"/>
      <c r="C477" s="160"/>
      <c r="D477" s="103"/>
      <c r="E477" s="145"/>
      <c r="F477" s="146" t="str">
        <f t="shared" si="162"/>
        <v/>
      </c>
      <c r="G477" s="146"/>
      <c r="H477" s="145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Y477" s="147"/>
      <c r="Z477" s="148"/>
      <c r="AA477" s="149" t="str">
        <f t="shared" si="145"/>
        <v/>
      </c>
      <c r="AB477" s="149" t="str">
        <f t="shared" si="150"/>
        <v/>
      </c>
      <c r="AD477" s="104" t="str">
        <f t="shared" si="146"/>
        <v/>
      </c>
      <c r="AE477" s="152" t="str">
        <f t="shared" si="147"/>
        <v/>
      </c>
      <c r="AF477" s="152" t="str">
        <f t="shared" si="151"/>
        <v/>
      </c>
      <c r="AG477" s="105" t="str">
        <f t="shared" si="148"/>
        <v/>
      </c>
      <c r="AH477" s="104" t="str">
        <f t="shared" si="149"/>
        <v/>
      </c>
      <c r="AI477" s="105" t="str">
        <f t="shared" si="152"/>
        <v/>
      </c>
      <c r="AJ477" s="105" t="str">
        <f t="shared" si="153"/>
        <v/>
      </c>
      <c r="AK477" s="105" t="str">
        <f t="shared" si="154"/>
        <v/>
      </c>
      <c r="AL477" s="105" t="str">
        <f t="shared" si="155"/>
        <v/>
      </c>
      <c r="AM477" s="105" t="str">
        <f t="shared" si="156"/>
        <v/>
      </c>
      <c r="AN477" s="105" t="str">
        <f t="shared" si="157"/>
        <v/>
      </c>
      <c r="AO477" s="105" t="str">
        <f t="shared" si="158"/>
        <v/>
      </c>
      <c r="AP477" s="105" t="str">
        <f t="shared" si="159"/>
        <v/>
      </c>
      <c r="AQ477" s="105" t="str">
        <f t="shared" si="160"/>
        <v/>
      </c>
      <c r="AR477" s="105" t="str">
        <f t="shared" si="161"/>
        <v/>
      </c>
      <c r="AS477" s="105"/>
      <c r="AT477" s="155"/>
    </row>
    <row r="478" spans="2:46">
      <c r="B478" s="160"/>
      <c r="C478" s="160"/>
      <c r="D478" s="103"/>
      <c r="E478" s="145"/>
      <c r="F478" s="146" t="str">
        <f t="shared" si="162"/>
        <v/>
      </c>
      <c r="G478" s="146"/>
      <c r="H478" s="145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Y478" s="147"/>
      <c r="Z478" s="148"/>
      <c r="AA478" s="149" t="str">
        <f t="shared" si="145"/>
        <v/>
      </c>
      <c r="AB478" s="149" t="str">
        <f t="shared" si="150"/>
        <v/>
      </c>
      <c r="AD478" s="104" t="str">
        <f t="shared" si="146"/>
        <v/>
      </c>
      <c r="AE478" s="152" t="str">
        <f t="shared" si="147"/>
        <v/>
      </c>
      <c r="AF478" s="152" t="str">
        <f t="shared" si="151"/>
        <v/>
      </c>
      <c r="AG478" s="105" t="str">
        <f t="shared" si="148"/>
        <v/>
      </c>
      <c r="AH478" s="104" t="str">
        <f t="shared" si="149"/>
        <v/>
      </c>
      <c r="AI478" s="105" t="str">
        <f t="shared" si="152"/>
        <v/>
      </c>
      <c r="AJ478" s="105" t="str">
        <f t="shared" si="153"/>
        <v/>
      </c>
      <c r="AK478" s="105" t="str">
        <f t="shared" si="154"/>
        <v/>
      </c>
      <c r="AL478" s="105" t="str">
        <f t="shared" si="155"/>
        <v/>
      </c>
      <c r="AM478" s="105" t="str">
        <f t="shared" si="156"/>
        <v/>
      </c>
      <c r="AN478" s="105" t="str">
        <f t="shared" si="157"/>
        <v/>
      </c>
      <c r="AO478" s="105" t="str">
        <f t="shared" si="158"/>
        <v/>
      </c>
      <c r="AP478" s="105" t="str">
        <f t="shared" si="159"/>
        <v/>
      </c>
      <c r="AQ478" s="105" t="str">
        <f t="shared" si="160"/>
        <v/>
      </c>
      <c r="AR478" s="105" t="str">
        <f t="shared" si="161"/>
        <v/>
      </c>
      <c r="AS478" s="105"/>
      <c r="AT478" s="155"/>
    </row>
    <row r="479" spans="2:46">
      <c r="B479" s="160"/>
      <c r="C479" s="160"/>
      <c r="D479" s="103"/>
      <c r="E479" s="145"/>
      <c r="F479" s="146" t="str">
        <f t="shared" si="162"/>
        <v/>
      </c>
      <c r="G479" s="146"/>
      <c r="H479" s="145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Y479" s="147"/>
      <c r="Z479" s="148"/>
      <c r="AA479" s="149" t="str">
        <f t="shared" si="145"/>
        <v/>
      </c>
      <c r="AB479" s="149" t="str">
        <f t="shared" si="150"/>
        <v/>
      </c>
      <c r="AD479" s="104" t="str">
        <f t="shared" si="146"/>
        <v/>
      </c>
      <c r="AE479" s="152" t="str">
        <f t="shared" si="147"/>
        <v/>
      </c>
      <c r="AF479" s="152" t="str">
        <f t="shared" si="151"/>
        <v/>
      </c>
      <c r="AG479" s="105" t="str">
        <f t="shared" si="148"/>
        <v/>
      </c>
      <c r="AH479" s="104" t="str">
        <f t="shared" si="149"/>
        <v/>
      </c>
      <c r="AI479" s="105" t="str">
        <f t="shared" si="152"/>
        <v/>
      </c>
      <c r="AJ479" s="105" t="str">
        <f t="shared" si="153"/>
        <v/>
      </c>
      <c r="AK479" s="105" t="str">
        <f t="shared" si="154"/>
        <v/>
      </c>
      <c r="AL479" s="105" t="str">
        <f t="shared" si="155"/>
        <v/>
      </c>
      <c r="AM479" s="105" t="str">
        <f t="shared" si="156"/>
        <v/>
      </c>
      <c r="AN479" s="105" t="str">
        <f t="shared" si="157"/>
        <v/>
      </c>
      <c r="AO479" s="105" t="str">
        <f t="shared" si="158"/>
        <v/>
      </c>
      <c r="AP479" s="105" t="str">
        <f t="shared" si="159"/>
        <v/>
      </c>
      <c r="AQ479" s="105" t="str">
        <f t="shared" si="160"/>
        <v/>
      </c>
      <c r="AR479" s="105" t="str">
        <f t="shared" si="161"/>
        <v/>
      </c>
      <c r="AS479" s="105"/>
      <c r="AT479" s="155"/>
    </row>
    <row r="480" spans="2:46">
      <c r="B480" s="160"/>
      <c r="C480" s="160"/>
      <c r="D480" s="103"/>
      <c r="E480" s="145"/>
      <c r="F480" s="146" t="str">
        <f t="shared" si="162"/>
        <v/>
      </c>
      <c r="G480" s="146"/>
      <c r="H480" s="145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Y480" s="147"/>
      <c r="Z480" s="148"/>
      <c r="AA480" s="149" t="str">
        <f t="shared" si="145"/>
        <v/>
      </c>
      <c r="AB480" s="149" t="str">
        <f t="shared" si="150"/>
        <v/>
      </c>
      <c r="AD480" s="104" t="str">
        <f t="shared" si="146"/>
        <v/>
      </c>
      <c r="AE480" s="152" t="str">
        <f t="shared" si="147"/>
        <v/>
      </c>
      <c r="AF480" s="152" t="str">
        <f t="shared" si="151"/>
        <v/>
      </c>
      <c r="AG480" s="105" t="str">
        <f t="shared" si="148"/>
        <v/>
      </c>
      <c r="AH480" s="104" t="str">
        <f t="shared" si="149"/>
        <v/>
      </c>
      <c r="AI480" s="105" t="str">
        <f t="shared" si="152"/>
        <v/>
      </c>
      <c r="AJ480" s="105" t="str">
        <f t="shared" si="153"/>
        <v/>
      </c>
      <c r="AK480" s="105" t="str">
        <f t="shared" si="154"/>
        <v/>
      </c>
      <c r="AL480" s="105" t="str">
        <f t="shared" si="155"/>
        <v/>
      </c>
      <c r="AM480" s="105" t="str">
        <f t="shared" si="156"/>
        <v/>
      </c>
      <c r="AN480" s="105" t="str">
        <f t="shared" si="157"/>
        <v/>
      </c>
      <c r="AO480" s="105" t="str">
        <f t="shared" si="158"/>
        <v/>
      </c>
      <c r="AP480" s="105" t="str">
        <f t="shared" si="159"/>
        <v/>
      </c>
      <c r="AQ480" s="105" t="str">
        <f t="shared" si="160"/>
        <v/>
      </c>
      <c r="AR480" s="105" t="str">
        <f t="shared" si="161"/>
        <v/>
      </c>
      <c r="AS480" s="105"/>
      <c r="AT480" s="155"/>
    </row>
    <row r="481" spans="2:46">
      <c r="B481" s="160"/>
      <c r="C481" s="160"/>
      <c r="D481" s="103"/>
      <c r="E481" s="145"/>
      <c r="F481" s="146" t="str">
        <f t="shared" si="162"/>
        <v/>
      </c>
      <c r="G481" s="146"/>
      <c r="H481" s="145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Y481" s="147"/>
      <c r="Z481" s="148"/>
      <c r="AA481" s="149" t="str">
        <f t="shared" si="145"/>
        <v/>
      </c>
      <c r="AB481" s="149" t="str">
        <f t="shared" si="150"/>
        <v/>
      </c>
      <c r="AD481" s="104" t="str">
        <f t="shared" si="146"/>
        <v/>
      </c>
      <c r="AE481" s="152" t="str">
        <f t="shared" si="147"/>
        <v/>
      </c>
      <c r="AF481" s="152" t="str">
        <f t="shared" si="151"/>
        <v/>
      </c>
      <c r="AG481" s="105" t="str">
        <f t="shared" si="148"/>
        <v/>
      </c>
      <c r="AH481" s="104" t="str">
        <f t="shared" si="149"/>
        <v/>
      </c>
      <c r="AI481" s="105" t="str">
        <f t="shared" si="152"/>
        <v/>
      </c>
      <c r="AJ481" s="105" t="str">
        <f t="shared" si="153"/>
        <v/>
      </c>
      <c r="AK481" s="105" t="str">
        <f t="shared" si="154"/>
        <v/>
      </c>
      <c r="AL481" s="105" t="str">
        <f t="shared" si="155"/>
        <v/>
      </c>
      <c r="AM481" s="105" t="str">
        <f t="shared" si="156"/>
        <v/>
      </c>
      <c r="AN481" s="105" t="str">
        <f t="shared" si="157"/>
        <v/>
      </c>
      <c r="AO481" s="105" t="str">
        <f t="shared" si="158"/>
        <v/>
      </c>
      <c r="AP481" s="105" t="str">
        <f t="shared" si="159"/>
        <v/>
      </c>
      <c r="AQ481" s="105" t="str">
        <f t="shared" si="160"/>
        <v/>
      </c>
      <c r="AR481" s="105" t="str">
        <f t="shared" si="161"/>
        <v/>
      </c>
      <c r="AS481" s="105"/>
      <c r="AT481" s="155"/>
    </row>
    <row r="482" spans="2:46">
      <c r="B482" s="160"/>
      <c r="C482" s="160"/>
      <c r="D482" s="103"/>
      <c r="E482" s="145"/>
      <c r="F482" s="146" t="str">
        <f t="shared" si="162"/>
        <v/>
      </c>
      <c r="G482" s="146"/>
      <c r="H482" s="145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Y482" s="147"/>
      <c r="Z482" s="148"/>
      <c r="AA482" s="149" t="str">
        <f t="shared" si="145"/>
        <v/>
      </c>
      <c r="AB482" s="149" t="str">
        <f t="shared" si="150"/>
        <v/>
      </c>
      <c r="AD482" s="104" t="str">
        <f t="shared" si="146"/>
        <v/>
      </c>
      <c r="AE482" s="152" t="str">
        <f t="shared" si="147"/>
        <v/>
      </c>
      <c r="AF482" s="152" t="str">
        <f t="shared" si="151"/>
        <v/>
      </c>
      <c r="AG482" s="105" t="str">
        <f t="shared" si="148"/>
        <v/>
      </c>
      <c r="AH482" s="104" t="str">
        <f t="shared" si="149"/>
        <v/>
      </c>
      <c r="AI482" s="105" t="str">
        <f t="shared" si="152"/>
        <v/>
      </c>
      <c r="AJ482" s="105" t="str">
        <f t="shared" si="153"/>
        <v/>
      </c>
      <c r="AK482" s="105" t="str">
        <f t="shared" si="154"/>
        <v/>
      </c>
      <c r="AL482" s="105" t="str">
        <f t="shared" si="155"/>
        <v/>
      </c>
      <c r="AM482" s="105" t="str">
        <f t="shared" si="156"/>
        <v/>
      </c>
      <c r="AN482" s="105" t="str">
        <f t="shared" si="157"/>
        <v/>
      </c>
      <c r="AO482" s="105" t="str">
        <f t="shared" si="158"/>
        <v/>
      </c>
      <c r="AP482" s="105" t="str">
        <f t="shared" si="159"/>
        <v/>
      </c>
      <c r="AQ482" s="105" t="str">
        <f t="shared" si="160"/>
        <v/>
      </c>
      <c r="AR482" s="105" t="str">
        <f t="shared" si="161"/>
        <v/>
      </c>
      <c r="AS482" s="105"/>
      <c r="AT482" s="155"/>
    </row>
    <row r="483" spans="2:46">
      <c r="B483" s="160"/>
      <c r="C483" s="160"/>
      <c r="D483" s="103"/>
      <c r="E483" s="145"/>
      <c r="F483" s="146" t="str">
        <f t="shared" si="162"/>
        <v/>
      </c>
      <c r="G483" s="146"/>
      <c r="H483" s="145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Y483" s="147"/>
      <c r="Z483" s="148"/>
      <c r="AA483" s="149" t="str">
        <f t="shared" si="145"/>
        <v/>
      </c>
      <c r="AB483" s="149" t="str">
        <f t="shared" si="150"/>
        <v/>
      </c>
      <c r="AD483" s="104" t="str">
        <f t="shared" si="146"/>
        <v/>
      </c>
      <c r="AE483" s="152" t="str">
        <f t="shared" si="147"/>
        <v/>
      </c>
      <c r="AF483" s="152" t="str">
        <f t="shared" si="151"/>
        <v/>
      </c>
      <c r="AG483" s="105" t="str">
        <f t="shared" si="148"/>
        <v/>
      </c>
      <c r="AH483" s="104" t="str">
        <f t="shared" si="149"/>
        <v/>
      </c>
      <c r="AI483" s="105" t="str">
        <f t="shared" si="152"/>
        <v/>
      </c>
      <c r="AJ483" s="105" t="str">
        <f t="shared" si="153"/>
        <v/>
      </c>
      <c r="AK483" s="105" t="str">
        <f t="shared" si="154"/>
        <v/>
      </c>
      <c r="AL483" s="105" t="str">
        <f t="shared" si="155"/>
        <v/>
      </c>
      <c r="AM483" s="105" t="str">
        <f t="shared" si="156"/>
        <v/>
      </c>
      <c r="AN483" s="105" t="str">
        <f t="shared" si="157"/>
        <v/>
      </c>
      <c r="AO483" s="105" t="str">
        <f t="shared" si="158"/>
        <v/>
      </c>
      <c r="AP483" s="105" t="str">
        <f t="shared" si="159"/>
        <v/>
      </c>
      <c r="AQ483" s="105" t="str">
        <f t="shared" si="160"/>
        <v/>
      </c>
      <c r="AR483" s="105" t="str">
        <f t="shared" si="161"/>
        <v/>
      </c>
      <c r="AS483" s="105"/>
      <c r="AT483" s="155"/>
    </row>
    <row r="484" spans="2:46">
      <c r="B484" s="160"/>
      <c r="C484" s="160"/>
      <c r="D484" s="103"/>
      <c r="E484" s="145"/>
      <c r="F484" s="146" t="str">
        <f t="shared" si="162"/>
        <v/>
      </c>
      <c r="G484" s="146"/>
      <c r="H484" s="145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Y484" s="147"/>
      <c r="Z484" s="148"/>
      <c r="AA484" s="149" t="str">
        <f t="shared" si="145"/>
        <v/>
      </c>
      <c r="AB484" s="149" t="str">
        <f t="shared" si="150"/>
        <v/>
      </c>
      <c r="AD484" s="104" t="str">
        <f t="shared" si="146"/>
        <v/>
      </c>
      <c r="AE484" s="152" t="str">
        <f t="shared" si="147"/>
        <v/>
      </c>
      <c r="AF484" s="152" t="str">
        <f t="shared" si="151"/>
        <v/>
      </c>
      <c r="AG484" s="105" t="str">
        <f t="shared" si="148"/>
        <v/>
      </c>
      <c r="AH484" s="104" t="str">
        <f t="shared" si="149"/>
        <v/>
      </c>
      <c r="AI484" s="105" t="str">
        <f t="shared" si="152"/>
        <v/>
      </c>
      <c r="AJ484" s="105" t="str">
        <f t="shared" si="153"/>
        <v/>
      </c>
      <c r="AK484" s="105" t="str">
        <f t="shared" si="154"/>
        <v/>
      </c>
      <c r="AL484" s="105" t="str">
        <f t="shared" si="155"/>
        <v/>
      </c>
      <c r="AM484" s="105" t="str">
        <f t="shared" si="156"/>
        <v/>
      </c>
      <c r="AN484" s="105" t="str">
        <f t="shared" si="157"/>
        <v/>
      </c>
      <c r="AO484" s="105" t="str">
        <f t="shared" si="158"/>
        <v/>
      </c>
      <c r="AP484" s="105" t="str">
        <f t="shared" si="159"/>
        <v/>
      </c>
      <c r="AQ484" s="105" t="str">
        <f t="shared" si="160"/>
        <v/>
      </c>
      <c r="AR484" s="105" t="str">
        <f t="shared" si="161"/>
        <v/>
      </c>
      <c r="AS484" s="105"/>
      <c r="AT484" s="155"/>
    </row>
    <row r="485" spans="2:46">
      <c r="B485" s="160"/>
      <c r="C485" s="160"/>
      <c r="D485" s="103"/>
      <c r="E485" s="145"/>
      <c r="F485" s="146" t="str">
        <f t="shared" si="162"/>
        <v/>
      </c>
      <c r="G485" s="146"/>
      <c r="H485" s="145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Y485" s="147"/>
      <c r="Z485" s="148"/>
      <c r="AA485" s="149" t="str">
        <f t="shared" si="145"/>
        <v/>
      </c>
      <c r="AB485" s="149" t="str">
        <f t="shared" si="150"/>
        <v/>
      </c>
      <c r="AD485" s="104" t="str">
        <f t="shared" si="146"/>
        <v/>
      </c>
      <c r="AE485" s="152" t="str">
        <f t="shared" si="147"/>
        <v/>
      </c>
      <c r="AF485" s="152" t="str">
        <f t="shared" si="151"/>
        <v/>
      </c>
      <c r="AG485" s="105" t="str">
        <f t="shared" si="148"/>
        <v/>
      </c>
      <c r="AH485" s="104" t="str">
        <f t="shared" si="149"/>
        <v/>
      </c>
      <c r="AI485" s="105" t="str">
        <f t="shared" si="152"/>
        <v/>
      </c>
      <c r="AJ485" s="105" t="str">
        <f t="shared" si="153"/>
        <v/>
      </c>
      <c r="AK485" s="105" t="str">
        <f t="shared" si="154"/>
        <v/>
      </c>
      <c r="AL485" s="105" t="str">
        <f t="shared" si="155"/>
        <v/>
      </c>
      <c r="AM485" s="105" t="str">
        <f t="shared" si="156"/>
        <v/>
      </c>
      <c r="AN485" s="105" t="str">
        <f t="shared" si="157"/>
        <v/>
      </c>
      <c r="AO485" s="105" t="str">
        <f t="shared" si="158"/>
        <v/>
      </c>
      <c r="AP485" s="105" t="str">
        <f t="shared" si="159"/>
        <v/>
      </c>
      <c r="AQ485" s="105" t="str">
        <f t="shared" si="160"/>
        <v/>
      </c>
      <c r="AR485" s="105" t="str">
        <f t="shared" si="161"/>
        <v/>
      </c>
      <c r="AS485" s="105"/>
      <c r="AT485" s="155"/>
    </row>
    <row r="486" spans="2:46">
      <c r="B486" s="160"/>
      <c r="C486" s="160"/>
      <c r="D486" s="103"/>
      <c r="E486" s="100"/>
      <c r="F486" s="146" t="str">
        <f t="shared" si="162"/>
        <v/>
      </c>
      <c r="G486" s="146"/>
      <c r="H486" s="145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Y486" s="147"/>
      <c r="Z486" s="148"/>
      <c r="AA486" s="149" t="str">
        <f t="shared" si="145"/>
        <v/>
      </c>
      <c r="AB486" s="149" t="str">
        <f t="shared" si="150"/>
        <v/>
      </c>
      <c r="AD486" s="104" t="str">
        <f t="shared" si="146"/>
        <v/>
      </c>
      <c r="AE486" s="152" t="str">
        <f t="shared" si="147"/>
        <v/>
      </c>
      <c r="AF486" s="152" t="str">
        <f t="shared" si="151"/>
        <v/>
      </c>
      <c r="AG486" s="105" t="str">
        <f t="shared" si="148"/>
        <v/>
      </c>
      <c r="AH486" s="104" t="str">
        <f t="shared" si="149"/>
        <v/>
      </c>
      <c r="AI486" s="105" t="str">
        <f t="shared" si="152"/>
        <v/>
      </c>
      <c r="AJ486" s="105" t="str">
        <f t="shared" si="153"/>
        <v/>
      </c>
      <c r="AK486" s="105" t="str">
        <f t="shared" si="154"/>
        <v/>
      </c>
      <c r="AL486" s="105" t="str">
        <f t="shared" si="155"/>
        <v/>
      </c>
      <c r="AM486" s="105" t="str">
        <f t="shared" si="156"/>
        <v/>
      </c>
      <c r="AN486" s="105" t="str">
        <f t="shared" si="157"/>
        <v/>
      </c>
      <c r="AO486" s="105" t="str">
        <f t="shared" si="158"/>
        <v/>
      </c>
      <c r="AP486" s="105" t="str">
        <f t="shared" si="159"/>
        <v/>
      </c>
      <c r="AQ486" s="105" t="str">
        <f t="shared" si="160"/>
        <v/>
      </c>
      <c r="AR486" s="105" t="str">
        <f t="shared" si="161"/>
        <v/>
      </c>
      <c r="AS486" s="105"/>
      <c r="AT486" s="155"/>
    </row>
    <row r="487" spans="2:46">
      <c r="B487" s="160"/>
      <c r="C487" s="160"/>
      <c r="D487" s="103"/>
      <c r="E487" s="100"/>
      <c r="F487" s="146" t="str">
        <f t="shared" si="162"/>
        <v/>
      </c>
      <c r="G487" s="146"/>
      <c r="H487" s="145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Y487" s="147"/>
      <c r="Z487" s="148"/>
      <c r="AA487" s="149" t="str">
        <f t="shared" si="145"/>
        <v/>
      </c>
      <c r="AB487" s="149" t="str">
        <f t="shared" si="150"/>
        <v/>
      </c>
      <c r="AD487" s="104" t="str">
        <f t="shared" si="146"/>
        <v/>
      </c>
      <c r="AE487" s="152" t="str">
        <f t="shared" si="147"/>
        <v/>
      </c>
      <c r="AF487" s="152" t="str">
        <f t="shared" si="151"/>
        <v/>
      </c>
      <c r="AG487" s="105" t="str">
        <f t="shared" si="148"/>
        <v/>
      </c>
      <c r="AH487" s="104" t="str">
        <f t="shared" si="149"/>
        <v/>
      </c>
      <c r="AI487" s="105" t="str">
        <f t="shared" si="152"/>
        <v/>
      </c>
      <c r="AJ487" s="105" t="str">
        <f t="shared" si="153"/>
        <v/>
      </c>
      <c r="AK487" s="105" t="str">
        <f t="shared" si="154"/>
        <v/>
      </c>
      <c r="AL487" s="105" t="str">
        <f t="shared" si="155"/>
        <v/>
      </c>
      <c r="AM487" s="105" t="str">
        <f t="shared" si="156"/>
        <v/>
      </c>
      <c r="AN487" s="105" t="str">
        <f t="shared" si="157"/>
        <v/>
      </c>
      <c r="AO487" s="105" t="str">
        <f t="shared" si="158"/>
        <v/>
      </c>
      <c r="AP487" s="105" t="str">
        <f t="shared" si="159"/>
        <v/>
      </c>
      <c r="AQ487" s="105" t="str">
        <f t="shared" si="160"/>
        <v/>
      </c>
      <c r="AR487" s="105" t="str">
        <f t="shared" si="161"/>
        <v/>
      </c>
      <c r="AS487" s="105"/>
      <c r="AT487" s="155"/>
    </row>
    <row r="488" spans="2:46">
      <c r="B488" s="160"/>
      <c r="C488" s="160"/>
      <c r="D488" s="103"/>
      <c r="E488" s="100"/>
      <c r="F488" s="146" t="str">
        <f t="shared" si="162"/>
        <v/>
      </c>
      <c r="G488" s="146"/>
      <c r="H488" s="145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Y488" s="147"/>
      <c r="Z488" s="148"/>
      <c r="AA488" s="149" t="str">
        <f t="shared" si="145"/>
        <v/>
      </c>
      <c r="AB488" s="149" t="str">
        <f t="shared" si="150"/>
        <v/>
      </c>
      <c r="AD488" s="104" t="str">
        <f t="shared" si="146"/>
        <v/>
      </c>
      <c r="AE488" s="152" t="str">
        <f t="shared" si="147"/>
        <v/>
      </c>
      <c r="AF488" s="152" t="str">
        <f t="shared" si="151"/>
        <v/>
      </c>
      <c r="AG488" s="105" t="str">
        <f t="shared" si="148"/>
        <v/>
      </c>
      <c r="AH488" s="104" t="str">
        <f t="shared" si="149"/>
        <v/>
      </c>
      <c r="AI488" s="105" t="str">
        <f t="shared" si="152"/>
        <v/>
      </c>
      <c r="AJ488" s="105" t="str">
        <f t="shared" si="153"/>
        <v/>
      </c>
      <c r="AK488" s="105" t="str">
        <f t="shared" si="154"/>
        <v/>
      </c>
      <c r="AL488" s="105" t="str">
        <f t="shared" si="155"/>
        <v/>
      </c>
      <c r="AM488" s="105" t="str">
        <f t="shared" si="156"/>
        <v/>
      </c>
      <c r="AN488" s="105" t="str">
        <f t="shared" si="157"/>
        <v/>
      </c>
      <c r="AO488" s="105" t="str">
        <f t="shared" si="158"/>
        <v/>
      </c>
      <c r="AP488" s="105" t="str">
        <f t="shared" si="159"/>
        <v/>
      </c>
      <c r="AQ488" s="105" t="str">
        <f t="shared" si="160"/>
        <v/>
      </c>
      <c r="AR488" s="105" t="str">
        <f t="shared" si="161"/>
        <v/>
      </c>
      <c r="AS488" s="105"/>
      <c r="AT488" s="155"/>
    </row>
    <row r="489" spans="2:46">
      <c r="B489" s="160"/>
      <c r="C489" s="160"/>
      <c r="D489" s="103"/>
      <c r="E489" s="100"/>
      <c r="F489" s="146" t="str">
        <f t="shared" si="162"/>
        <v/>
      </c>
      <c r="G489" s="146"/>
      <c r="H489" s="145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Y489" s="147"/>
      <c r="Z489" s="148"/>
      <c r="AA489" s="149" t="str">
        <f t="shared" si="145"/>
        <v/>
      </c>
      <c r="AB489" s="149" t="str">
        <f t="shared" si="150"/>
        <v/>
      </c>
      <c r="AD489" s="104" t="str">
        <f t="shared" si="146"/>
        <v/>
      </c>
      <c r="AE489" s="152" t="str">
        <f t="shared" si="147"/>
        <v/>
      </c>
      <c r="AF489" s="152" t="str">
        <f t="shared" si="151"/>
        <v/>
      </c>
      <c r="AG489" s="105" t="str">
        <f t="shared" si="148"/>
        <v/>
      </c>
      <c r="AH489" s="104" t="str">
        <f t="shared" si="149"/>
        <v/>
      </c>
      <c r="AI489" s="105" t="str">
        <f t="shared" si="152"/>
        <v/>
      </c>
      <c r="AJ489" s="105" t="str">
        <f t="shared" si="153"/>
        <v/>
      </c>
      <c r="AK489" s="105" t="str">
        <f t="shared" si="154"/>
        <v/>
      </c>
      <c r="AL489" s="105" t="str">
        <f t="shared" si="155"/>
        <v/>
      </c>
      <c r="AM489" s="105" t="str">
        <f t="shared" si="156"/>
        <v/>
      </c>
      <c r="AN489" s="105" t="str">
        <f t="shared" si="157"/>
        <v/>
      </c>
      <c r="AO489" s="105" t="str">
        <f t="shared" si="158"/>
        <v/>
      </c>
      <c r="AP489" s="105" t="str">
        <f t="shared" si="159"/>
        <v/>
      </c>
      <c r="AQ489" s="105" t="str">
        <f t="shared" si="160"/>
        <v/>
      </c>
      <c r="AR489" s="105" t="str">
        <f t="shared" si="161"/>
        <v/>
      </c>
      <c r="AS489" s="105"/>
      <c r="AT489" s="155"/>
    </row>
    <row r="490" spans="2:46">
      <c r="B490" s="160"/>
      <c r="C490" s="160"/>
      <c r="D490" s="103"/>
      <c r="E490" s="100"/>
      <c r="F490" s="146" t="str">
        <f t="shared" si="162"/>
        <v/>
      </c>
      <c r="G490" s="146"/>
      <c r="H490" s="145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Y490" s="147"/>
      <c r="Z490" s="148"/>
      <c r="AA490" s="149" t="str">
        <f t="shared" si="145"/>
        <v/>
      </c>
      <c r="AB490" s="149" t="str">
        <f t="shared" si="150"/>
        <v/>
      </c>
      <c r="AD490" s="104" t="str">
        <f t="shared" si="146"/>
        <v/>
      </c>
      <c r="AE490" s="152" t="str">
        <f t="shared" si="147"/>
        <v/>
      </c>
      <c r="AF490" s="152" t="str">
        <f t="shared" si="151"/>
        <v/>
      </c>
      <c r="AG490" s="105" t="str">
        <f t="shared" si="148"/>
        <v/>
      </c>
      <c r="AH490" s="104" t="str">
        <f t="shared" si="149"/>
        <v/>
      </c>
      <c r="AI490" s="105" t="str">
        <f t="shared" si="152"/>
        <v/>
      </c>
      <c r="AJ490" s="105" t="str">
        <f t="shared" si="153"/>
        <v/>
      </c>
      <c r="AK490" s="105" t="str">
        <f t="shared" si="154"/>
        <v/>
      </c>
      <c r="AL490" s="105" t="str">
        <f t="shared" si="155"/>
        <v/>
      </c>
      <c r="AM490" s="105" t="str">
        <f t="shared" si="156"/>
        <v/>
      </c>
      <c r="AN490" s="105" t="str">
        <f t="shared" si="157"/>
        <v/>
      </c>
      <c r="AO490" s="105" t="str">
        <f t="shared" si="158"/>
        <v/>
      </c>
      <c r="AP490" s="105" t="str">
        <f t="shared" si="159"/>
        <v/>
      </c>
      <c r="AQ490" s="105" t="str">
        <f t="shared" si="160"/>
        <v/>
      </c>
      <c r="AR490" s="105" t="str">
        <f t="shared" si="161"/>
        <v/>
      </c>
      <c r="AS490" s="105"/>
      <c r="AT490" s="155"/>
    </row>
    <row r="491" spans="2:46">
      <c r="B491" s="160"/>
      <c r="C491" s="160"/>
      <c r="D491" s="103"/>
      <c r="E491" s="100"/>
      <c r="F491" s="146" t="str">
        <f t="shared" si="162"/>
        <v/>
      </c>
      <c r="G491" s="146"/>
      <c r="H491" s="145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Y491" s="147"/>
      <c r="Z491" s="148"/>
      <c r="AA491" s="149" t="str">
        <f t="shared" si="145"/>
        <v/>
      </c>
      <c r="AB491" s="149" t="str">
        <f t="shared" si="150"/>
        <v/>
      </c>
      <c r="AD491" s="104" t="str">
        <f t="shared" si="146"/>
        <v/>
      </c>
      <c r="AE491" s="152" t="str">
        <f t="shared" si="147"/>
        <v/>
      </c>
      <c r="AF491" s="152" t="str">
        <f t="shared" si="151"/>
        <v/>
      </c>
      <c r="AG491" s="105" t="str">
        <f t="shared" si="148"/>
        <v/>
      </c>
      <c r="AH491" s="104" t="str">
        <f t="shared" si="149"/>
        <v/>
      </c>
      <c r="AI491" s="105" t="str">
        <f t="shared" si="152"/>
        <v/>
      </c>
      <c r="AJ491" s="105" t="str">
        <f t="shared" si="153"/>
        <v/>
      </c>
      <c r="AK491" s="105" t="str">
        <f t="shared" si="154"/>
        <v/>
      </c>
      <c r="AL491" s="105" t="str">
        <f t="shared" si="155"/>
        <v/>
      </c>
      <c r="AM491" s="105" t="str">
        <f t="shared" si="156"/>
        <v/>
      </c>
      <c r="AN491" s="105" t="str">
        <f t="shared" si="157"/>
        <v/>
      </c>
      <c r="AO491" s="105" t="str">
        <f t="shared" si="158"/>
        <v/>
      </c>
      <c r="AP491" s="105" t="str">
        <f t="shared" si="159"/>
        <v/>
      </c>
      <c r="AQ491" s="105" t="str">
        <f t="shared" si="160"/>
        <v/>
      </c>
      <c r="AR491" s="105" t="str">
        <f t="shared" si="161"/>
        <v/>
      </c>
      <c r="AS491" s="105"/>
      <c r="AT491" s="155"/>
    </row>
    <row r="492" spans="2:46">
      <c r="B492" s="160"/>
      <c r="C492" s="160"/>
      <c r="D492" s="103"/>
      <c r="E492" s="100"/>
      <c r="F492" s="146" t="str">
        <f t="shared" si="162"/>
        <v/>
      </c>
      <c r="G492" s="146"/>
      <c r="H492" s="145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Y492" s="147"/>
      <c r="Z492" s="148"/>
      <c r="AA492" s="149" t="str">
        <f t="shared" si="145"/>
        <v/>
      </c>
      <c r="AB492" s="149" t="str">
        <f t="shared" si="150"/>
        <v/>
      </c>
      <c r="AD492" s="104" t="str">
        <f t="shared" si="146"/>
        <v/>
      </c>
      <c r="AE492" s="152" t="str">
        <f t="shared" si="147"/>
        <v/>
      </c>
      <c r="AF492" s="152" t="str">
        <f t="shared" si="151"/>
        <v/>
      </c>
      <c r="AG492" s="105" t="str">
        <f t="shared" si="148"/>
        <v/>
      </c>
      <c r="AH492" s="104" t="str">
        <f t="shared" si="149"/>
        <v/>
      </c>
      <c r="AI492" s="105" t="str">
        <f t="shared" si="152"/>
        <v/>
      </c>
      <c r="AJ492" s="105" t="str">
        <f t="shared" si="153"/>
        <v/>
      </c>
      <c r="AK492" s="105" t="str">
        <f t="shared" si="154"/>
        <v/>
      </c>
      <c r="AL492" s="105" t="str">
        <f t="shared" si="155"/>
        <v/>
      </c>
      <c r="AM492" s="105" t="str">
        <f t="shared" si="156"/>
        <v/>
      </c>
      <c r="AN492" s="105" t="str">
        <f t="shared" si="157"/>
        <v/>
      </c>
      <c r="AO492" s="105" t="str">
        <f t="shared" si="158"/>
        <v/>
      </c>
      <c r="AP492" s="105" t="str">
        <f t="shared" si="159"/>
        <v/>
      </c>
      <c r="AQ492" s="105" t="str">
        <f t="shared" si="160"/>
        <v/>
      </c>
      <c r="AR492" s="105" t="str">
        <f t="shared" si="161"/>
        <v/>
      </c>
      <c r="AS492" s="105"/>
      <c r="AT492" s="155"/>
    </row>
    <row r="493" spans="2:46">
      <c r="B493" s="160"/>
      <c r="C493" s="160"/>
      <c r="D493" s="103"/>
      <c r="E493" s="100"/>
      <c r="F493" s="146" t="str">
        <f t="shared" si="162"/>
        <v/>
      </c>
      <c r="G493" s="146"/>
      <c r="H493" s="145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Y493" s="147"/>
      <c r="Z493" s="148"/>
      <c r="AA493" s="149" t="str">
        <f t="shared" si="145"/>
        <v/>
      </c>
      <c r="AB493" s="149" t="str">
        <f t="shared" si="150"/>
        <v/>
      </c>
      <c r="AD493" s="104" t="str">
        <f t="shared" si="146"/>
        <v/>
      </c>
      <c r="AE493" s="152" t="str">
        <f t="shared" si="147"/>
        <v/>
      </c>
      <c r="AF493" s="152" t="str">
        <f t="shared" si="151"/>
        <v/>
      </c>
      <c r="AG493" s="105" t="str">
        <f t="shared" si="148"/>
        <v/>
      </c>
      <c r="AH493" s="104" t="str">
        <f t="shared" si="149"/>
        <v/>
      </c>
      <c r="AI493" s="105" t="str">
        <f t="shared" si="152"/>
        <v/>
      </c>
      <c r="AJ493" s="105" t="str">
        <f t="shared" si="153"/>
        <v/>
      </c>
      <c r="AK493" s="105" t="str">
        <f t="shared" si="154"/>
        <v/>
      </c>
      <c r="AL493" s="105" t="str">
        <f t="shared" si="155"/>
        <v/>
      </c>
      <c r="AM493" s="105" t="str">
        <f t="shared" si="156"/>
        <v/>
      </c>
      <c r="AN493" s="105" t="str">
        <f t="shared" si="157"/>
        <v/>
      </c>
      <c r="AO493" s="105" t="str">
        <f t="shared" si="158"/>
        <v/>
      </c>
      <c r="AP493" s="105" t="str">
        <f t="shared" si="159"/>
        <v/>
      </c>
      <c r="AQ493" s="105" t="str">
        <f t="shared" si="160"/>
        <v/>
      </c>
      <c r="AR493" s="105" t="str">
        <f t="shared" si="161"/>
        <v/>
      </c>
      <c r="AS493" s="105"/>
      <c r="AT493" s="155"/>
    </row>
    <row r="494" spans="2:46">
      <c r="B494" s="160"/>
      <c r="C494" s="160"/>
      <c r="D494" s="103"/>
      <c r="E494" s="100"/>
      <c r="F494" s="146" t="str">
        <f t="shared" si="162"/>
        <v/>
      </c>
      <c r="G494" s="146"/>
      <c r="H494" s="145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Y494" s="147"/>
      <c r="Z494" s="148"/>
      <c r="AA494" s="149" t="str">
        <f t="shared" si="145"/>
        <v/>
      </c>
      <c r="AB494" s="149" t="str">
        <f t="shared" si="150"/>
        <v/>
      </c>
      <c r="AD494" s="104" t="str">
        <f t="shared" si="146"/>
        <v/>
      </c>
      <c r="AE494" s="152" t="str">
        <f t="shared" si="147"/>
        <v/>
      </c>
      <c r="AF494" s="152" t="str">
        <f t="shared" si="151"/>
        <v/>
      </c>
      <c r="AG494" s="105" t="str">
        <f t="shared" si="148"/>
        <v/>
      </c>
      <c r="AH494" s="104" t="str">
        <f t="shared" si="149"/>
        <v/>
      </c>
      <c r="AI494" s="105" t="str">
        <f t="shared" si="152"/>
        <v/>
      </c>
      <c r="AJ494" s="105" t="str">
        <f t="shared" si="153"/>
        <v/>
      </c>
      <c r="AK494" s="105" t="str">
        <f t="shared" si="154"/>
        <v/>
      </c>
      <c r="AL494" s="105" t="str">
        <f t="shared" si="155"/>
        <v/>
      </c>
      <c r="AM494" s="105" t="str">
        <f t="shared" si="156"/>
        <v/>
      </c>
      <c r="AN494" s="105" t="str">
        <f t="shared" si="157"/>
        <v/>
      </c>
      <c r="AO494" s="105" t="str">
        <f t="shared" si="158"/>
        <v/>
      </c>
      <c r="AP494" s="105" t="str">
        <f t="shared" si="159"/>
        <v/>
      </c>
      <c r="AQ494" s="105" t="str">
        <f t="shared" si="160"/>
        <v/>
      </c>
      <c r="AR494" s="105" t="str">
        <f t="shared" si="161"/>
        <v/>
      </c>
      <c r="AS494" s="105"/>
      <c r="AT494" s="155"/>
    </row>
    <row r="495" spans="2:46">
      <c r="B495" s="160"/>
      <c r="C495" s="160"/>
      <c r="D495" s="103"/>
      <c r="E495" s="100"/>
      <c r="F495" s="146" t="str">
        <f t="shared" si="162"/>
        <v/>
      </c>
      <c r="G495" s="146"/>
      <c r="H495" s="145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Y495" s="147"/>
      <c r="Z495" s="148"/>
      <c r="AA495" s="149" t="str">
        <f t="shared" si="145"/>
        <v/>
      </c>
      <c r="AB495" s="149" t="str">
        <f t="shared" si="150"/>
        <v/>
      </c>
      <c r="AD495" s="104" t="str">
        <f t="shared" si="146"/>
        <v/>
      </c>
      <c r="AE495" s="152" t="str">
        <f t="shared" si="147"/>
        <v/>
      </c>
      <c r="AF495" s="152" t="str">
        <f t="shared" si="151"/>
        <v/>
      </c>
      <c r="AG495" s="105" t="str">
        <f t="shared" si="148"/>
        <v/>
      </c>
      <c r="AH495" s="104" t="str">
        <f t="shared" si="149"/>
        <v/>
      </c>
      <c r="AI495" s="105" t="str">
        <f t="shared" si="152"/>
        <v/>
      </c>
      <c r="AJ495" s="105" t="str">
        <f t="shared" si="153"/>
        <v/>
      </c>
      <c r="AK495" s="105" t="str">
        <f t="shared" si="154"/>
        <v/>
      </c>
      <c r="AL495" s="105" t="str">
        <f t="shared" si="155"/>
        <v/>
      </c>
      <c r="AM495" s="105" t="str">
        <f t="shared" si="156"/>
        <v/>
      </c>
      <c r="AN495" s="105" t="str">
        <f t="shared" si="157"/>
        <v/>
      </c>
      <c r="AO495" s="105" t="str">
        <f t="shared" si="158"/>
        <v/>
      </c>
      <c r="AP495" s="105" t="str">
        <f t="shared" si="159"/>
        <v/>
      </c>
      <c r="AQ495" s="105" t="str">
        <f t="shared" si="160"/>
        <v/>
      </c>
      <c r="AR495" s="105" t="str">
        <f t="shared" si="161"/>
        <v/>
      </c>
      <c r="AS495" s="105"/>
      <c r="AT495" s="155"/>
    </row>
    <row r="496" spans="2:46">
      <c r="B496" s="160"/>
      <c r="C496" s="160"/>
      <c r="D496" s="103"/>
      <c r="E496" s="100"/>
      <c r="F496" s="146" t="str">
        <f t="shared" si="162"/>
        <v/>
      </c>
      <c r="G496" s="146"/>
      <c r="H496" s="145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Y496" s="147"/>
      <c r="Z496" s="148"/>
      <c r="AA496" s="149" t="str">
        <f t="shared" si="145"/>
        <v/>
      </c>
      <c r="AB496" s="149" t="str">
        <f t="shared" si="150"/>
        <v/>
      </c>
      <c r="AD496" s="104" t="str">
        <f t="shared" si="146"/>
        <v/>
      </c>
      <c r="AE496" s="152" t="str">
        <f t="shared" si="147"/>
        <v/>
      </c>
      <c r="AF496" s="152" t="str">
        <f t="shared" si="151"/>
        <v/>
      </c>
      <c r="AG496" s="105" t="str">
        <f t="shared" si="148"/>
        <v/>
      </c>
      <c r="AH496" s="104" t="str">
        <f t="shared" si="149"/>
        <v/>
      </c>
      <c r="AI496" s="105" t="str">
        <f t="shared" si="152"/>
        <v/>
      </c>
      <c r="AJ496" s="105" t="str">
        <f t="shared" si="153"/>
        <v/>
      </c>
      <c r="AK496" s="105" t="str">
        <f t="shared" si="154"/>
        <v/>
      </c>
      <c r="AL496" s="105" t="str">
        <f t="shared" si="155"/>
        <v/>
      </c>
      <c r="AM496" s="105" t="str">
        <f t="shared" si="156"/>
        <v/>
      </c>
      <c r="AN496" s="105" t="str">
        <f t="shared" si="157"/>
        <v/>
      </c>
      <c r="AO496" s="105" t="str">
        <f t="shared" si="158"/>
        <v/>
      </c>
      <c r="AP496" s="105" t="str">
        <f t="shared" si="159"/>
        <v/>
      </c>
      <c r="AQ496" s="105" t="str">
        <f t="shared" si="160"/>
        <v/>
      </c>
      <c r="AR496" s="105" t="str">
        <f t="shared" si="161"/>
        <v/>
      </c>
      <c r="AS496" s="105"/>
      <c r="AT496" s="155"/>
    </row>
    <row r="497" spans="2:46">
      <c r="B497" s="160"/>
      <c r="C497" s="160"/>
      <c r="D497" s="103"/>
      <c r="E497" s="100"/>
      <c r="F497" s="146" t="str">
        <f t="shared" si="162"/>
        <v/>
      </c>
      <c r="G497" s="146"/>
      <c r="H497" s="145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Y497" s="147"/>
      <c r="Z497" s="148"/>
      <c r="AA497" s="149" t="str">
        <f t="shared" si="145"/>
        <v/>
      </c>
      <c r="AB497" s="149" t="str">
        <f t="shared" si="150"/>
        <v/>
      </c>
      <c r="AD497" s="104" t="str">
        <f t="shared" si="146"/>
        <v/>
      </c>
      <c r="AE497" s="152" t="str">
        <f t="shared" si="147"/>
        <v/>
      </c>
      <c r="AF497" s="152" t="str">
        <f t="shared" si="151"/>
        <v/>
      </c>
      <c r="AG497" s="105" t="str">
        <f t="shared" si="148"/>
        <v/>
      </c>
      <c r="AH497" s="104" t="str">
        <f t="shared" si="149"/>
        <v/>
      </c>
      <c r="AI497" s="105" t="str">
        <f t="shared" si="152"/>
        <v/>
      </c>
      <c r="AJ497" s="105" t="str">
        <f t="shared" si="153"/>
        <v/>
      </c>
      <c r="AK497" s="105" t="str">
        <f t="shared" si="154"/>
        <v/>
      </c>
      <c r="AL497" s="105" t="str">
        <f t="shared" si="155"/>
        <v/>
      </c>
      <c r="AM497" s="105" t="str">
        <f t="shared" si="156"/>
        <v/>
      </c>
      <c r="AN497" s="105" t="str">
        <f t="shared" si="157"/>
        <v/>
      </c>
      <c r="AO497" s="105" t="str">
        <f t="shared" si="158"/>
        <v/>
      </c>
      <c r="AP497" s="105" t="str">
        <f t="shared" si="159"/>
        <v/>
      </c>
      <c r="AQ497" s="105" t="str">
        <f t="shared" si="160"/>
        <v/>
      </c>
      <c r="AR497" s="105" t="str">
        <f t="shared" si="161"/>
        <v/>
      </c>
      <c r="AS497" s="105"/>
      <c r="AT497" s="155"/>
    </row>
    <row r="498" spans="2:46">
      <c r="B498" s="160"/>
      <c r="C498" s="160"/>
      <c r="D498" s="103"/>
      <c r="E498" s="100"/>
      <c r="F498" s="146" t="str">
        <f t="shared" si="162"/>
        <v/>
      </c>
      <c r="G498" s="146"/>
      <c r="H498" s="145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Y498" s="147"/>
      <c r="Z498" s="148"/>
      <c r="AA498" s="149" t="str">
        <f t="shared" si="145"/>
        <v/>
      </c>
      <c r="AB498" s="149" t="str">
        <f t="shared" si="150"/>
        <v/>
      </c>
      <c r="AD498" s="104" t="str">
        <f t="shared" si="146"/>
        <v/>
      </c>
      <c r="AE498" s="152" t="str">
        <f t="shared" si="147"/>
        <v/>
      </c>
      <c r="AF498" s="152" t="str">
        <f t="shared" si="151"/>
        <v/>
      </c>
      <c r="AG498" s="105" t="str">
        <f t="shared" si="148"/>
        <v/>
      </c>
      <c r="AH498" s="104" t="str">
        <f t="shared" si="149"/>
        <v/>
      </c>
      <c r="AI498" s="105" t="str">
        <f t="shared" si="152"/>
        <v/>
      </c>
      <c r="AJ498" s="105" t="str">
        <f t="shared" si="153"/>
        <v/>
      </c>
      <c r="AK498" s="105" t="str">
        <f t="shared" si="154"/>
        <v/>
      </c>
      <c r="AL498" s="105" t="str">
        <f t="shared" si="155"/>
        <v/>
      </c>
      <c r="AM498" s="105" t="str">
        <f t="shared" si="156"/>
        <v/>
      </c>
      <c r="AN498" s="105" t="str">
        <f t="shared" si="157"/>
        <v/>
      </c>
      <c r="AO498" s="105" t="str">
        <f t="shared" si="158"/>
        <v/>
      </c>
      <c r="AP498" s="105" t="str">
        <f t="shared" si="159"/>
        <v/>
      </c>
      <c r="AQ498" s="105" t="str">
        <f t="shared" si="160"/>
        <v/>
      </c>
      <c r="AR498" s="105" t="str">
        <f t="shared" si="161"/>
        <v/>
      </c>
      <c r="AS498" s="105"/>
      <c r="AT498" s="155"/>
    </row>
    <row r="499" spans="2:46">
      <c r="B499" s="160"/>
      <c r="C499" s="160"/>
      <c r="D499" s="103"/>
      <c r="E499" s="100"/>
      <c r="F499" s="146" t="str">
        <f t="shared" si="162"/>
        <v/>
      </c>
      <c r="G499" s="146"/>
      <c r="H499" s="145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Y499" s="147"/>
      <c r="Z499" s="148"/>
      <c r="AA499" s="149" t="str">
        <f t="shared" si="145"/>
        <v/>
      </c>
      <c r="AB499" s="149" t="str">
        <f t="shared" si="150"/>
        <v/>
      </c>
      <c r="AD499" s="104" t="str">
        <f t="shared" si="146"/>
        <v/>
      </c>
      <c r="AE499" s="152" t="str">
        <f t="shared" si="147"/>
        <v/>
      </c>
      <c r="AF499" s="152" t="str">
        <f t="shared" si="151"/>
        <v/>
      </c>
      <c r="AG499" s="105" t="str">
        <f t="shared" si="148"/>
        <v/>
      </c>
      <c r="AH499" s="104" t="str">
        <f t="shared" si="149"/>
        <v/>
      </c>
      <c r="AI499" s="105" t="str">
        <f t="shared" si="152"/>
        <v/>
      </c>
      <c r="AJ499" s="105" t="str">
        <f t="shared" si="153"/>
        <v/>
      </c>
      <c r="AK499" s="105" t="str">
        <f t="shared" si="154"/>
        <v/>
      </c>
      <c r="AL499" s="105" t="str">
        <f t="shared" si="155"/>
        <v/>
      </c>
      <c r="AM499" s="105" t="str">
        <f t="shared" si="156"/>
        <v/>
      </c>
      <c r="AN499" s="105" t="str">
        <f t="shared" si="157"/>
        <v/>
      </c>
      <c r="AO499" s="105" t="str">
        <f t="shared" si="158"/>
        <v/>
      </c>
      <c r="AP499" s="105" t="str">
        <f t="shared" si="159"/>
        <v/>
      </c>
      <c r="AQ499" s="105" t="str">
        <f t="shared" si="160"/>
        <v/>
      </c>
      <c r="AR499" s="105" t="str">
        <f t="shared" si="161"/>
        <v/>
      </c>
      <c r="AS499" s="105"/>
      <c r="AT499" s="155"/>
    </row>
    <row r="500" spans="2:46">
      <c r="B500" s="160"/>
      <c r="C500" s="160"/>
      <c r="D500" s="103"/>
      <c r="E500" s="100"/>
      <c r="F500" s="146" t="str">
        <f t="shared" si="162"/>
        <v/>
      </c>
      <c r="G500" s="146"/>
      <c r="H500" s="145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Y500" s="147"/>
      <c r="Z500" s="148"/>
      <c r="AA500" s="149" t="str">
        <f t="shared" si="145"/>
        <v/>
      </c>
      <c r="AB500" s="149" t="str">
        <f t="shared" si="150"/>
        <v/>
      </c>
      <c r="AD500" s="104" t="str">
        <f t="shared" si="146"/>
        <v/>
      </c>
      <c r="AE500" s="152" t="str">
        <f t="shared" si="147"/>
        <v/>
      </c>
      <c r="AF500" s="152" t="str">
        <f t="shared" si="151"/>
        <v/>
      </c>
      <c r="AG500" s="105" t="str">
        <f t="shared" si="148"/>
        <v/>
      </c>
      <c r="AH500" s="104" t="str">
        <f t="shared" si="149"/>
        <v/>
      </c>
      <c r="AI500" s="105" t="str">
        <f t="shared" si="152"/>
        <v/>
      </c>
      <c r="AJ500" s="105" t="str">
        <f t="shared" si="153"/>
        <v/>
      </c>
      <c r="AK500" s="105" t="str">
        <f t="shared" si="154"/>
        <v/>
      </c>
      <c r="AL500" s="105" t="str">
        <f t="shared" si="155"/>
        <v/>
      </c>
      <c r="AM500" s="105" t="str">
        <f t="shared" si="156"/>
        <v/>
      </c>
      <c r="AN500" s="105" t="str">
        <f t="shared" si="157"/>
        <v/>
      </c>
      <c r="AO500" s="105" t="str">
        <f t="shared" si="158"/>
        <v/>
      </c>
      <c r="AP500" s="105" t="str">
        <f t="shared" si="159"/>
        <v/>
      </c>
      <c r="AQ500" s="105" t="str">
        <f t="shared" si="160"/>
        <v/>
      </c>
      <c r="AR500" s="105" t="str">
        <f t="shared" si="161"/>
        <v/>
      </c>
      <c r="AS500" s="105"/>
      <c r="AT500" s="155"/>
    </row>
    <row r="501" spans="2:46">
      <c r="D501" s="103"/>
      <c r="E501" s="100"/>
      <c r="Y501" s="156"/>
      <c r="Z501" s="148"/>
      <c r="AA501" s="149"/>
      <c r="AB501" s="149"/>
      <c r="AD501" s="104" t="str">
        <f t="shared" ref="AD501" si="163">IF(B501="PARTIDA",MID(D501,1,2),"")</f>
        <v/>
      </c>
      <c r="AF501" s="151" t="str">
        <f t="shared" si="151"/>
        <v/>
      </c>
      <c r="AG501" s="105" t="str">
        <f t="shared" si="148"/>
        <v/>
      </c>
      <c r="AH501" s="104">
        <f t="shared" si="149"/>
        <v>0</v>
      </c>
      <c r="AL501" s="105" t="str">
        <f>IF(OR(AL$13="",V501="",$E501=$E$13,$B501&lt;&gt;"partida"),"",V501*$Z501)</f>
        <v/>
      </c>
      <c r="AQ501" s="105" t="str">
        <f>IF(OR(AQ$13="",V501="",$E501=$E$13,$B501&lt;&gt;"partida"),"",V501*$Z501)</f>
        <v/>
      </c>
      <c r="AS501" s="105"/>
      <c r="AT501" s="103"/>
    </row>
    <row r="502" spans="2:46">
      <c r="D502" s="103"/>
      <c r="E502" s="100"/>
      <c r="Y502" s="156"/>
      <c r="Z502" s="148"/>
      <c r="AA502" s="149"/>
      <c r="AB502" s="149"/>
      <c r="AG502" s="104"/>
    </row>
    <row r="503" spans="2:46">
      <c r="Y503" s="156"/>
    </row>
    <row r="504" spans="2:46">
      <c r="Y504" s="156"/>
    </row>
    <row r="505" spans="2:46">
      <c r="Y505" s="156"/>
    </row>
    <row r="506" spans="2:46">
      <c r="Y506" s="156"/>
    </row>
    <row r="507" spans="2:46">
      <c r="Y507" s="156"/>
    </row>
    <row r="508" spans="2:46">
      <c r="D508" s="100"/>
      <c r="E508" s="100"/>
      <c r="G508" s="100"/>
      <c r="S508" s="100"/>
      <c r="T508" s="100"/>
      <c r="U508" s="100"/>
      <c r="V508" s="100"/>
      <c r="W508" s="100"/>
      <c r="X508" s="100"/>
      <c r="Y508" s="156"/>
      <c r="AD508" s="105"/>
    </row>
    <row r="509" spans="2:46">
      <c r="D509" s="100"/>
      <c r="E509" s="100"/>
      <c r="G509" s="100"/>
      <c r="S509" s="100"/>
      <c r="T509" s="100"/>
      <c r="U509" s="100"/>
      <c r="V509" s="100"/>
      <c r="W509" s="100"/>
      <c r="X509" s="100"/>
      <c r="Y509" s="156"/>
      <c r="AD509" s="105"/>
      <c r="AE509" s="100"/>
      <c r="AF509" s="100"/>
      <c r="AG509" s="100"/>
      <c r="AH509" s="100"/>
      <c r="AI509" s="100"/>
      <c r="AJ509" s="100"/>
      <c r="AK509" s="100"/>
      <c r="AL509" s="100"/>
      <c r="AM509" s="100"/>
      <c r="AN509" s="100"/>
      <c r="AO509" s="100"/>
      <c r="AP509" s="100"/>
      <c r="AQ509" s="100"/>
      <c r="AR509" s="100"/>
      <c r="AS509" s="100"/>
    </row>
    <row r="510" spans="2:46">
      <c r="D510" s="100"/>
      <c r="E510" s="100"/>
      <c r="G510" s="100"/>
      <c r="S510" s="100"/>
      <c r="T510" s="100"/>
      <c r="U510" s="100"/>
      <c r="V510" s="100"/>
      <c r="W510" s="100"/>
      <c r="X510" s="100"/>
      <c r="Y510" s="156"/>
      <c r="AD510" s="105"/>
      <c r="AE510" s="100"/>
      <c r="AF510" s="100"/>
      <c r="AG510" s="100"/>
      <c r="AH510" s="100"/>
      <c r="AI510" s="100"/>
      <c r="AJ510" s="100"/>
      <c r="AK510" s="100"/>
      <c r="AL510" s="100"/>
      <c r="AM510" s="100"/>
      <c r="AN510" s="100"/>
      <c r="AO510" s="100"/>
      <c r="AP510" s="100"/>
      <c r="AQ510" s="100"/>
      <c r="AR510" s="100"/>
      <c r="AS510" s="100"/>
    </row>
    <row r="511" spans="2:46">
      <c r="D511" s="100"/>
      <c r="E511" s="100"/>
      <c r="G511" s="100"/>
      <c r="S511" s="100"/>
      <c r="T511" s="100"/>
      <c r="U511" s="100"/>
      <c r="V511" s="100"/>
      <c r="W511" s="100"/>
      <c r="X511" s="100"/>
      <c r="Y511" s="156"/>
      <c r="AD511" s="105"/>
      <c r="AE511" s="100"/>
      <c r="AF511" s="100"/>
      <c r="AG511" s="100"/>
      <c r="AH511" s="100"/>
      <c r="AI511" s="100"/>
      <c r="AJ511" s="100"/>
      <c r="AK511" s="100"/>
      <c r="AL511" s="100"/>
      <c r="AM511" s="100"/>
      <c r="AN511" s="100"/>
      <c r="AO511" s="100"/>
      <c r="AP511" s="100"/>
      <c r="AQ511" s="100"/>
      <c r="AR511" s="100"/>
      <c r="AS511" s="100"/>
    </row>
    <row r="512" spans="2:46">
      <c r="D512" s="100"/>
      <c r="E512" s="100"/>
      <c r="G512" s="100"/>
      <c r="S512" s="100"/>
      <c r="T512" s="100"/>
      <c r="U512" s="100"/>
      <c r="V512" s="100"/>
      <c r="W512" s="100"/>
      <c r="X512" s="100"/>
      <c r="Y512" s="156"/>
      <c r="AD512" s="105"/>
      <c r="AE512" s="100"/>
      <c r="AF512" s="100"/>
      <c r="AG512" s="100"/>
      <c r="AH512" s="100"/>
      <c r="AI512" s="100"/>
      <c r="AJ512" s="100"/>
      <c r="AK512" s="100"/>
      <c r="AL512" s="100"/>
      <c r="AM512" s="100"/>
      <c r="AN512" s="100"/>
      <c r="AO512" s="100"/>
      <c r="AP512" s="100"/>
      <c r="AQ512" s="100"/>
      <c r="AR512" s="100"/>
      <c r="AS512" s="100"/>
    </row>
    <row r="513" spans="4:45">
      <c r="D513" s="100"/>
      <c r="E513" s="100"/>
      <c r="G513" s="100"/>
      <c r="S513" s="100"/>
      <c r="T513" s="100"/>
      <c r="U513" s="100"/>
      <c r="V513" s="100"/>
      <c r="W513" s="100"/>
      <c r="X513" s="100"/>
      <c r="Y513" s="156"/>
      <c r="AD513" s="105"/>
      <c r="AE513" s="100"/>
      <c r="AF513" s="100"/>
      <c r="AG513" s="100"/>
      <c r="AH513" s="100"/>
      <c r="AI513" s="100"/>
      <c r="AJ513" s="100"/>
      <c r="AK513" s="100"/>
      <c r="AL513" s="100"/>
      <c r="AM513" s="100"/>
      <c r="AN513" s="100"/>
      <c r="AO513" s="100"/>
      <c r="AP513" s="100"/>
      <c r="AQ513" s="100"/>
      <c r="AR513" s="100"/>
      <c r="AS513" s="100"/>
    </row>
    <row r="514" spans="4:45">
      <c r="D514" s="100"/>
      <c r="E514" s="100"/>
      <c r="G514" s="100"/>
      <c r="S514" s="100"/>
      <c r="T514" s="100"/>
      <c r="U514" s="100"/>
      <c r="V514" s="100"/>
      <c r="W514" s="100"/>
      <c r="X514" s="100"/>
      <c r="Y514" s="156"/>
      <c r="AD514" s="105"/>
      <c r="AE514" s="100"/>
      <c r="AF514" s="100"/>
      <c r="AG514" s="100"/>
      <c r="AH514" s="100"/>
      <c r="AI514" s="100"/>
      <c r="AJ514" s="100"/>
      <c r="AK514" s="100"/>
      <c r="AL514" s="100"/>
      <c r="AM514" s="100"/>
      <c r="AN514" s="100"/>
      <c r="AO514" s="100"/>
      <c r="AP514" s="100"/>
      <c r="AQ514" s="100"/>
      <c r="AR514" s="100"/>
      <c r="AS514" s="100"/>
    </row>
    <row r="515" spans="4:45">
      <c r="D515" s="100"/>
      <c r="E515" s="100"/>
      <c r="G515" s="100"/>
      <c r="S515" s="100"/>
      <c r="T515" s="100"/>
      <c r="U515" s="100"/>
      <c r="V515" s="100"/>
      <c r="W515" s="100"/>
      <c r="X515" s="100"/>
      <c r="Y515" s="156"/>
      <c r="AD515" s="105"/>
      <c r="AE515" s="100"/>
      <c r="AF515" s="100"/>
      <c r="AG515" s="100"/>
      <c r="AH515" s="100"/>
      <c r="AI515" s="100"/>
      <c r="AJ515" s="100"/>
      <c r="AK515" s="100"/>
      <c r="AL515" s="100"/>
      <c r="AM515" s="100"/>
      <c r="AN515" s="100"/>
      <c r="AO515" s="100"/>
      <c r="AP515" s="100"/>
      <c r="AQ515" s="100"/>
      <c r="AR515" s="100"/>
      <c r="AS515" s="100"/>
    </row>
    <row r="516" spans="4:45">
      <c r="D516" s="100"/>
      <c r="E516" s="100"/>
      <c r="G516" s="100"/>
      <c r="S516" s="100"/>
      <c r="T516" s="100"/>
      <c r="U516" s="100"/>
      <c r="V516" s="100"/>
      <c r="W516" s="100"/>
      <c r="X516" s="100"/>
      <c r="Y516" s="156"/>
      <c r="AD516" s="105"/>
      <c r="AE516" s="100"/>
      <c r="AF516" s="100"/>
      <c r="AG516" s="100"/>
      <c r="AH516" s="100"/>
      <c r="AI516" s="100"/>
      <c r="AJ516" s="100"/>
      <c r="AK516" s="100"/>
      <c r="AL516" s="100"/>
      <c r="AM516" s="100"/>
      <c r="AN516" s="100"/>
      <c r="AO516" s="100"/>
      <c r="AP516" s="100"/>
      <c r="AQ516" s="100"/>
      <c r="AR516" s="100"/>
      <c r="AS516" s="100"/>
    </row>
    <row r="517" spans="4:45">
      <c r="D517" s="100"/>
      <c r="E517" s="100"/>
      <c r="G517" s="100"/>
      <c r="S517" s="100"/>
      <c r="T517" s="100"/>
      <c r="U517" s="100"/>
      <c r="V517" s="100"/>
      <c r="W517" s="100"/>
      <c r="X517" s="100"/>
      <c r="Y517" s="156"/>
      <c r="AD517" s="105"/>
      <c r="AE517" s="100"/>
      <c r="AF517" s="100"/>
      <c r="AG517" s="100"/>
      <c r="AH517" s="100"/>
      <c r="AI517" s="100"/>
      <c r="AJ517" s="100"/>
      <c r="AK517" s="100"/>
      <c r="AL517" s="100"/>
      <c r="AM517" s="100"/>
      <c r="AN517" s="100"/>
      <c r="AO517" s="100"/>
      <c r="AP517" s="100"/>
      <c r="AQ517" s="100"/>
      <c r="AR517" s="100"/>
      <c r="AS517" s="100"/>
    </row>
    <row r="518" spans="4:45">
      <c r="D518" s="100"/>
      <c r="E518" s="100"/>
      <c r="G518" s="100"/>
      <c r="S518" s="100"/>
      <c r="T518" s="100"/>
      <c r="U518" s="100"/>
      <c r="V518" s="100"/>
      <c r="W518" s="100"/>
      <c r="X518" s="100"/>
      <c r="Y518" s="156"/>
      <c r="AD518" s="105"/>
      <c r="AE518" s="100"/>
      <c r="AF518" s="100"/>
      <c r="AG518" s="100"/>
      <c r="AH518" s="100"/>
      <c r="AI518" s="100"/>
      <c r="AJ518" s="100"/>
      <c r="AK518" s="100"/>
      <c r="AL518" s="100"/>
      <c r="AM518" s="100"/>
      <c r="AN518" s="100"/>
      <c r="AO518" s="100"/>
      <c r="AP518" s="100"/>
      <c r="AQ518" s="100"/>
      <c r="AR518" s="100"/>
      <c r="AS518" s="100"/>
    </row>
    <row r="519" spans="4:45">
      <c r="D519" s="100"/>
      <c r="E519" s="100"/>
      <c r="G519" s="100"/>
      <c r="S519" s="100"/>
      <c r="T519" s="100"/>
      <c r="U519" s="100"/>
      <c r="V519" s="100"/>
      <c r="W519" s="100"/>
      <c r="X519" s="100"/>
      <c r="Y519" s="156"/>
      <c r="AD519" s="105"/>
      <c r="AE519" s="100"/>
      <c r="AF519" s="100"/>
      <c r="AG519" s="100"/>
      <c r="AH519" s="100"/>
      <c r="AI519" s="100"/>
      <c r="AJ519" s="100"/>
      <c r="AK519" s="100"/>
      <c r="AL519" s="100"/>
      <c r="AM519" s="100"/>
      <c r="AN519" s="100"/>
      <c r="AO519" s="100"/>
      <c r="AP519" s="100"/>
      <c r="AQ519" s="100"/>
      <c r="AR519" s="100"/>
      <c r="AS519" s="100"/>
    </row>
    <row r="520" spans="4:45">
      <c r="D520" s="100"/>
      <c r="E520" s="100"/>
      <c r="G520" s="100"/>
      <c r="S520" s="100"/>
      <c r="T520" s="100"/>
      <c r="U520" s="100"/>
      <c r="V520" s="100"/>
      <c r="W520" s="100"/>
      <c r="X520" s="100"/>
      <c r="Y520" s="156"/>
      <c r="AD520" s="105"/>
      <c r="AE520" s="100"/>
      <c r="AF520" s="100"/>
      <c r="AG520" s="100"/>
      <c r="AH520" s="100"/>
      <c r="AI520" s="100"/>
      <c r="AJ520" s="100"/>
      <c r="AK520" s="100"/>
      <c r="AL520" s="100"/>
      <c r="AM520" s="100"/>
      <c r="AN520" s="100"/>
      <c r="AO520" s="100"/>
      <c r="AP520" s="100"/>
      <c r="AQ520" s="100"/>
      <c r="AR520" s="100"/>
      <c r="AS520" s="100"/>
    </row>
    <row r="521" spans="4:45">
      <c r="D521" s="100"/>
      <c r="E521" s="100"/>
      <c r="G521" s="100"/>
      <c r="S521" s="100"/>
      <c r="T521" s="100"/>
      <c r="U521" s="100"/>
      <c r="V521" s="100"/>
      <c r="W521" s="100"/>
      <c r="X521" s="100"/>
      <c r="Y521" s="156"/>
      <c r="AD521" s="105"/>
      <c r="AE521" s="100"/>
      <c r="AF521" s="100"/>
      <c r="AG521" s="100"/>
      <c r="AH521" s="100"/>
      <c r="AI521" s="100"/>
      <c r="AJ521" s="100"/>
      <c r="AK521" s="100"/>
      <c r="AL521" s="100"/>
      <c r="AM521" s="100"/>
      <c r="AN521" s="100"/>
      <c r="AO521" s="100"/>
      <c r="AP521" s="100"/>
      <c r="AQ521" s="100"/>
      <c r="AR521" s="100"/>
      <c r="AS521" s="100"/>
    </row>
    <row r="522" spans="4:45">
      <c r="D522" s="100"/>
      <c r="E522" s="100"/>
      <c r="G522" s="100"/>
      <c r="S522" s="100"/>
      <c r="T522" s="100"/>
      <c r="U522" s="100"/>
      <c r="V522" s="100"/>
      <c r="W522" s="100"/>
      <c r="X522" s="100"/>
      <c r="Y522" s="156"/>
      <c r="AD522" s="105"/>
      <c r="AE522" s="100"/>
      <c r="AF522" s="100"/>
      <c r="AG522" s="100"/>
      <c r="AH522" s="100"/>
      <c r="AI522" s="100"/>
      <c r="AJ522" s="100"/>
      <c r="AK522" s="100"/>
      <c r="AL522" s="100"/>
      <c r="AM522" s="100"/>
      <c r="AN522" s="100"/>
      <c r="AO522" s="100"/>
      <c r="AP522" s="100"/>
      <c r="AQ522" s="100"/>
      <c r="AR522" s="100"/>
      <c r="AS522" s="100"/>
    </row>
    <row r="523" spans="4:45">
      <c r="D523" s="100"/>
      <c r="E523" s="100"/>
      <c r="G523" s="100"/>
      <c r="S523" s="100"/>
      <c r="T523" s="100"/>
      <c r="U523" s="100"/>
      <c r="V523" s="100"/>
      <c r="W523" s="100"/>
      <c r="X523" s="100"/>
      <c r="Y523" s="156"/>
      <c r="AD523" s="105"/>
      <c r="AE523" s="100"/>
      <c r="AF523" s="100"/>
      <c r="AG523" s="100"/>
      <c r="AH523" s="100"/>
      <c r="AI523" s="100"/>
      <c r="AJ523" s="100"/>
      <c r="AK523" s="100"/>
      <c r="AL523" s="100"/>
      <c r="AM523" s="100"/>
      <c r="AN523" s="100"/>
      <c r="AO523" s="100"/>
      <c r="AP523" s="100"/>
      <c r="AQ523" s="100"/>
      <c r="AR523" s="100"/>
      <c r="AS523" s="100"/>
    </row>
    <row r="524" spans="4:45">
      <c r="D524" s="100"/>
      <c r="E524" s="100"/>
      <c r="G524" s="100"/>
      <c r="S524" s="100"/>
      <c r="T524" s="100"/>
      <c r="U524" s="100"/>
      <c r="V524" s="100"/>
      <c r="W524" s="100"/>
      <c r="X524" s="100"/>
      <c r="Y524" s="156"/>
      <c r="AD524" s="105"/>
      <c r="AE524" s="100"/>
      <c r="AF524" s="100"/>
      <c r="AG524" s="100"/>
      <c r="AH524" s="100"/>
      <c r="AI524" s="100"/>
      <c r="AJ524" s="100"/>
      <c r="AK524" s="100"/>
      <c r="AL524" s="100"/>
      <c r="AM524" s="100"/>
      <c r="AN524" s="100"/>
      <c r="AO524" s="100"/>
      <c r="AP524" s="100"/>
      <c r="AQ524" s="100"/>
      <c r="AR524" s="100"/>
      <c r="AS524" s="100"/>
    </row>
    <row r="525" spans="4:45">
      <c r="D525" s="100"/>
      <c r="E525" s="100"/>
      <c r="G525" s="100"/>
      <c r="S525" s="100"/>
      <c r="T525" s="100"/>
      <c r="U525" s="100"/>
      <c r="V525" s="100"/>
      <c r="W525" s="100"/>
      <c r="X525" s="100"/>
      <c r="Y525" s="156"/>
      <c r="AD525" s="105"/>
      <c r="AE525" s="100"/>
      <c r="AF525" s="100"/>
      <c r="AG525" s="100"/>
      <c r="AH525" s="100"/>
      <c r="AI525" s="100"/>
      <c r="AJ525" s="100"/>
      <c r="AK525" s="100"/>
      <c r="AL525" s="100"/>
      <c r="AM525" s="100"/>
      <c r="AN525" s="100"/>
      <c r="AO525" s="100"/>
      <c r="AP525" s="100"/>
      <c r="AQ525" s="100"/>
      <c r="AR525" s="100"/>
      <c r="AS525" s="100"/>
    </row>
    <row r="526" spans="4:45">
      <c r="D526" s="100"/>
      <c r="E526" s="100"/>
      <c r="G526" s="100"/>
      <c r="S526" s="100"/>
      <c r="T526" s="100"/>
      <c r="U526" s="100"/>
      <c r="V526" s="100"/>
      <c r="W526" s="100"/>
      <c r="X526" s="100"/>
      <c r="Y526" s="156"/>
      <c r="AD526" s="105"/>
      <c r="AE526" s="100"/>
      <c r="AF526" s="100"/>
      <c r="AG526" s="100"/>
      <c r="AH526" s="100"/>
      <c r="AI526" s="100"/>
      <c r="AJ526" s="100"/>
      <c r="AK526" s="100"/>
      <c r="AL526" s="100"/>
      <c r="AM526" s="100"/>
      <c r="AN526" s="100"/>
      <c r="AO526" s="100"/>
      <c r="AP526" s="100"/>
      <c r="AQ526" s="100"/>
      <c r="AR526" s="100"/>
      <c r="AS526" s="100"/>
    </row>
    <row r="527" spans="4:45">
      <c r="D527" s="100"/>
      <c r="E527" s="100"/>
      <c r="G527" s="100"/>
      <c r="S527" s="100"/>
      <c r="T527" s="100"/>
      <c r="U527" s="100"/>
      <c r="V527" s="100"/>
      <c r="W527" s="100"/>
      <c r="X527" s="100"/>
      <c r="Y527" s="156"/>
      <c r="AD527" s="105"/>
      <c r="AE527" s="100"/>
      <c r="AF527" s="100"/>
      <c r="AG527" s="100"/>
      <c r="AH527" s="100"/>
      <c r="AI527" s="100"/>
      <c r="AJ527" s="100"/>
      <c r="AK527" s="100"/>
      <c r="AL527" s="100"/>
      <c r="AM527" s="100"/>
      <c r="AN527" s="100"/>
      <c r="AO527" s="100"/>
      <c r="AP527" s="100"/>
      <c r="AQ527" s="100"/>
      <c r="AR527" s="100"/>
      <c r="AS527" s="100"/>
    </row>
    <row r="528" spans="4:45">
      <c r="D528" s="100"/>
      <c r="E528" s="100"/>
      <c r="G528" s="100"/>
      <c r="S528" s="100"/>
      <c r="T528" s="100"/>
      <c r="U528" s="100"/>
      <c r="V528" s="100"/>
      <c r="W528" s="100"/>
      <c r="X528" s="100"/>
      <c r="Y528" s="156"/>
      <c r="AD528" s="105"/>
      <c r="AE528" s="100"/>
      <c r="AF528" s="100"/>
      <c r="AG528" s="100"/>
      <c r="AH528" s="100"/>
      <c r="AI528" s="100"/>
      <c r="AJ528" s="100"/>
      <c r="AK528" s="100"/>
      <c r="AL528" s="100"/>
      <c r="AM528" s="100"/>
      <c r="AN528" s="100"/>
      <c r="AO528" s="100"/>
      <c r="AP528" s="100"/>
      <c r="AQ528" s="100"/>
      <c r="AR528" s="100"/>
      <c r="AS528" s="100"/>
    </row>
    <row r="529" spans="4:45">
      <c r="D529" s="100"/>
      <c r="E529" s="100"/>
      <c r="G529" s="100"/>
      <c r="S529" s="100"/>
      <c r="T529" s="100"/>
      <c r="U529" s="100"/>
      <c r="V529" s="100"/>
      <c r="W529" s="100"/>
      <c r="X529" s="100"/>
      <c r="Y529" s="156"/>
      <c r="AD529" s="105"/>
      <c r="AE529" s="100"/>
      <c r="AF529" s="100"/>
      <c r="AG529" s="100"/>
      <c r="AH529" s="100"/>
      <c r="AI529" s="100"/>
      <c r="AJ529" s="100"/>
      <c r="AK529" s="100"/>
      <c r="AL529" s="100"/>
      <c r="AM529" s="100"/>
      <c r="AN529" s="100"/>
      <c r="AO529" s="100"/>
      <c r="AP529" s="100"/>
      <c r="AQ529" s="100"/>
      <c r="AR529" s="100"/>
      <c r="AS529" s="100"/>
    </row>
    <row r="530" spans="4:45">
      <c r="D530" s="100"/>
      <c r="E530" s="100"/>
      <c r="G530" s="100"/>
      <c r="S530" s="100"/>
      <c r="T530" s="100"/>
      <c r="U530" s="100"/>
      <c r="V530" s="100"/>
      <c r="W530" s="100"/>
      <c r="X530" s="100"/>
      <c r="Y530" s="156"/>
      <c r="AD530" s="105"/>
      <c r="AE530" s="100"/>
      <c r="AF530" s="100"/>
      <c r="AG530" s="100"/>
      <c r="AH530" s="100"/>
      <c r="AI530" s="100"/>
      <c r="AJ530" s="100"/>
      <c r="AK530" s="100"/>
      <c r="AL530" s="100"/>
      <c r="AM530" s="100"/>
      <c r="AN530" s="100"/>
      <c r="AO530" s="100"/>
      <c r="AP530" s="100"/>
      <c r="AQ530" s="100"/>
      <c r="AR530" s="100"/>
      <c r="AS530" s="100"/>
    </row>
    <row r="531" spans="4:45">
      <c r="D531" s="100"/>
      <c r="E531" s="100"/>
      <c r="G531" s="100"/>
      <c r="S531" s="100"/>
      <c r="T531" s="100"/>
      <c r="U531" s="100"/>
      <c r="V531" s="100"/>
      <c r="W531" s="100"/>
      <c r="X531" s="100"/>
      <c r="Y531" s="156"/>
      <c r="AD531" s="105"/>
      <c r="AE531" s="100"/>
      <c r="AF531" s="100"/>
      <c r="AG531" s="100"/>
      <c r="AH531" s="100"/>
      <c r="AI531" s="100"/>
      <c r="AJ531" s="100"/>
      <c r="AK531" s="100"/>
      <c r="AL531" s="100"/>
      <c r="AM531" s="100"/>
      <c r="AN531" s="100"/>
      <c r="AO531" s="100"/>
      <c r="AP531" s="100"/>
      <c r="AQ531" s="100"/>
      <c r="AR531" s="100"/>
      <c r="AS531" s="100"/>
    </row>
    <row r="532" spans="4:45">
      <c r="D532" s="100"/>
      <c r="E532" s="100"/>
      <c r="G532" s="100"/>
      <c r="S532" s="100"/>
      <c r="T532" s="100"/>
      <c r="U532" s="100"/>
      <c r="V532" s="100"/>
      <c r="W532" s="100"/>
      <c r="X532" s="100"/>
      <c r="Y532" s="156"/>
      <c r="AD532" s="105"/>
      <c r="AE532" s="100"/>
      <c r="AF532" s="100"/>
      <c r="AG532" s="100"/>
      <c r="AH532" s="100"/>
      <c r="AI532" s="100"/>
      <c r="AJ532" s="100"/>
      <c r="AK532" s="100"/>
      <c r="AL532" s="100"/>
      <c r="AM532" s="100"/>
      <c r="AN532" s="100"/>
      <c r="AO532" s="100"/>
      <c r="AP532" s="100"/>
      <c r="AQ532" s="100"/>
      <c r="AR532" s="100"/>
      <c r="AS532" s="100"/>
    </row>
    <row r="533" spans="4:45">
      <c r="D533" s="100"/>
      <c r="E533" s="100"/>
      <c r="G533" s="100"/>
      <c r="S533" s="100"/>
      <c r="T533" s="100"/>
      <c r="U533" s="100"/>
      <c r="V533" s="100"/>
      <c r="W533" s="100"/>
      <c r="X533" s="100"/>
      <c r="Y533" s="156"/>
      <c r="AD533" s="105"/>
      <c r="AE533" s="100"/>
      <c r="AF533" s="100"/>
      <c r="AG533" s="100"/>
      <c r="AH533" s="100"/>
      <c r="AI533" s="100"/>
      <c r="AJ533" s="100"/>
      <c r="AK533" s="100"/>
      <c r="AL533" s="100"/>
      <c r="AM533" s="100"/>
      <c r="AN533" s="100"/>
      <c r="AO533" s="100"/>
      <c r="AP533" s="100"/>
      <c r="AQ533" s="100"/>
      <c r="AR533" s="100"/>
      <c r="AS533" s="100"/>
    </row>
    <row r="534" spans="4:45">
      <c r="D534" s="100"/>
      <c r="E534" s="100"/>
      <c r="G534" s="100"/>
      <c r="S534" s="100"/>
      <c r="T534" s="100"/>
      <c r="U534" s="100"/>
      <c r="V534" s="100"/>
      <c r="W534" s="100"/>
      <c r="X534" s="100"/>
      <c r="Y534" s="156"/>
      <c r="AD534" s="105"/>
      <c r="AE534" s="100"/>
      <c r="AF534" s="100"/>
      <c r="AG534" s="100"/>
      <c r="AH534" s="100"/>
      <c r="AI534" s="100"/>
      <c r="AJ534" s="100"/>
      <c r="AK534" s="100"/>
      <c r="AL534" s="100"/>
      <c r="AM534" s="100"/>
      <c r="AN534" s="100"/>
      <c r="AO534" s="100"/>
      <c r="AP534" s="100"/>
      <c r="AQ534" s="100"/>
      <c r="AR534" s="100"/>
      <c r="AS534" s="100"/>
    </row>
    <row r="535" spans="4:45">
      <c r="D535" s="100"/>
      <c r="E535" s="100"/>
      <c r="G535" s="100"/>
      <c r="S535" s="100"/>
      <c r="T535" s="100"/>
      <c r="U535" s="100"/>
      <c r="V535" s="100"/>
      <c r="W535" s="100"/>
      <c r="X535" s="100"/>
      <c r="Y535" s="156"/>
      <c r="AD535" s="105"/>
      <c r="AE535" s="100"/>
      <c r="AF535" s="100"/>
      <c r="AG535" s="100"/>
      <c r="AH535" s="100"/>
      <c r="AI535" s="100"/>
      <c r="AJ535" s="100"/>
      <c r="AK535" s="100"/>
      <c r="AL535" s="100"/>
      <c r="AM535" s="100"/>
      <c r="AN535" s="100"/>
      <c r="AO535" s="100"/>
      <c r="AP535" s="100"/>
      <c r="AQ535" s="100"/>
      <c r="AR535" s="100"/>
      <c r="AS535" s="100"/>
    </row>
    <row r="536" spans="4:45">
      <c r="D536" s="100"/>
      <c r="E536" s="100"/>
      <c r="G536" s="100"/>
      <c r="S536" s="100"/>
      <c r="T536" s="100"/>
      <c r="U536" s="100"/>
      <c r="V536" s="100"/>
      <c r="W536" s="100"/>
      <c r="X536" s="100"/>
      <c r="Y536" s="156"/>
      <c r="AD536" s="105"/>
      <c r="AE536" s="100"/>
      <c r="AF536" s="100"/>
      <c r="AG536" s="100"/>
      <c r="AH536" s="100"/>
      <c r="AI536" s="100"/>
      <c r="AJ536" s="100"/>
      <c r="AK536" s="100"/>
      <c r="AL536" s="100"/>
      <c r="AM536" s="100"/>
      <c r="AN536" s="100"/>
      <c r="AO536" s="100"/>
      <c r="AP536" s="100"/>
      <c r="AQ536" s="100"/>
      <c r="AR536" s="100"/>
      <c r="AS536" s="100"/>
    </row>
    <row r="537" spans="4:45">
      <c r="D537" s="100"/>
      <c r="E537" s="100"/>
      <c r="G537" s="100"/>
      <c r="S537" s="100"/>
      <c r="T537" s="100"/>
      <c r="U537" s="100"/>
      <c r="V537" s="100"/>
      <c r="W537" s="100"/>
      <c r="X537" s="100"/>
      <c r="Y537" s="156"/>
      <c r="AD537" s="105"/>
      <c r="AE537" s="100"/>
      <c r="AF537" s="100"/>
      <c r="AG537" s="100"/>
      <c r="AH537" s="100"/>
      <c r="AI537" s="100"/>
      <c r="AJ537" s="100"/>
      <c r="AK537" s="100"/>
      <c r="AL537" s="100"/>
      <c r="AM537" s="100"/>
      <c r="AN537" s="100"/>
      <c r="AO537" s="100"/>
      <c r="AP537" s="100"/>
      <c r="AQ537" s="100"/>
      <c r="AR537" s="100"/>
      <c r="AS537" s="100"/>
    </row>
    <row r="538" spans="4:45">
      <c r="D538" s="100"/>
      <c r="E538" s="100"/>
      <c r="G538" s="100"/>
      <c r="S538" s="100"/>
      <c r="T538" s="100"/>
      <c r="U538" s="100"/>
      <c r="V538" s="100"/>
      <c r="W538" s="100"/>
      <c r="X538" s="100"/>
      <c r="Y538" s="156"/>
      <c r="AD538" s="105"/>
      <c r="AE538" s="100"/>
      <c r="AF538" s="100"/>
      <c r="AG538" s="100"/>
      <c r="AH538" s="100"/>
      <c r="AI538" s="100"/>
      <c r="AJ538" s="100"/>
      <c r="AK538" s="100"/>
      <c r="AL538" s="100"/>
      <c r="AM538" s="100"/>
      <c r="AN538" s="100"/>
      <c r="AO538" s="100"/>
      <c r="AP538" s="100"/>
      <c r="AQ538" s="100"/>
      <c r="AR538" s="100"/>
      <c r="AS538" s="100"/>
    </row>
    <row r="539" spans="4:45">
      <c r="D539" s="100"/>
      <c r="E539" s="100"/>
      <c r="G539" s="100"/>
      <c r="S539" s="100"/>
      <c r="T539" s="100"/>
      <c r="U539" s="100"/>
      <c r="V539" s="100"/>
      <c r="W539" s="100"/>
      <c r="X539" s="100"/>
      <c r="Y539" s="156"/>
      <c r="AD539" s="105"/>
      <c r="AE539" s="100"/>
      <c r="AF539" s="100"/>
      <c r="AG539" s="100"/>
      <c r="AH539" s="100"/>
      <c r="AI539" s="100"/>
      <c r="AJ539" s="100"/>
      <c r="AK539" s="100"/>
      <c r="AL539" s="100"/>
      <c r="AM539" s="100"/>
      <c r="AN539" s="100"/>
      <c r="AO539" s="100"/>
      <c r="AP539" s="100"/>
      <c r="AQ539" s="100"/>
      <c r="AR539" s="100"/>
      <c r="AS539" s="100"/>
    </row>
    <row r="540" spans="4:45">
      <c r="D540" s="100"/>
      <c r="E540" s="100"/>
      <c r="G540" s="100"/>
      <c r="S540" s="100"/>
      <c r="T540" s="100"/>
      <c r="U540" s="100"/>
      <c r="V540" s="100"/>
      <c r="W540" s="100"/>
      <c r="X540" s="100"/>
      <c r="Y540" s="156"/>
      <c r="AD540" s="105"/>
      <c r="AE540" s="100"/>
      <c r="AF540" s="100"/>
      <c r="AG540" s="100"/>
      <c r="AH540" s="100"/>
      <c r="AI540" s="100"/>
      <c r="AJ540" s="100"/>
      <c r="AK540" s="100"/>
      <c r="AL540" s="100"/>
      <c r="AM540" s="100"/>
      <c r="AN540" s="100"/>
      <c r="AO540" s="100"/>
      <c r="AP540" s="100"/>
      <c r="AQ540" s="100"/>
      <c r="AR540" s="100"/>
      <c r="AS540" s="100"/>
    </row>
    <row r="541" spans="4:45">
      <c r="D541" s="100"/>
      <c r="E541" s="100"/>
      <c r="G541" s="100"/>
      <c r="S541" s="100"/>
      <c r="T541" s="100"/>
      <c r="U541" s="100"/>
      <c r="V541" s="100"/>
      <c r="W541" s="100"/>
      <c r="X541" s="100"/>
      <c r="Y541" s="156"/>
      <c r="AD541" s="105"/>
      <c r="AE541" s="100"/>
      <c r="AF541" s="100"/>
      <c r="AG541" s="100"/>
      <c r="AH541" s="100"/>
      <c r="AI541" s="100"/>
      <c r="AJ541" s="100"/>
      <c r="AK541" s="100"/>
      <c r="AL541" s="100"/>
      <c r="AM541" s="100"/>
      <c r="AN541" s="100"/>
      <c r="AO541" s="100"/>
      <c r="AP541" s="100"/>
      <c r="AQ541" s="100"/>
      <c r="AR541" s="100"/>
      <c r="AS541" s="100"/>
    </row>
    <row r="542" spans="4:45">
      <c r="D542" s="100"/>
      <c r="E542" s="100"/>
      <c r="G542" s="100"/>
      <c r="S542" s="100"/>
      <c r="T542" s="100"/>
      <c r="U542" s="100"/>
      <c r="V542" s="100"/>
      <c r="W542" s="100"/>
      <c r="X542" s="100"/>
      <c r="Y542" s="156"/>
      <c r="AD542" s="105"/>
      <c r="AE542" s="100"/>
      <c r="AF542" s="100"/>
      <c r="AG542" s="100"/>
      <c r="AH542" s="100"/>
      <c r="AI542" s="100"/>
      <c r="AJ542" s="100"/>
      <c r="AK542" s="100"/>
      <c r="AL542" s="100"/>
      <c r="AM542" s="100"/>
      <c r="AN542" s="100"/>
      <c r="AO542" s="100"/>
      <c r="AP542" s="100"/>
      <c r="AQ542" s="100"/>
      <c r="AR542" s="100"/>
      <c r="AS542" s="100"/>
    </row>
    <row r="543" spans="4:45">
      <c r="D543" s="100"/>
      <c r="E543" s="100"/>
      <c r="G543" s="100"/>
      <c r="S543" s="100"/>
      <c r="T543" s="100"/>
      <c r="U543" s="100"/>
      <c r="V543" s="100"/>
      <c r="W543" s="100"/>
      <c r="X543" s="100"/>
      <c r="Y543" s="156"/>
      <c r="AD543" s="105"/>
      <c r="AE543" s="100"/>
      <c r="AF543" s="100"/>
      <c r="AG543" s="100"/>
      <c r="AH543" s="100"/>
      <c r="AI543" s="100"/>
      <c r="AJ543" s="100"/>
      <c r="AK543" s="100"/>
      <c r="AL543" s="100"/>
      <c r="AM543" s="100"/>
      <c r="AN543" s="100"/>
      <c r="AO543" s="100"/>
      <c r="AP543" s="100"/>
      <c r="AQ543" s="100"/>
      <c r="AR543" s="100"/>
      <c r="AS543" s="100"/>
    </row>
    <row r="544" spans="4:45">
      <c r="D544" s="100"/>
      <c r="E544" s="100"/>
      <c r="G544" s="100"/>
      <c r="S544" s="100"/>
      <c r="T544" s="100"/>
      <c r="U544" s="100"/>
      <c r="V544" s="100"/>
      <c r="W544" s="100"/>
      <c r="X544" s="100"/>
      <c r="Y544" s="156"/>
      <c r="AD544" s="105"/>
      <c r="AE544" s="100"/>
      <c r="AF544" s="100"/>
      <c r="AG544" s="100"/>
      <c r="AH544" s="100"/>
      <c r="AI544" s="100"/>
      <c r="AJ544" s="100"/>
      <c r="AK544" s="100"/>
      <c r="AL544" s="100"/>
      <c r="AM544" s="100"/>
      <c r="AN544" s="100"/>
      <c r="AO544" s="100"/>
      <c r="AP544" s="100"/>
      <c r="AQ544" s="100"/>
      <c r="AR544" s="100"/>
      <c r="AS544" s="100"/>
    </row>
    <row r="545" spans="4:45">
      <c r="D545" s="100"/>
      <c r="E545" s="100"/>
      <c r="G545" s="100"/>
      <c r="S545" s="100"/>
      <c r="T545" s="100"/>
      <c r="U545" s="100"/>
      <c r="V545" s="100"/>
      <c r="W545" s="100"/>
      <c r="X545" s="100"/>
      <c r="Y545" s="156"/>
      <c r="AD545" s="105"/>
      <c r="AE545" s="100"/>
      <c r="AF545" s="100"/>
      <c r="AG545" s="100"/>
      <c r="AH545" s="100"/>
      <c r="AI545" s="100"/>
      <c r="AJ545" s="100"/>
      <c r="AK545" s="100"/>
      <c r="AL545" s="100"/>
      <c r="AM545" s="100"/>
      <c r="AN545" s="100"/>
      <c r="AO545" s="100"/>
      <c r="AP545" s="100"/>
      <c r="AQ545" s="100"/>
      <c r="AR545" s="100"/>
      <c r="AS545" s="100"/>
    </row>
    <row r="546" spans="4:45">
      <c r="D546" s="100"/>
      <c r="E546" s="100"/>
      <c r="G546" s="100"/>
      <c r="S546" s="100"/>
      <c r="T546" s="100"/>
      <c r="U546" s="100"/>
      <c r="V546" s="100"/>
      <c r="W546" s="100"/>
      <c r="X546" s="100"/>
      <c r="Y546" s="156"/>
      <c r="AD546" s="105"/>
      <c r="AE546" s="100"/>
      <c r="AF546" s="100"/>
      <c r="AG546" s="100"/>
      <c r="AH546" s="100"/>
      <c r="AI546" s="100"/>
      <c r="AJ546" s="100"/>
      <c r="AK546" s="100"/>
      <c r="AL546" s="100"/>
      <c r="AM546" s="100"/>
      <c r="AN546" s="100"/>
      <c r="AO546" s="100"/>
      <c r="AP546" s="100"/>
      <c r="AQ546" s="100"/>
      <c r="AR546" s="100"/>
      <c r="AS546" s="100"/>
    </row>
    <row r="547" spans="4:45">
      <c r="D547" s="100"/>
      <c r="E547" s="100"/>
      <c r="G547" s="100"/>
      <c r="S547" s="100"/>
      <c r="T547" s="100"/>
      <c r="U547" s="100"/>
      <c r="V547" s="100"/>
      <c r="W547" s="100"/>
      <c r="X547" s="100"/>
      <c r="Y547" s="156"/>
      <c r="AD547" s="105"/>
      <c r="AE547" s="100"/>
      <c r="AF547" s="100"/>
      <c r="AG547" s="100"/>
      <c r="AH547" s="100"/>
      <c r="AI547" s="100"/>
      <c r="AJ547" s="100"/>
      <c r="AK547" s="100"/>
      <c r="AL547" s="100"/>
      <c r="AM547" s="100"/>
      <c r="AN547" s="100"/>
      <c r="AO547" s="100"/>
      <c r="AP547" s="100"/>
      <c r="AQ547" s="100"/>
      <c r="AR547" s="100"/>
      <c r="AS547" s="100"/>
    </row>
    <row r="548" spans="4:45">
      <c r="D548" s="100"/>
      <c r="E548" s="100"/>
      <c r="G548" s="100"/>
      <c r="S548" s="100"/>
      <c r="T548" s="100"/>
      <c r="U548" s="100"/>
      <c r="V548" s="100"/>
      <c r="W548" s="100"/>
      <c r="X548" s="100"/>
      <c r="Y548" s="156"/>
      <c r="AD548" s="105"/>
      <c r="AE548" s="100"/>
      <c r="AF548" s="100"/>
      <c r="AG548" s="100"/>
      <c r="AH548" s="100"/>
      <c r="AI548" s="100"/>
      <c r="AJ548" s="100"/>
      <c r="AK548" s="100"/>
      <c r="AL548" s="100"/>
      <c r="AM548" s="100"/>
      <c r="AN548" s="100"/>
      <c r="AO548" s="100"/>
      <c r="AP548" s="100"/>
      <c r="AQ548" s="100"/>
      <c r="AR548" s="100"/>
      <c r="AS548" s="100"/>
    </row>
    <row r="549" spans="4:45">
      <c r="D549" s="100"/>
      <c r="E549" s="100"/>
      <c r="G549" s="100"/>
      <c r="S549" s="100"/>
      <c r="T549" s="100"/>
      <c r="U549" s="100"/>
      <c r="V549" s="100"/>
      <c r="W549" s="100"/>
      <c r="X549" s="100"/>
      <c r="Y549" s="156"/>
      <c r="AD549" s="105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0"/>
      <c r="AR549" s="100"/>
      <c r="AS549" s="100"/>
    </row>
    <row r="550" spans="4:45">
      <c r="D550" s="100"/>
      <c r="E550" s="100"/>
      <c r="G550" s="100"/>
      <c r="S550" s="100"/>
      <c r="T550" s="100"/>
      <c r="U550" s="100"/>
      <c r="V550" s="100"/>
      <c r="W550" s="100"/>
      <c r="X550" s="100"/>
      <c r="Y550" s="156"/>
      <c r="AD550" s="105"/>
      <c r="AE550" s="100"/>
      <c r="AF550" s="100"/>
      <c r="AG550" s="100"/>
      <c r="AH550" s="100"/>
      <c r="AI550" s="100"/>
      <c r="AJ550" s="100"/>
      <c r="AK550" s="100"/>
      <c r="AL550" s="100"/>
      <c r="AM550" s="100"/>
      <c r="AN550" s="100"/>
      <c r="AO550" s="100"/>
      <c r="AP550" s="100"/>
      <c r="AQ550" s="100"/>
      <c r="AR550" s="100"/>
      <c r="AS550" s="100"/>
    </row>
    <row r="551" spans="4:45">
      <c r="D551" s="100"/>
      <c r="E551" s="100"/>
      <c r="G551" s="100"/>
      <c r="S551" s="100"/>
      <c r="T551" s="100"/>
      <c r="U551" s="100"/>
      <c r="V551" s="100"/>
      <c r="W551" s="100"/>
      <c r="X551" s="100"/>
      <c r="Y551" s="156"/>
      <c r="AD551" s="105"/>
      <c r="AE551" s="100"/>
      <c r="AF551" s="100"/>
      <c r="AG551" s="100"/>
      <c r="AH551" s="100"/>
      <c r="AI551" s="100"/>
      <c r="AJ551" s="100"/>
      <c r="AK551" s="100"/>
      <c r="AL551" s="100"/>
      <c r="AM551" s="100"/>
      <c r="AN551" s="100"/>
      <c r="AO551" s="100"/>
      <c r="AP551" s="100"/>
      <c r="AQ551" s="100"/>
      <c r="AR551" s="100"/>
      <c r="AS551" s="100"/>
    </row>
    <row r="552" spans="4:45">
      <c r="D552" s="100"/>
      <c r="E552" s="100"/>
      <c r="G552" s="100"/>
      <c r="S552" s="100"/>
      <c r="T552" s="100"/>
      <c r="U552" s="100"/>
      <c r="V552" s="100"/>
      <c r="W552" s="100"/>
      <c r="X552" s="100"/>
      <c r="Y552" s="156"/>
      <c r="AD552" s="105"/>
      <c r="AE552" s="100"/>
      <c r="AF552" s="100"/>
      <c r="AG552" s="100"/>
      <c r="AH552" s="100"/>
      <c r="AI552" s="100"/>
      <c r="AJ552" s="100"/>
      <c r="AK552" s="100"/>
      <c r="AL552" s="100"/>
      <c r="AM552" s="100"/>
      <c r="AN552" s="100"/>
      <c r="AO552" s="100"/>
      <c r="AP552" s="100"/>
      <c r="AQ552" s="100"/>
      <c r="AR552" s="100"/>
      <c r="AS552" s="100"/>
    </row>
    <row r="553" spans="4:45">
      <c r="D553" s="100"/>
      <c r="E553" s="100"/>
      <c r="G553" s="100"/>
      <c r="S553" s="100"/>
      <c r="T553" s="100"/>
      <c r="U553" s="100"/>
      <c r="V553" s="100"/>
      <c r="W553" s="100"/>
      <c r="X553" s="100"/>
      <c r="Y553" s="156"/>
      <c r="AD553" s="105"/>
      <c r="AE553" s="100"/>
      <c r="AF553" s="100"/>
      <c r="AG553" s="100"/>
      <c r="AH553" s="100"/>
      <c r="AI553" s="100"/>
      <c r="AJ553" s="100"/>
      <c r="AK553" s="100"/>
      <c r="AL553" s="100"/>
      <c r="AM553" s="100"/>
      <c r="AN553" s="100"/>
      <c r="AO553" s="100"/>
      <c r="AP553" s="100"/>
      <c r="AQ553" s="100"/>
      <c r="AR553" s="100"/>
      <c r="AS553" s="100"/>
    </row>
    <row r="554" spans="4:45">
      <c r="D554" s="100"/>
      <c r="E554" s="100"/>
      <c r="G554" s="100"/>
      <c r="S554" s="100"/>
      <c r="T554" s="100"/>
      <c r="U554" s="100"/>
      <c r="V554" s="100"/>
      <c r="W554" s="100"/>
      <c r="X554" s="100"/>
      <c r="Y554" s="156"/>
      <c r="AD554" s="105"/>
      <c r="AE554" s="100"/>
      <c r="AF554" s="100"/>
      <c r="AG554" s="100"/>
      <c r="AH554" s="100"/>
      <c r="AI554" s="100"/>
      <c r="AJ554" s="100"/>
      <c r="AK554" s="100"/>
      <c r="AL554" s="100"/>
      <c r="AM554" s="100"/>
      <c r="AN554" s="100"/>
      <c r="AO554" s="100"/>
      <c r="AP554" s="100"/>
      <c r="AQ554" s="100"/>
      <c r="AR554" s="100"/>
      <c r="AS554" s="100"/>
    </row>
    <row r="555" spans="4:45">
      <c r="D555" s="100"/>
      <c r="E555" s="100"/>
      <c r="G555" s="100"/>
      <c r="S555" s="100"/>
      <c r="T555" s="100"/>
      <c r="U555" s="100"/>
      <c r="V555" s="100"/>
      <c r="W555" s="100"/>
      <c r="X555" s="100"/>
      <c r="Y555" s="156"/>
      <c r="AD555" s="105"/>
      <c r="AE555" s="100"/>
      <c r="AF555" s="100"/>
      <c r="AG555" s="100"/>
      <c r="AH555" s="100"/>
      <c r="AI555" s="100"/>
      <c r="AJ555" s="100"/>
      <c r="AK555" s="100"/>
      <c r="AL555" s="100"/>
      <c r="AM555" s="100"/>
      <c r="AN555" s="100"/>
      <c r="AO555" s="100"/>
      <c r="AP555" s="100"/>
      <c r="AQ555" s="100"/>
      <c r="AR555" s="100"/>
      <c r="AS555" s="100"/>
    </row>
    <row r="556" spans="4:45">
      <c r="D556" s="100"/>
      <c r="E556" s="100"/>
      <c r="G556" s="100"/>
      <c r="S556" s="100"/>
      <c r="T556" s="100"/>
      <c r="U556" s="100"/>
      <c r="V556" s="100"/>
      <c r="W556" s="100"/>
      <c r="X556" s="100"/>
      <c r="Y556" s="156"/>
      <c r="AD556" s="105"/>
      <c r="AE556" s="100"/>
      <c r="AF556" s="100"/>
      <c r="AG556" s="100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</row>
    <row r="557" spans="4:45">
      <c r="D557" s="100"/>
      <c r="E557" s="100"/>
      <c r="G557" s="100"/>
      <c r="S557" s="100"/>
      <c r="T557" s="100"/>
      <c r="U557" s="100"/>
      <c r="V557" s="100"/>
      <c r="W557" s="100"/>
      <c r="X557" s="100"/>
      <c r="Y557" s="156"/>
      <c r="AD557" s="105"/>
      <c r="AE557" s="100"/>
      <c r="AF557" s="100"/>
      <c r="AG557" s="100"/>
      <c r="AH557" s="100"/>
      <c r="AI557" s="100"/>
      <c r="AJ557" s="100"/>
      <c r="AK557" s="100"/>
      <c r="AL557" s="100"/>
      <c r="AM557" s="100"/>
      <c r="AN557" s="100"/>
      <c r="AO557" s="100"/>
      <c r="AP557" s="100"/>
      <c r="AQ557" s="100"/>
      <c r="AR557" s="100"/>
      <c r="AS557" s="100"/>
    </row>
    <row r="558" spans="4:45">
      <c r="D558" s="100"/>
      <c r="E558" s="100"/>
      <c r="G558" s="100"/>
      <c r="S558" s="100"/>
      <c r="T558" s="100"/>
      <c r="U558" s="100"/>
      <c r="V558" s="100"/>
      <c r="W558" s="100"/>
      <c r="X558" s="100"/>
      <c r="Y558" s="156"/>
      <c r="AD558" s="105"/>
      <c r="AE558" s="100"/>
      <c r="AF558" s="100"/>
      <c r="AG558" s="100"/>
      <c r="AH558" s="100"/>
      <c r="AI558" s="100"/>
      <c r="AJ558" s="100"/>
      <c r="AK558" s="100"/>
      <c r="AL558" s="100"/>
      <c r="AM558" s="100"/>
      <c r="AN558" s="100"/>
      <c r="AO558" s="100"/>
      <c r="AP558" s="100"/>
      <c r="AQ558" s="100"/>
      <c r="AR558" s="100"/>
      <c r="AS558" s="100"/>
    </row>
    <row r="559" spans="4:45">
      <c r="D559" s="100"/>
      <c r="E559" s="100"/>
      <c r="G559" s="100"/>
      <c r="S559" s="100"/>
      <c r="T559" s="100"/>
      <c r="U559" s="100"/>
      <c r="V559" s="100"/>
      <c r="W559" s="100"/>
      <c r="X559" s="100"/>
      <c r="Y559" s="156"/>
      <c r="AD559" s="105"/>
      <c r="AE559" s="100"/>
      <c r="AF559" s="100"/>
      <c r="AG559" s="100"/>
      <c r="AH559" s="100"/>
      <c r="AI559" s="100"/>
      <c r="AJ559" s="100"/>
      <c r="AK559" s="100"/>
      <c r="AL559" s="100"/>
      <c r="AM559" s="100"/>
      <c r="AN559" s="100"/>
      <c r="AO559" s="100"/>
      <c r="AP559" s="100"/>
      <c r="AQ559" s="100"/>
      <c r="AR559" s="100"/>
      <c r="AS559" s="100"/>
    </row>
    <row r="560" spans="4:45">
      <c r="D560" s="100"/>
      <c r="E560" s="100"/>
      <c r="G560" s="100"/>
      <c r="S560" s="100"/>
      <c r="T560" s="100"/>
      <c r="U560" s="100"/>
      <c r="V560" s="100"/>
      <c r="W560" s="100"/>
      <c r="X560" s="100"/>
      <c r="Y560" s="156"/>
      <c r="AD560" s="105"/>
      <c r="AE560" s="100"/>
      <c r="AF560" s="100"/>
      <c r="AG560" s="100"/>
      <c r="AH560" s="100"/>
      <c r="AI560" s="100"/>
      <c r="AJ560" s="100"/>
      <c r="AK560" s="100"/>
      <c r="AL560" s="100"/>
      <c r="AM560" s="100"/>
      <c r="AN560" s="100"/>
      <c r="AO560" s="100"/>
      <c r="AP560" s="100"/>
      <c r="AQ560" s="100"/>
      <c r="AR560" s="100"/>
      <c r="AS560" s="100"/>
    </row>
    <row r="561" spans="4:45">
      <c r="D561" s="100"/>
      <c r="E561" s="100"/>
      <c r="G561" s="100"/>
      <c r="S561" s="100"/>
      <c r="T561" s="100"/>
      <c r="U561" s="100"/>
      <c r="V561" s="100"/>
      <c r="W561" s="100"/>
      <c r="X561" s="100"/>
      <c r="Y561" s="156"/>
      <c r="AD561" s="105"/>
      <c r="AE561" s="100"/>
      <c r="AF561" s="100"/>
      <c r="AG561" s="100"/>
      <c r="AH561" s="100"/>
      <c r="AI561" s="100"/>
      <c r="AJ561" s="100"/>
      <c r="AK561" s="100"/>
      <c r="AL561" s="100"/>
      <c r="AM561" s="100"/>
      <c r="AN561" s="100"/>
      <c r="AO561" s="100"/>
      <c r="AP561" s="100"/>
      <c r="AQ561" s="100"/>
      <c r="AR561" s="100"/>
      <c r="AS561" s="100"/>
    </row>
    <row r="562" spans="4:45">
      <c r="D562" s="100"/>
      <c r="E562" s="100"/>
      <c r="G562" s="100"/>
      <c r="S562" s="100"/>
      <c r="T562" s="100"/>
      <c r="U562" s="100"/>
      <c r="V562" s="100"/>
      <c r="W562" s="100"/>
      <c r="X562" s="100"/>
      <c r="Y562" s="156"/>
      <c r="AD562" s="105"/>
      <c r="AE562" s="100"/>
      <c r="AF562" s="100"/>
      <c r="AG562" s="100"/>
      <c r="AH562" s="100"/>
      <c r="AI562" s="100"/>
      <c r="AJ562" s="100"/>
      <c r="AK562" s="100"/>
      <c r="AL562" s="100"/>
      <c r="AM562" s="100"/>
      <c r="AN562" s="100"/>
      <c r="AO562" s="100"/>
      <c r="AP562" s="100"/>
      <c r="AQ562" s="100"/>
      <c r="AR562" s="100"/>
      <c r="AS562" s="100"/>
    </row>
    <row r="563" spans="4:45">
      <c r="D563" s="100"/>
      <c r="E563" s="100"/>
      <c r="G563" s="100"/>
      <c r="S563" s="100"/>
      <c r="T563" s="100"/>
      <c r="U563" s="100"/>
      <c r="V563" s="100"/>
      <c r="W563" s="100"/>
      <c r="X563" s="100"/>
      <c r="Y563" s="156"/>
      <c r="AD563" s="105"/>
      <c r="AE563" s="100"/>
      <c r="AF563" s="100"/>
      <c r="AG563" s="100"/>
      <c r="AH563" s="100"/>
      <c r="AI563" s="100"/>
      <c r="AJ563" s="100"/>
      <c r="AK563" s="100"/>
      <c r="AL563" s="100"/>
      <c r="AM563" s="100"/>
      <c r="AN563" s="100"/>
      <c r="AO563" s="100"/>
      <c r="AP563" s="100"/>
      <c r="AQ563" s="100"/>
      <c r="AR563" s="100"/>
      <c r="AS563" s="100"/>
    </row>
    <row r="564" spans="4:45">
      <c r="D564" s="100"/>
      <c r="E564" s="100"/>
      <c r="G564" s="100"/>
      <c r="S564" s="100"/>
      <c r="T564" s="100"/>
      <c r="U564" s="100"/>
      <c r="V564" s="100"/>
      <c r="W564" s="100"/>
      <c r="X564" s="100"/>
      <c r="Y564" s="156"/>
      <c r="AD564" s="105"/>
      <c r="AE564" s="100"/>
      <c r="AF564" s="100"/>
      <c r="AG564" s="100"/>
      <c r="AH564" s="100"/>
      <c r="AI564" s="100"/>
      <c r="AJ564" s="100"/>
      <c r="AK564" s="100"/>
      <c r="AL564" s="100"/>
      <c r="AM564" s="100"/>
      <c r="AN564" s="100"/>
      <c r="AO564" s="100"/>
      <c r="AP564" s="100"/>
      <c r="AQ564" s="100"/>
      <c r="AR564" s="100"/>
      <c r="AS564" s="100"/>
    </row>
    <row r="565" spans="4:45">
      <c r="D565" s="100"/>
      <c r="E565" s="100"/>
      <c r="G565" s="100"/>
      <c r="S565" s="100"/>
      <c r="T565" s="100"/>
      <c r="U565" s="100"/>
      <c r="V565" s="100"/>
      <c r="W565" s="100"/>
      <c r="X565" s="100"/>
      <c r="Y565" s="156"/>
      <c r="AD565" s="105"/>
      <c r="AE565" s="100"/>
      <c r="AF565" s="100"/>
      <c r="AG565" s="100"/>
      <c r="AH565" s="100"/>
      <c r="AI565" s="100"/>
      <c r="AJ565" s="100"/>
      <c r="AK565" s="100"/>
      <c r="AL565" s="100"/>
      <c r="AM565" s="100"/>
      <c r="AN565" s="100"/>
      <c r="AO565" s="100"/>
      <c r="AP565" s="100"/>
      <c r="AQ565" s="100"/>
      <c r="AR565" s="100"/>
      <c r="AS565" s="100"/>
    </row>
    <row r="566" spans="4:45">
      <c r="D566" s="100"/>
      <c r="E566" s="100"/>
      <c r="G566" s="100"/>
      <c r="S566" s="100"/>
      <c r="T566" s="100"/>
      <c r="U566" s="100"/>
      <c r="V566" s="100"/>
      <c r="W566" s="100"/>
      <c r="X566" s="100"/>
      <c r="Y566" s="156"/>
      <c r="AD566" s="105"/>
      <c r="AE566" s="100"/>
      <c r="AF566" s="100"/>
      <c r="AG566" s="100"/>
      <c r="AH566" s="100"/>
      <c r="AI566" s="100"/>
      <c r="AJ566" s="100"/>
      <c r="AK566" s="100"/>
      <c r="AL566" s="100"/>
      <c r="AM566" s="100"/>
      <c r="AN566" s="100"/>
      <c r="AO566" s="100"/>
      <c r="AP566" s="100"/>
      <c r="AQ566" s="100"/>
      <c r="AR566" s="100"/>
      <c r="AS566" s="100"/>
    </row>
    <row r="567" spans="4:45">
      <c r="D567" s="100"/>
      <c r="E567" s="100"/>
      <c r="G567" s="100"/>
      <c r="S567" s="100"/>
      <c r="T567" s="100"/>
      <c r="U567" s="100"/>
      <c r="V567" s="100"/>
      <c r="W567" s="100"/>
      <c r="X567" s="100"/>
      <c r="Y567" s="156"/>
      <c r="AD567" s="105"/>
      <c r="AE567" s="100"/>
      <c r="AF567" s="100"/>
      <c r="AG567" s="100"/>
      <c r="AH567" s="100"/>
      <c r="AI567" s="100"/>
      <c r="AJ567" s="100"/>
      <c r="AK567" s="100"/>
      <c r="AL567" s="100"/>
      <c r="AM567" s="100"/>
      <c r="AN567" s="100"/>
      <c r="AO567" s="100"/>
      <c r="AP567" s="100"/>
      <c r="AQ567" s="100"/>
      <c r="AR567" s="100"/>
      <c r="AS567" s="100"/>
    </row>
    <row r="568" spans="4:45">
      <c r="D568" s="100"/>
      <c r="E568" s="100"/>
      <c r="G568" s="100"/>
      <c r="S568" s="100"/>
      <c r="T568" s="100"/>
      <c r="U568" s="100"/>
      <c r="V568" s="100"/>
      <c r="W568" s="100"/>
      <c r="X568" s="100"/>
      <c r="Y568" s="156"/>
      <c r="AD568" s="105"/>
      <c r="AE568" s="100"/>
      <c r="AF568" s="100"/>
      <c r="AG568" s="100"/>
      <c r="AH568" s="100"/>
      <c r="AI568" s="100"/>
      <c r="AJ568" s="100"/>
      <c r="AK568" s="100"/>
      <c r="AL568" s="100"/>
      <c r="AM568" s="100"/>
      <c r="AN568" s="100"/>
      <c r="AO568" s="100"/>
      <c r="AP568" s="100"/>
      <c r="AQ568" s="100"/>
      <c r="AR568" s="100"/>
      <c r="AS568" s="100"/>
    </row>
    <row r="569" spans="4:45">
      <c r="D569" s="100"/>
      <c r="E569" s="100"/>
      <c r="G569" s="100"/>
      <c r="S569" s="100"/>
      <c r="T569" s="100"/>
      <c r="U569" s="100"/>
      <c r="V569" s="100"/>
      <c r="W569" s="100"/>
      <c r="X569" s="100"/>
      <c r="Y569" s="156"/>
      <c r="AD569" s="105"/>
      <c r="AE569" s="100"/>
      <c r="AF569" s="100"/>
      <c r="AG569" s="100"/>
      <c r="AH569" s="100"/>
      <c r="AI569" s="100"/>
      <c r="AJ569" s="100"/>
      <c r="AK569" s="100"/>
      <c r="AL569" s="100"/>
      <c r="AM569" s="100"/>
      <c r="AN569" s="100"/>
      <c r="AO569" s="100"/>
      <c r="AP569" s="100"/>
      <c r="AQ569" s="100"/>
      <c r="AR569" s="100"/>
      <c r="AS569" s="100"/>
    </row>
    <row r="570" spans="4:45">
      <c r="D570" s="100"/>
      <c r="E570" s="100"/>
      <c r="G570" s="100"/>
      <c r="S570" s="100"/>
      <c r="T570" s="100"/>
      <c r="U570" s="100"/>
      <c r="V570" s="100"/>
      <c r="W570" s="100"/>
      <c r="X570" s="100"/>
      <c r="Y570" s="156"/>
      <c r="AD570" s="105"/>
      <c r="AE570" s="100"/>
      <c r="AF570" s="100"/>
      <c r="AG570" s="100"/>
      <c r="AH570" s="100"/>
      <c r="AI570" s="100"/>
      <c r="AJ570" s="100"/>
      <c r="AK570" s="100"/>
      <c r="AL570" s="100"/>
      <c r="AM570" s="100"/>
      <c r="AN570" s="100"/>
      <c r="AO570" s="100"/>
      <c r="AP570" s="100"/>
      <c r="AQ570" s="100"/>
      <c r="AR570" s="100"/>
      <c r="AS570" s="100"/>
    </row>
    <row r="571" spans="4:45">
      <c r="D571" s="100"/>
      <c r="E571" s="100"/>
      <c r="G571" s="100"/>
      <c r="S571" s="100"/>
      <c r="T571" s="100"/>
      <c r="U571" s="100"/>
      <c r="V571" s="100"/>
      <c r="W571" s="100"/>
      <c r="X571" s="100"/>
      <c r="Y571" s="156"/>
      <c r="AD571" s="105"/>
      <c r="AE571" s="100"/>
      <c r="AF571" s="100"/>
      <c r="AG571" s="100"/>
      <c r="AH571" s="100"/>
      <c r="AI571" s="100"/>
      <c r="AJ571" s="100"/>
      <c r="AK571" s="100"/>
      <c r="AL571" s="100"/>
      <c r="AM571" s="100"/>
      <c r="AN571" s="100"/>
      <c r="AO571" s="100"/>
      <c r="AP571" s="100"/>
      <c r="AQ571" s="100"/>
      <c r="AR571" s="100"/>
      <c r="AS571" s="100"/>
    </row>
    <row r="572" spans="4:45">
      <c r="D572" s="100"/>
      <c r="E572" s="100"/>
      <c r="G572" s="100"/>
      <c r="S572" s="100"/>
      <c r="T572" s="100"/>
      <c r="U572" s="100"/>
      <c r="V572" s="100"/>
      <c r="W572" s="100"/>
      <c r="X572" s="100"/>
      <c r="Y572" s="156"/>
      <c r="AD572" s="105"/>
      <c r="AE572" s="100"/>
      <c r="AF572" s="100"/>
      <c r="AG572" s="100"/>
      <c r="AH572" s="100"/>
      <c r="AI572" s="100"/>
      <c r="AJ572" s="100"/>
      <c r="AK572" s="100"/>
      <c r="AL572" s="100"/>
      <c r="AM572" s="100"/>
      <c r="AN572" s="100"/>
      <c r="AO572" s="100"/>
      <c r="AP572" s="100"/>
      <c r="AQ572" s="100"/>
      <c r="AR572" s="100"/>
      <c r="AS572" s="100"/>
    </row>
    <row r="573" spans="4:45">
      <c r="D573" s="100"/>
      <c r="E573" s="100"/>
      <c r="G573" s="100"/>
      <c r="S573" s="100"/>
      <c r="T573" s="100"/>
      <c r="U573" s="100"/>
      <c r="V573" s="100"/>
      <c r="W573" s="100"/>
      <c r="X573" s="100"/>
      <c r="Y573" s="156"/>
      <c r="AD573" s="105"/>
      <c r="AE573" s="100"/>
      <c r="AF573" s="100"/>
      <c r="AG573" s="100"/>
      <c r="AH573" s="100"/>
      <c r="AI573" s="100"/>
      <c r="AJ573" s="100"/>
      <c r="AK573" s="100"/>
      <c r="AL573" s="100"/>
      <c r="AM573" s="100"/>
      <c r="AN573" s="100"/>
      <c r="AO573" s="100"/>
      <c r="AP573" s="100"/>
      <c r="AQ573" s="100"/>
      <c r="AR573" s="100"/>
      <c r="AS573" s="100"/>
    </row>
    <row r="574" spans="4:45">
      <c r="D574" s="100"/>
      <c r="E574" s="100"/>
      <c r="G574" s="100"/>
      <c r="S574" s="100"/>
      <c r="T574" s="100"/>
      <c r="U574" s="100"/>
      <c r="V574" s="100"/>
      <c r="W574" s="100"/>
      <c r="X574" s="100"/>
      <c r="Y574" s="156"/>
      <c r="AD574" s="105"/>
      <c r="AE574" s="100"/>
      <c r="AF574" s="100"/>
      <c r="AG574" s="100"/>
      <c r="AH574" s="100"/>
      <c r="AI574" s="100"/>
      <c r="AJ574" s="100"/>
      <c r="AK574" s="100"/>
      <c r="AL574" s="100"/>
      <c r="AM574" s="100"/>
      <c r="AN574" s="100"/>
      <c r="AO574" s="100"/>
      <c r="AP574" s="100"/>
      <c r="AQ574" s="100"/>
      <c r="AR574" s="100"/>
      <c r="AS574" s="100"/>
    </row>
    <row r="575" spans="4:45">
      <c r="D575" s="100"/>
      <c r="E575" s="100"/>
      <c r="G575" s="100"/>
      <c r="S575" s="100"/>
      <c r="T575" s="100"/>
      <c r="U575" s="100"/>
      <c r="V575" s="100"/>
      <c r="W575" s="100"/>
      <c r="X575" s="100"/>
      <c r="Y575" s="156"/>
      <c r="AD575" s="105"/>
      <c r="AE575" s="100"/>
      <c r="AF575" s="100"/>
      <c r="AG575" s="100"/>
      <c r="AH575" s="100"/>
      <c r="AI575" s="100"/>
      <c r="AJ575" s="100"/>
      <c r="AK575" s="100"/>
      <c r="AL575" s="100"/>
      <c r="AM575" s="100"/>
      <c r="AN575" s="100"/>
      <c r="AO575" s="100"/>
      <c r="AP575" s="100"/>
      <c r="AQ575" s="100"/>
      <c r="AR575" s="100"/>
      <c r="AS575" s="100"/>
    </row>
    <row r="576" spans="4:45">
      <c r="D576" s="100"/>
      <c r="E576" s="100"/>
      <c r="G576" s="100"/>
      <c r="S576" s="100"/>
      <c r="T576" s="100"/>
      <c r="U576" s="100"/>
      <c r="V576" s="100"/>
      <c r="W576" s="100"/>
      <c r="X576" s="100"/>
      <c r="Y576" s="156"/>
      <c r="AD576" s="105"/>
      <c r="AE576" s="100"/>
      <c r="AF576" s="100"/>
      <c r="AG576" s="100"/>
      <c r="AH576" s="100"/>
      <c r="AI576" s="100"/>
      <c r="AJ576" s="100"/>
      <c r="AK576" s="100"/>
      <c r="AL576" s="100"/>
      <c r="AM576" s="100"/>
      <c r="AN576" s="100"/>
      <c r="AO576" s="100"/>
      <c r="AP576" s="100"/>
      <c r="AQ576" s="100"/>
      <c r="AR576" s="100"/>
      <c r="AS576" s="100"/>
    </row>
    <row r="577" spans="4:45">
      <c r="D577" s="100"/>
      <c r="E577" s="100"/>
      <c r="G577" s="100"/>
      <c r="S577" s="100"/>
      <c r="T577" s="100"/>
      <c r="U577" s="100"/>
      <c r="V577" s="100"/>
      <c r="W577" s="100"/>
      <c r="X577" s="100"/>
      <c r="Y577" s="156"/>
      <c r="AD577" s="105"/>
      <c r="AE577" s="100"/>
      <c r="AF577" s="100"/>
      <c r="AG577" s="100"/>
      <c r="AH577" s="100"/>
      <c r="AI577" s="100"/>
      <c r="AJ577" s="100"/>
      <c r="AK577" s="100"/>
      <c r="AL577" s="100"/>
      <c r="AM577" s="100"/>
      <c r="AN577" s="100"/>
      <c r="AO577" s="100"/>
      <c r="AP577" s="100"/>
      <c r="AQ577" s="100"/>
      <c r="AR577" s="100"/>
      <c r="AS577" s="100"/>
    </row>
    <row r="578" spans="4:45">
      <c r="D578" s="100"/>
      <c r="E578" s="100"/>
      <c r="G578" s="100"/>
      <c r="S578" s="100"/>
      <c r="T578" s="100"/>
      <c r="U578" s="100"/>
      <c r="V578" s="100"/>
      <c r="W578" s="100"/>
      <c r="X578" s="100"/>
      <c r="Y578" s="156"/>
      <c r="AD578" s="105"/>
      <c r="AE578" s="100"/>
      <c r="AF578" s="100"/>
      <c r="AG578" s="100"/>
      <c r="AH578" s="100"/>
      <c r="AI578" s="100"/>
      <c r="AJ578" s="100"/>
      <c r="AK578" s="100"/>
      <c r="AL578" s="100"/>
      <c r="AM578" s="100"/>
      <c r="AN578" s="100"/>
      <c r="AO578" s="100"/>
      <c r="AP578" s="100"/>
      <c r="AQ578" s="100"/>
      <c r="AR578" s="100"/>
      <c r="AS578" s="100"/>
    </row>
    <row r="579" spans="4:45">
      <c r="D579" s="100"/>
      <c r="E579" s="100"/>
      <c r="G579" s="100"/>
      <c r="S579" s="100"/>
      <c r="T579" s="100"/>
      <c r="U579" s="100"/>
      <c r="V579" s="100"/>
      <c r="W579" s="100"/>
      <c r="X579" s="100"/>
      <c r="Y579" s="156"/>
      <c r="AD579" s="105"/>
      <c r="AE579" s="100"/>
      <c r="AF579" s="100"/>
      <c r="AG579" s="100"/>
      <c r="AH579" s="100"/>
      <c r="AI579" s="100"/>
      <c r="AJ579" s="100"/>
      <c r="AK579" s="100"/>
      <c r="AL579" s="100"/>
      <c r="AM579" s="100"/>
      <c r="AN579" s="100"/>
      <c r="AO579" s="100"/>
      <c r="AP579" s="100"/>
      <c r="AQ579" s="100"/>
      <c r="AR579" s="100"/>
      <c r="AS579" s="100"/>
    </row>
    <row r="580" spans="4:45">
      <c r="D580" s="100"/>
      <c r="E580" s="100"/>
      <c r="G580" s="100"/>
      <c r="S580" s="100"/>
      <c r="T580" s="100"/>
      <c r="U580" s="100"/>
      <c r="V580" s="100"/>
      <c r="W580" s="100"/>
      <c r="X580" s="100"/>
      <c r="Y580" s="156"/>
      <c r="AD580" s="105"/>
      <c r="AE580" s="100"/>
      <c r="AF580" s="100"/>
      <c r="AG580" s="100"/>
      <c r="AH580" s="100"/>
      <c r="AI580" s="100"/>
      <c r="AJ580" s="100"/>
      <c r="AK580" s="100"/>
      <c r="AL580" s="100"/>
      <c r="AM580" s="100"/>
      <c r="AN580" s="100"/>
      <c r="AO580" s="100"/>
      <c r="AP580" s="100"/>
      <c r="AQ580" s="100"/>
      <c r="AR580" s="100"/>
      <c r="AS580" s="100"/>
    </row>
    <row r="581" spans="4:45">
      <c r="D581" s="100"/>
      <c r="E581" s="100"/>
      <c r="G581" s="100"/>
      <c r="S581" s="100"/>
      <c r="T581" s="100"/>
      <c r="U581" s="100"/>
      <c r="V581" s="100"/>
      <c r="W581" s="100"/>
      <c r="X581" s="100"/>
      <c r="Y581" s="157"/>
      <c r="AD581" s="105"/>
      <c r="AE581" s="100"/>
      <c r="AF581" s="100"/>
      <c r="AG581" s="100"/>
      <c r="AH581" s="100"/>
      <c r="AI581" s="100"/>
      <c r="AJ581" s="100"/>
      <c r="AK581" s="100"/>
      <c r="AL581" s="100"/>
      <c r="AM581" s="100"/>
      <c r="AN581" s="100"/>
      <c r="AO581" s="100"/>
      <c r="AP581" s="100"/>
      <c r="AQ581" s="100"/>
      <c r="AR581" s="100"/>
      <c r="AS581" s="100"/>
    </row>
    <row r="582" spans="4:45">
      <c r="D582" s="100"/>
      <c r="E582" s="100"/>
      <c r="G582" s="100"/>
      <c r="S582" s="100"/>
      <c r="T582" s="100"/>
      <c r="U582" s="100"/>
      <c r="V582" s="100"/>
      <c r="W582" s="100"/>
      <c r="X582" s="100"/>
      <c r="Y582" s="157"/>
      <c r="AD582" s="105"/>
      <c r="AE582" s="100"/>
      <c r="AF582" s="100"/>
      <c r="AG582" s="100"/>
      <c r="AH582" s="100"/>
      <c r="AI582" s="100"/>
      <c r="AJ582" s="100"/>
      <c r="AK582" s="100"/>
      <c r="AL582" s="100"/>
      <c r="AM582" s="100"/>
      <c r="AN582" s="100"/>
      <c r="AO582" s="100"/>
      <c r="AP582" s="100"/>
      <c r="AQ582" s="100"/>
      <c r="AR582" s="100"/>
      <c r="AS582" s="100"/>
    </row>
    <row r="583" spans="4:45">
      <c r="D583" s="100"/>
      <c r="E583" s="100"/>
      <c r="G583" s="100"/>
      <c r="S583" s="100"/>
      <c r="T583" s="100"/>
      <c r="U583" s="100"/>
      <c r="V583" s="100"/>
      <c r="W583" s="100"/>
      <c r="X583" s="100"/>
      <c r="Y583" s="157"/>
      <c r="AD583" s="105"/>
      <c r="AE583" s="100"/>
      <c r="AF583" s="100"/>
      <c r="AG583" s="100"/>
      <c r="AH583" s="100"/>
      <c r="AI583" s="100"/>
      <c r="AJ583" s="100"/>
      <c r="AK583" s="100"/>
      <c r="AL583" s="100"/>
      <c r="AM583" s="100"/>
      <c r="AN583" s="100"/>
      <c r="AO583" s="100"/>
      <c r="AP583" s="100"/>
      <c r="AQ583" s="100"/>
      <c r="AR583" s="100"/>
      <c r="AS583" s="100"/>
    </row>
    <row r="584" spans="4:45">
      <c r="D584" s="100"/>
      <c r="E584" s="100"/>
      <c r="G584" s="100"/>
      <c r="S584" s="100"/>
      <c r="T584" s="100"/>
      <c r="U584" s="100"/>
      <c r="V584" s="100"/>
      <c r="W584" s="100"/>
      <c r="X584" s="100"/>
      <c r="Y584" s="157"/>
      <c r="AD584" s="105"/>
      <c r="AE584" s="100"/>
      <c r="AF584" s="100"/>
      <c r="AG584" s="100"/>
      <c r="AH584" s="100"/>
      <c r="AI584" s="100"/>
      <c r="AJ584" s="100"/>
      <c r="AK584" s="100"/>
      <c r="AL584" s="100"/>
      <c r="AM584" s="100"/>
      <c r="AN584" s="100"/>
      <c r="AO584" s="100"/>
      <c r="AP584" s="100"/>
      <c r="AQ584" s="100"/>
      <c r="AR584" s="100"/>
      <c r="AS584" s="100"/>
    </row>
    <row r="585" spans="4:45">
      <c r="D585" s="100"/>
      <c r="E585" s="100"/>
      <c r="G585" s="100"/>
      <c r="S585" s="100"/>
      <c r="T585" s="100"/>
      <c r="U585" s="100"/>
      <c r="V585" s="100"/>
      <c r="W585" s="100"/>
      <c r="X585" s="100"/>
      <c r="Y585" s="157"/>
      <c r="AD585" s="105"/>
      <c r="AE585" s="100"/>
      <c r="AF585" s="100"/>
      <c r="AG585" s="100"/>
      <c r="AH585" s="100"/>
      <c r="AI585" s="100"/>
      <c r="AJ585" s="100"/>
      <c r="AK585" s="100"/>
      <c r="AL585" s="100"/>
      <c r="AM585" s="100"/>
      <c r="AN585" s="100"/>
      <c r="AO585" s="100"/>
      <c r="AP585" s="100"/>
      <c r="AQ585" s="100"/>
      <c r="AR585" s="100"/>
      <c r="AS585" s="100"/>
    </row>
    <row r="586" spans="4:45">
      <c r="D586" s="100"/>
      <c r="E586" s="100"/>
      <c r="G586" s="100"/>
      <c r="S586" s="100"/>
      <c r="T586" s="100"/>
      <c r="U586" s="100"/>
      <c r="V586" s="100"/>
      <c r="W586" s="100"/>
      <c r="X586" s="100"/>
      <c r="Y586" s="157"/>
      <c r="AD586" s="105"/>
      <c r="AE586" s="100"/>
      <c r="AF586" s="100"/>
      <c r="AG586" s="100"/>
      <c r="AH586" s="100"/>
      <c r="AI586" s="100"/>
      <c r="AJ586" s="100"/>
      <c r="AK586" s="100"/>
      <c r="AL586" s="100"/>
      <c r="AM586" s="100"/>
      <c r="AN586" s="100"/>
      <c r="AO586" s="100"/>
      <c r="AP586" s="100"/>
      <c r="AQ586" s="100"/>
      <c r="AR586" s="100"/>
      <c r="AS586" s="100"/>
    </row>
    <row r="587" spans="4:45">
      <c r="D587" s="100"/>
      <c r="E587" s="100"/>
      <c r="G587" s="100"/>
      <c r="S587" s="100"/>
      <c r="T587" s="100"/>
      <c r="U587" s="100"/>
      <c r="V587" s="100"/>
      <c r="W587" s="100"/>
      <c r="X587" s="100"/>
      <c r="Y587" s="157"/>
      <c r="AD587" s="105"/>
      <c r="AE587" s="100"/>
      <c r="AF587" s="100"/>
      <c r="AG587" s="100"/>
      <c r="AH587" s="100"/>
      <c r="AI587" s="100"/>
      <c r="AJ587" s="100"/>
      <c r="AK587" s="100"/>
      <c r="AL587" s="100"/>
      <c r="AM587" s="100"/>
      <c r="AN587" s="100"/>
      <c r="AO587" s="100"/>
      <c r="AP587" s="100"/>
      <c r="AQ587" s="100"/>
      <c r="AR587" s="100"/>
      <c r="AS587" s="100"/>
    </row>
    <row r="588" spans="4:45">
      <c r="D588" s="100"/>
      <c r="E588" s="100"/>
      <c r="G588" s="100"/>
      <c r="S588" s="100"/>
      <c r="T588" s="100"/>
      <c r="U588" s="100"/>
      <c r="V588" s="100"/>
      <c r="W588" s="100"/>
      <c r="X588" s="100"/>
      <c r="Y588" s="157"/>
      <c r="AD588" s="105"/>
      <c r="AE588" s="100"/>
      <c r="AF588" s="100"/>
      <c r="AG588" s="100"/>
      <c r="AH588" s="100"/>
      <c r="AI588" s="100"/>
      <c r="AJ588" s="100"/>
      <c r="AK588" s="100"/>
      <c r="AL588" s="100"/>
      <c r="AM588" s="100"/>
      <c r="AN588" s="100"/>
      <c r="AO588" s="100"/>
      <c r="AP588" s="100"/>
      <c r="AQ588" s="100"/>
      <c r="AR588" s="100"/>
      <c r="AS588" s="100"/>
    </row>
    <row r="589" spans="4:45">
      <c r="D589" s="100"/>
      <c r="E589" s="100"/>
      <c r="G589" s="100"/>
      <c r="S589" s="100"/>
      <c r="T589" s="100"/>
      <c r="U589" s="100"/>
      <c r="V589" s="100"/>
      <c r="W589" s="100"/>
      <c r="X589" s="100"/>
      <c r="Y589" s="157"/>
      <c r="AD589" s="105"/>
      <c r="AE589" s="100"/>
      <c r="AF589" s="100"/>
      <c r="AG589" s="100"/>
      <c r="AH589" s="100"/>
      <c r="AI589" s="100"/>
      <c r="AJ589" s="100"/>
      <c r="AK589" s="100"/>
      <c r="AL589" s="100"/>
      <c r="AM589" s="100"/>
      <c r="AN589" s="100"/>
      <c r="AO589" s="100"/>
      <c r="AP589" s="100"/>
      <c r="AQ589" s="100"/>
      <c r="AR589" s="100"/>
      <c r="AS589" s="100"/>
    </row>
    <row r="590" spans="4:45">
      <c r="D590" s="100"/>
      <c r="E590" s="100"/>
      <c r="G590" s="100"/>
      <c r="S590" s="100"/>
      <c r="T590" s="100"/>
      <c r="U590" s="100"/>
      <c r="V590" s="100"/>
      <c r="W590" s="100"/>
      <c r="X590" s="100"/>
      <c r="Y590" s="157"/>
      <c r="AD590" s="105"/>
      <c r="AE590" s="100"/>
      <c r="AF590" s="100"/>
      <c r="AG590" s="100"/>
      <c r="AH590" s="100"/>
      <c r="AI590" s="100"/>
      <c r="AJ590" s="100"/>
      <c r="AK590" s="100"/>
      <c r="AL590" s="100"/>
      <c r="AM590" s="100"/>
      <c r="AN590" s="100"/>
      <c r="AO590" s="100"/>
      <c r="AP590" s="100"/>
      <c r="AQ590" s="100"/>
      <c r="AR590" s="100"/>
      <c r="AS590" s="100"/>
    </row>
    <row r="591" spans="4:45">
      <c r="D591" s="100"/>
      <c r="E591" s="100"/>
      <c r="G591" s="100"/>
      <c r="S591" s="100"/>
      <c r="T591" s="100"/>
      <c r="U591" s="100"/>
      <c r="V591" s="100"/>
      <c r="W591" s="100"/>
      <c r="X591" s="100"/>
      <c r="Y591" s="157"/>
      <c r="AD591" s="105"/>
      <c r="AE591" s="100"/>
      <c r="AF591" s="100"/>
      <c r="AG591" s="100"/>
      <c r="AH591" s="100"/>
      <c r="AI591" s="100"/>
      <c r="AJ591" s="100"/>
      <c r="AK591" s="100"/>
      <c r="AL591" s="100"/>
      <c r="AM591" s="100"/>
      <c r="AN591" s="100"/>
      <c r="AO591" s="100"/>
      <c r="AP591" s="100"/>
      <c r="AQ591" s="100"/>
      <c r="AR591" s="100"/>
      <c r="AS591" s="100"/>
    </row>
    <row r="592" spans="4:45">
      <c r="D592" s="100"/>
      <c r="E592" s="100"/>
      <c r="G592" s="100"/>
      <c r="S592" s="100"/>
      <c r="T592" s="100"/>
      <c r="U592" s="100"/>
      <c r="V592" s="100"/>
      <c r="W592" s="100"/>
      <c r="X592" s="100"/>
      <c r="Y592" s="157"/>
      <c r="AD592" s="105"/>
      <c r="AE592" s="100"/>
      <c r="AF592" s="100"/>
      <c r="AG592" s="100"/>
      <c r="AH592" s="100"/>
      <c r="AI592" s="100"/>
      <c r="AJ592" s="100"/>
      <c r="AK592" s="100"/>
      <c r="AL592" s="100"/>
      <c r="AM592" s="100"/>
      <c r="AN592" s="100"/>
      <c r="AO592" s="100"/>
      <c r="AP592" s="100"/>
      <c r="AQ592" s="100"/>
      <c r="AR592" s="100"/>
      <c r="AS592" s="100"/>
    </row>
    <row r="593" spans="4:45">
      <c r="D593" s="100"/>
      <c r="E593" s="100"/>
      <c r="G593" s="100"/>
      <c r="S593" s="100"/>
      <c r="T593" s="100"/>
      <c r="U593" s="100"/>
      <c r="V593" s="100"/>
      <c r="W593" s="100"/>
      <c r="X593" s="100"/>
      <c r="Y593" s="157"/>
      <c r="AD593" s="105"/>
      <c r="AE593" s="100"/>
      <c r="AF593" s="100"/>
      <c r="AG593" s="100"/>
      <c r="AH593" s="100"/>
      <c r="AI593" s="100"/>
      <c r="AJ593" s="100"/>
      <c r="AK593" s="100"/>
      <c r="AL593" s="100"/>
      <c r="AM593" s="100"/>
      <c r="AN593" s="100"/>
      <c r="AO593" s="100"/>
      <c r="AP593" s="100"/>
      <c r="AQ593" s="100"/>
      <c r="AR593" s="100"/>
      <c r="AS593" s="100"/>
    </row>
    <row r="594" spans="4:45">
      <c r="D594" s="100"/>
      <c r="E594" s="100"/>
      <c r="G594" s="100"/>
      <c r="S594" s="100"/>
      <c r="T594" s="100"/>
      <c r="U594" s="100"/>
      <c r="V594" s="100"/>
      <c r="W594" s="100"/>
      <c r="X594" s="100"/>
      <c r="Y594" s="157"/>
      <c r="AD594" s="105"/>
      <c r="AE594" s="100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  <c r="AR594" s="100"/>
      <c r="AS594" s="100"/>
    </row>
    <row r="595" spans="4:45">
      <c r="D595" s="100"/>
      <c r="E595" s="100"/>
      <c r="G595" s="100"/>
      <c r="S595" s="100"/>
      <c r="T595" s="100"/>
      <c r="U595" s="100"/>
      <c r="V595" s="100"/>
      <c r="W595" s="100"/>
      <c r="X595" s="100"/>
      <c r="Y595" s="157"/>
      <c r="AD595" s="105"/>
      <c r="AE595" s="100"/>
      <c r="AF595" s="100"/>
      <c r="AG595" s="100"/>
      <c r="AH595" s="100"/>
      <c r="AI595" s="100"/>
      <c r="AJ595" s="100"/>
      <c r="AK595" s="100"/>
      <c r="AL595" s="100"/>
      <c r="AM595" s="100"/>
      <c r="AN595" s="100"/>
      <c r="AO595" s="100"/>
      <c r="AP595" s="100"/>
      <c r="AQ595" s="100"/>
      <c r="AR595" s="100"/>
      <c r="AS595" s="100"/>
    </row>
    <row r="596" spans="4:45">
      <c r="D596" s="100"/>
      <c r="E596" s="100"/>
      <c r="G596" s="100"/>
      <c r="S596" s="100"/>
      <c r="T596" s="100"/>
      <c r="U596" s="100"/>
      <c r="V596" s="100"/>
      <c r="W596" s="100"/>
      <c r="X596" s="100"/>
      <c r="Y596" s="157"/>
      <c r="AD596" s="105"/>
      <c r="AE596" s="100"/>
      <c r="AF596" s="100"/>
      <c r="AG596" s="100"/>
      <c r="AH596" s="100"/>
      <c r="AI596" s="100"/>
      <c r="AJ596" s="100"/>
      <c r="AK596" s="100"/>
      <c r="AL596" s="100"/>
      <c r="AM596" s="100"/>
      <c r="AN596" s="100"/>
      <c r="AO596" s="100"/>
      <c r="AP596" s="100"/>
      <c r="AQ596" s="100"/>
      <c r="AR596" s="100"/>
      <c r="AS596" s="100"/>
    </row>
    <row r="597" spans="4:45">
      <c r="D597" s="100"/>
      <c r="E597" s="100"/>
      <c r="G597" s="100"/>
      <c r="S597" s="100"/>
      <c r="T597" s="100"/>
      <c r="U597" s="100"/>
      <c r="V597" s="100"/>
      <c r="W597" s="100"/>
      <c r="X597" s="100"/>
      <c r="Y597" s="157"/>
      <c r="AD597" s="105"/>
      <c r="AE597" s="100"/>
      <c r="AF597" s="100"/>
      <c r="AG597" s="100"/>
      <c r="AH597" s="100"/>
      <c r="AI597" s="100"/>
      <c r="AJ597" s="100"/>
      <c r="AK597" s="100"/>
      <c r="AL597" s="100"/>
      <c r="AM597" s="100"/>
      <c r="AN597" s="100"/>
      <c r="AO597" s="100"/>
      <c r="AP597" s="100"/>
      <c r="AQ597" s="100"/>
      <c r="AR597" s="100"/>
      <c r="AS597" s="100"/>
    </row>
    <row r="598" spans="4:45">
      <c r="D598" s="100"/>
      <c r="E598" s="100"/>
      <c r="G598" s="100"/>
      <c r="S598" s="100"/>
      <c r="T598" s="100"/>
      <c r="U598" s="100"/>
      <c r="V598" s="100"/>
      <c r="W598" s="100"/>
      <c r="X598" s="100"/>
      <c r="Y598" s="157"/>
      <c r="AD598" s="105"/>
      <c r="AE598" s="100"/>
      <c r="AF598" s="100"/>
      <c r="AG598" s="100"/>
      <c r="AH598" s="100"/>
      <c r="AI598" s="100"/>
      <c r="AJ598" s="100"/>
      <c r="AK598" s="100"/>
      <c r="AL598" s="100"/>
      <c r="AM598" s="100"/>
      <c r="AN598" s="100"/>
      <c r="AO598" s="100"/>
      <c r="AP598" s="100"/>
      <c r="AQ598" s="100"/>
      <c r="AR598" s="100"/>
      <c r="AS598" s="100"/>
    </row>
    <row r="599" spans="4:45">
      <c r="D599" s="100"/>
      <c r="E599" s="100"/>
      <c r="G599" s="100"/>
      <c r="S599" s="100"/>
      <c r="T599" s="100"/>
      <c r="U599" s="100"/>
      <c r="V599" s="100"/>
      <c r="W599" s="100"/>
      <c r="X599" s="100"/>
      <c r="Y599" s="157"/>
      <c r="AD599" s="105"/>
      <c r="AE599" s="100"/>
      <c r="AF599" s="100"/>
      <c r="AG599" s="100"/>
      <c r="AH599" s="100"/>
      <c r="AI599" s="100"/>
      <c r="AJ599" s="100"/>
      <c r="AK599" s="100"/>
      <c r="AL599" s="100"/>
      <c r="AM599" s="100"/>
      <c r="AN599" s="100"/>
      <c r="AO599" s="100"/>
      <c r="AP599" s="100"/>
      <c r="AQ599" s="100"/>
      <c r="AR599" s="100"/>
      <c r="AS599" s="100"/>
    </row>
    <row r="600" spans="4:45">
      <c r="D600" s="100"/>
      <c r="E600" s="100"/>
      <c r="G600" s="100"/>
      <c r="S600" s="100"/>
      <c r="T600" s="100"/>
      <c r="U600" s="100"/>
      <c r="V600" s="100"/>
      <c r="W600" s="100"/>
      <c r="X600" s="100"/>
      <c r="Y600" s="157"/>
      <c r="AD600" s="105"/>
      <c r="AE600" s="100"/>
      <c r="AF600" s="100"/>
      <c r="AG600" s="100"/>
      <c r="AH600" s="100"/>
      <c r="AI600" s="100"/>
      <c r="AJ600" s="100"/>
      <c r="AK600" s="100"/>
      <c r="AL600" s="100"/>
      <c r="AM600" s="100"/>
      <c r="AN600" s="100"/>
      <c r="AO600" s="100"/>
      <c r="AP600" s="100"/>
      <c r="AQ600" s="100"/>
      <c r="AR600" s="100"/>
      <c r="AS600" s="100"/>
    </row>
    <row r="601" spans="4:45">
      <c r="D601" s="100"/>
      <c r="E601" s="100"/>
      <c r="G601" s="100"/>
      <c r="S601" s="100"/>
      <c r="T601" s="100"/>
      <c r="U601" s="100"/>
      <c r="V601" s="100"/>
      <c r="W601" s="100"/>
      <c r="X601" s="100"/>
      <c r="Y601" s="157"/>
      <c r="AD601" s="105"/>
      <c r="AE601" s="100"/>
      <c r="AF601" s="100"/>
      <c r="AG601" s="100"/>
      <c r="AH601" s="100"/>
      <c r="AI601" s="100"/>
      <c r="AJ601" s="100"/>
      <c r="AK601" s="100"/>
      <c r="AL601" s="100"/>
      <c r="AM601" s="100"/>
      <c r="AN601" s="100"/>
      <c r="AO601" s="100"/>
      <c r="AP601" s="100"/>
      <c r="AQ601" s="100"/>
      <c r="AR601" s="100"/>
      <c r="AS601" s="100"/>
    </row>
    <row r="602" spans="4:45">
      <c r="D602" s="100"/>
      <c r="E602" s="100"/>
      <c r="G602" s="100"/>
      <c r="S602" s="100"/>
      <c r="T602" s="100"/>
      <c r="U602" s="100"/>
      <c r="V602" s="100"/>
      <c r="W602" s="100"/>
      <c r="X602" s="100"/>
      <c r="Y602" s="157"/>
      <c r="AD602" s="105"/>
      <c r="AE602" s="100"/>
      <c r="AF602" s="100"/>
      <c r="AG602" s="100"/>
      <c r="AH602" s="100"/>
      <c r="AI602" s="100"/>
      <c r="AJ602" s="100"/>
      <c r="AK602" s="100"/>
      <c r="AL602" s="100"/>
      <c r="AM602" s="100"/>
      <c r="AN602" s="100"/>
      <c r="AO602" s="100"/>
      <c r="AP602" s="100"/>
      <c r="AQ602" s="100"/>
      <c r="AR602" s="100"/>
      <c r="AS602" s="100"/>
    </row>
    <row r="603" spans="4:45">
      <c r="D603" s="100"/>
      <c r="E603" s="100"/>
      <c r="G603" s="100"/>
      <c r="S603" s="100"/>
      <c r="T603" s="100"/>
      <c r="U603" s="100"/>
      <c r="V603" s="100"/>
      <c r="W603" s="100"/>
      <c r="X603" s="100"/>
      <c r="Y603" s="157"/>
      <c r="AD603" s="105"/>
      <c r="AE603" s="100"/>
      <c r="AF603" s="100"/>
      <c r="AG603" s="100"/>
      <c r="AH603" s="100"/>
      <c r="AI603" s="100"/>
      <c r="AJ603" s="100"/>
      <c r="AK603" s="100"/>
      <c r="AL603" s="100"/>
      <c r="AM603" s="100"/>
      <c r="AN603" s="100"/>
      <c r="AO603" s="100"/>
      <c r="AP603" s="100"/>
      <c r="AQ603" s="100"/>
      <c r="AR603" s="100"/>
      <c r="AS603" s="100"/>
    </row>
    <row r="604" spans="4:45">
      <c r="D604" s="100"/>
      <c r="E604" s="100"/>
      <c r="G604" s="100"/>
      <c r="S604" s="100"/>
      <c r="T604" s="100"/>
      <c r="U604" s="100"/>
      <c r="V604" s="100"/>
      <c r="W604" s="100"/>
      <c r="X604" s="100"/>
      <c r="Y604" s="157"/>
      <c r="AD604" s="105"/>
      <c r="AE604" s="100"/>
      <c r="AF604" s="100"/>
      <c r="AG604" s="100"/>
      <c r="AH604" s="100"/>
      <c r="AI604" s="100"/>
      <c r="AJ604" s="100"/>
      <c r="AK604" s="100"/>
      <c r="AL604" s="100"/>
      <c r="AM604" s="100"/>
      <c r="AN604" s="100"/>
      <c r="AO604" s="100"/>
      <c r="AP604" s="100"/>
      <c r="AQ604" s="100"/>
      <c r="AR604" s="100"/>
      <c r="AS604" s="100"/>
    </row>
    <row r="605" spans="4:45">
      <c r="D605" s="100"/>
      <c r="E605" s="100"/>
      <c r="G605" s="100"/>
      <c r="S605" s="100"/>
      <c r="T605" s="100"/>
      <c r="U605" s="100"/>
      <c r="V605" s="100"/>
      <c r="W605" s="100"/>
      <c r="X605" s="100"/>
      <c r="Y605" s="157"/>
      <c r="AD605" s="105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</row>
    <row r="606" spans="4:45">
      <c r="D606" s="100"/>
      <c r="E606" s="100"/>
      <c r="G606" s="100"/>
      <c r="S606" s="100"/>
      <c r="T606" s="100"/>
      <c r="U606" s="100"/>
      <c r="V606" s="100"/>
      <c r="W606" s="100"/>
      <c r="X606" s="100"/>
      <c r="Y606" s="157"/>
      <c r="AD606" s="105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</row>
    <row r="607" spans="4:45">
      <c r="D607" s="100"/>
      <c r="E607" s="100"/>
      <c r="G607" s="100"/>
      <c r="S607" s="100"/>
      <c r="T607" s="100"/>
      <c r="U607" s="100"/>
      <c r="V607" s="100"/>
      <c r="W607" s="100"/>
      <c r="X607" s="100"/>
      <c r="Y607" s="157"/>
      <c r="AD607" s="105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</row>
    <row r="608" spans="4:45">
      <c r="D608" s="100"/>
      <c r="E608" s="100"/>
      <c r="G608" s="100"/>
      <c r="S608" s="100"/>
      <c r="T608" s="100"/>
      <c r="U608" s="100"/>
      <c r="V608" s="100"/>
      <c r="W608" s="100"/>
      <c r="X608" s="100"/>
      <c r="Y608" s="157"/>
      <c r="AD608" s="105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</row>
    <row r="609" spans="4:45">
      <c r="D609" s="100"/>
      <c r="E609" s="100"/>
      <c r="G609" s="100"/>
      <c r="S609" s="100"/>
      <c r="T609" s="100"/>
      <c r="U609" s="100"/>
      <c r="V609" s="100"/>
      <c r="W609" s="100"/>
      <c r="X609" s="100"/>
      <c r="Y609" s="157"/>
      <c r="AD609" s="105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</row>
    <row r="610" spans="4:45">
      <c r="D610" s="100"/>
      <c r="E610" s="100"/>
      <c r="G610" s="100"/>
      <c r="S610" s="100"/>
      <c r="T610" s="100"/>
      <c r="U610" s="100"/>
      <c r="V610" s="100"/>
      <c r="W610" s="100"/>
      <c r="X610" s="100"/>
      <c r="Y610" s="157"/>
      <c r="AD610" s="105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</row>
    <row r="611" spans="4:45">
      <c r="D611" s="100"/>
      <c r="E611" s="100"/>
      <c r="G611" s="100"/>
      <c r="S611" s="100"/>
      <c r="T611" s="100"/>
      <c r="U611" s="100"/>
      <c r="V611" s="100"/>
      <c r="W611" s="100"/>
      <c r="X611" s="100"/>
      <c r="Y611" s="157"/>
      <c r="AD611" s="105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</row>
    <row r="612" spans="4:45">
      <c r="D612" s="100"/>
      <c r="E612" s="100"/>
      <c r="G612" s="100"/>
      <c r="S612" s="100"/>
      <c r="T612" s="100"/>
      <c r="U612" s="100"/>
      <c r="V612" s="100"/>
      <c r="W612" s="100"/>
      <c r="X612" s="100"/>
      <c r="Y612" s="157"/>
      <c r="AD612" s="105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</row>
    <row r="613" spans="4:45">
      <c r="D613" s="100"/>
      <c r="E613" s="100"/>
      <c r="G613" s="100"/>
      <c r="S613" s="100"/>
      <c r="T613" s="100"/>
      <c r="U613" s="100"/>
      <c r="V613" s="100"/>
      <c r="W613" s="100"/>
      <c r="X613" s="100"/>
      <c r="Y613" s="157"/>
      <c r="AD613" s="105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</row>
    <row r="614" spans="4:45">
      <c r="D614" s="100"/>
      <c r="E614" s="100"/>
      <c r="G614" s="100"/>
      <c r="S614" s="100"/>
      <c r="T614" s="100"/>
      <c r="U614" s="100"/>
      <c r="V614" s="100"/>
      <c r="W614" s="100"/>
      <c r="X614" s="100"/>
      <c r="Y614" s="157"/>
      <c r="AD614" s="105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</row>
    <row r="615" spans="4:45">
      <c r="D615" s="100"/>
      <c r="E615" s="100"/>
      <c r="G615" s="100"/>
      <c r="S615" s="100"/>
      <c r="T615" s="100"/>
      <c r="U615" s="100"/>
      <c r="V615" s="100"/>
      <c r="W615" s="100"/>
      <c r="X615" s="100"/>
      <c r="Y615" s="157"/>
      <c r="AD615" s="105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</row>
  </sheetData>
  <sheetProtection algorithmName="SHA-512" hashValue="5+sCFYp5RGb/uoqegj9+SoiRs9nfQwMsdNCwZ6c3N3p1F5mhgcup/7bBiTwk63dc1rykWOk03kuLIJs5PMPn1A==" saltValue="E9jY+XsrGmRzh2M4dNW7oA==" spinCount="100000" sheet="1" selectLockedCells="1"/>
  <protectedRanges>
    <protectedRange sqref="D6" name="CIF_1_1"/>
    <protectedRange sqref="D5" name="Empresa_1_1"/>
    <protectedRange password="CF00" sqref="E12:E182 E185:E502" name="Revisión Preventivo_2_1"/>
    <protectedRange sqref="I12:R502" name="Desplazamiento_1_1"/>
    <protectedRange password="CF00" sqref="E183:E184" name="Revisión Preventivo_2_1_1"/>
  </protectedRanges>
  <mergeCells count="1014"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</mergeCells>
  <conditionalFormatting sqref="N6:Z7">
    <cfRule type="cellIs" dxfId="27" priority="21" operator="notEqual">
      <formula>""</formula>
    </cfRule>
  </conditionalFormatting>
  <conditionalFormatting sqref="AA6:AB7">
    <cfRule type="cellIs" dxfId="26" priority="20" operator="notEqual">
      <formula>""</formula>
    </cfRule>
  </conditionalFormatting>
  <conditionalFormatting sqref="N4:Z5">
    <cfRule type="cellIs" dxfId="25" priority="19" operator="notEqual">
      <formula>""</formula>
    </cfRule>
  </conditionalFormatting>
  <conditionalFormatting sqref="AA4:AB5">
    <cfRule type="cellIs" dxfId="24" priority="18" operator="notEqual">
      <formula>""</formula>
    </cfRule>
  </conditionalFormatting>
  <conditionalFormatting sqref="B195:AB500 D15:AB194">
    <cfRule type="expression" dxfId="23" priority="5">
      <formula>$G15="Pz"</formula>
    </cfRule>
    <cfRule type="expression" dxfId="22" priority="106">
      <formula>$B15="CAPÍTULO"</formula>
    </cfRule>
  </conditionalFormatting>
  <conditionalFormatting sqref="B195:Y500 AA15:AB500 D15:Y194">
    <cfRule type="expression" dxfId="21" priority="112">
      <formula>$B15="SUBTOTAL"</formula>
    </cfRule>
    <cfRule type="expression" dxfId="20" priority="123">
      <formula>$B15="PARTIDA"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Z15:Z500">
    <cfRule type="expression" dxfId="17" priority="148">
      <formula>AND(OR($B15="Partida",$B15="Subtotal"),$Z15="")</formula>
    </cfRule>
    <cfRule type="expression" dxfId="16" priority="149">
      <formula>$B15="subtotal"</formula>
    </cfRule>
    <cfRule type="expression" dxfId="15" priority="150">
      <formula>$AT15="*"</formula>
    </cfRule>
    <cfRule type="expression" dxfId="14" priority="151">
      <formula>$B15="PARTIDA"</formula>
    </cfRule>
  </conditionalFormatting>
  <conditionalFormatting sqref="B15:C194">
    <cfRule type="expression" dxfId="13" priority="1">
      <formula>$G15="Pz"</formula>
    </cfRule>
    <cfRule type="expression" dxfId="12" priority="2">
      <formula>$B15="CAPÍTULO"</formula>
    </cfRule>
  </conditionalFormatting>
  <conditionalFormatting sqref="B15:C194">
    <cfRule type="expression" dxfId="11" priority="3">
      <formula>$B15="SUBTOTAL"</formula>
    </cfRule>
    <cfRule type="expression" dxfId="10" priority="4">
      <formula>$B15="PARTIDA"</formula>
    </cfRule>
  </conditionalFormatting>
  <dataValidations count="5">
    <dataValidation type="list" allowBlank="1" showInputMessage="1" showErrorMessage="1" sqref="AT15:AT500">
      <formula1>"*"</formula1>
    </dataValidation>
    <dataValidation type="decimal" allowBlank="1" showInputMessage="1" showErrorMessage="1" errorTitle="ERROR" error="INSERTE IMPORTE CORRECTO_x000a_&lt; 0 y menor que MAX." sqref="Z15:Z502">
      <formula1>0</formula1>
      <formula2>Y15</formula2>
    </dataValidation>
    <dataValidation type="list" allowBlank="1" showInputMessage="1" showErrorMessage="1" sqref="E15:E502">
      <formula1>$E$12:$E$13</formula1>
    </dataValidation>
    <dataValidation type="list" allowBlank="1" showInputMessage="1" showErrorMessage="1" sqref="G15:G502">
      <formula1>"ITV,LAB.,MOVIL,HJL,HFJ,HN,HF,DES,ME,PZ,R6A,S6A,R9A,S9A,R2C,S2C,R3C,S3C,R5C,S5C,R25A,S25A"</formula1>
    </dataValidation>
    <dataValidation type="list" allowBlank="1" showInputMessage="1" showErrorMessage="1" sqref="C16:C500 B501:C502 B15:B500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4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C000"/>
    <pageSetUpPr fitToPage="1"/>
  </sheetPr>
  <dimension ref="A1:W62"/>
  <sheetViews>
    <sheetView showGridLines="0" view="pageBreakPreview" zoomScale="115" zoomScaleNormal="100" zoomScaleSheetLayoutView="115" workbookViewId="0">
      <pane ySplit="3" topLeftCell="A4" activePane="bottomLeft" state="frozen"/>
      <selection pane="bottomLeft" activeCell="G20" sqref="G20"/>
    </sheetView>
  </sheetViews>
  <sheetFormatPr baseColWidth="10" defaultRowHeight="14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16384" width="11.42578125" style="1"/>
  </cols>
  <sheetData>
    <row r="1" spans="3:18" ht="3.95" customHeight="1"/>
    <row r="2" spans="3:18" ht="27.95" customHeight="1">
      <c r="C2" s="218" t="s">
        <v>385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4" spans="3:18" ht="3.95" customHeight="1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>
      <c r="C5" s="8"/>
      <c r="D5" s="220"/>
      <c r="E5" s="220"/>
      <c r="F5" s="267" t="str">
        <f>IF($G$21=0,"",$D$21)</f>
        <v>Preventivo</v>
      </c>
      <c r="G5" s="221" t="str">
        <f>IF(CP_2=0,"",$D$22)</f>
        <v/>
      </c>
      <c r="H5" s="222"/>
      <c r="I5" s="222"/>
      <c r="J5" s="222"/>
      <c r="K5" s="223"/>
      <c r="L5" s="84" t="s">
        <v>75</v>
      </c>
      <c r="M5" s="268" t="s">
        <v>106</v>
      </c>
      <c r="N5" s="10"/>
    </row>
    <row r="6" spans="3:18" ht="12" customHeight="1">
      <c r="C6" s="8"/>
      <c r="D6" s="220"/>
      <c r="E6" s="220"/>
      <c r="F6" s="267"/>
      <c r="G6" s="75" t="str">
        <f>IF(CP_2=0,"","Actuaciones")</f>
        <v/>
      </c>
      <c r="H6" s="224" t="str">
        <f>IF(CP_2=0,"","Mant. y piezas")</f>
        <v/>
      </c>
      <c r="I6" s="225"/>
      <c r="J6" s="76" t="str">
        <f>IF(CP_2=0,"",IF(Plantilla!$AN$6=0,"","Sum/Rec."))</f>
        <v/>
      </c>
      <c r="K6" s="74" t="str">
        <f>IF(CP_2=0,"","Total")</f>
        <v/>
      </c>
      <c r="L6" s="11">
        <f>$R$8/100</f>
        <v>0</v>
      </c>
      <c r="M6" s="269"/>
      <c r="N6" s="10"/>
    </row>
    <row r="7" spans="3:18" ht="3.95" customHeight="1">
      <c r="C7" s="8"/>
      <c r="D7" s="227"/>
      <c r="E7" s="227"/>
      <c r="F7" s="13"/>
      <c r="G7" s="77"/>
      <c r="H7" s="78"/>
      <c r="I7" s="79"/>
      <c r="J7" s="80"/>
      <c r="K7" s="14"/>
      <c r="L7" s="14"/>
      <c r="M7" s="12"/>
      <c r="N7" s="10"/>
    </row>
    <row r="8" spans="3:18" ht="12" customHeight="1">
      <c r="C8" s="8"/>
      <c r="D8" s="219" t="str">
        <f>IF(V21&lt;&gt;"",V21,(""))</f>
        <v>Año 1</v>
      </c>
      <c r="E8" s="219"/>
      <c r="F8" s="70">
        <f>IF($G$21=0,"",IF(Plantilla!AI12&lt;&gt;"",Plantilla!AI12,Plantilla!AN12))</f>
        <v>0</v>
      </c>
      <c r="G8" s="82" t="str">
        <f>IF(AND($D8&lt;&gt;"",G$6&lt;&gt;"",Plantilla!$AL$6&lt;&gt;0),(Plantilla!$AL$6/$M$21),"")</f>
        <v/>
      </c>
      <c r="H8" s="226" t="str">
        <f>IF(AND($D8&lt;&gt;"",H$6&lt;&gt;"",Plantilla!$AM$6&lt;&gt;0),(Plantilla!$AM$6)/($M$21),"")</f>
        <v/>
      </c>
      <c r="I8" s="226"/>
      <c r="J8" s="82" t="str">
        <f>IF(AND($D8&lt;&gt;"",J$6&lt;&gt;""),(Plantilla!$AN$6/$M$21),"")</f>
        <v/>
      </c>
      <c r="K8" s="70" t="str">
        <f>IF(AND($D8&lt;&gt;"",K$6&lt;&gt;"",SUM(G8:J8)&lt;&gt;0),SUM(G8:J8),"")</f>
        <v/>
      </c>
      <c r="L8" s="15" t="str">
        <f>IF(OR($L$6=0,D8=""),"",SUM(F8:J8)*$L$6)</f>
        <v/>
      </c>
      <c r="M8" s="85">
        <f>IF(D8="","",SUM(F8,K8)+IF(L8="",0,L8))</f>
        <v>0</v>
      </c>
      <c r="N8" s="10"/>
      <c r="R8" s="16">
        <v>0</v>
      </c>
    </row>
    <row r="9" spans="3:18" ht="12" customHeight="1">
      <c r="C9" s="17"/>
      <c r="D9" s="219" t="str">
        <f t="shared" ref="D9:D12" si="0">IF(V22&lt;&gt;"",V22,(""))</f>
        <v>Año 2</v>
      </c>
      <c r="E9" s="219"/>
      <c r="F9" s="70">
        <f>IF($G$21=0,"",IF(Plantilla!AJ12&lt;&gt;"",Plantilla!AJ12,Plantilla!AO12))</f>
        <v>0</v>
      </c>
      <c r="G9" s="82" t="str">
        <f>IF(AND($D9&lt;&gt;"",G$6&lt;&gt;"",Plantilla!$AL$6&lt;&gt;0),(Plantilla!$AL$6/$M$21),"")</f>
        <v/>
      </c>
      <c r="H9" s="226" t="str">
        <f>IF(AND($D9&lt;&gt;"",H$6&lt;&gt;"",Plantilla!$AM$6&lt;&gt;0),(Plantilla!$AM$6)/($M$21),"")</f>
        <v/>
      </c>
      <c r="I9" s="226"/>
      <c r="J9" s="82" t="str">
        <f>IF(AND($D9&lt;&gt;"",J$6&lt;&gt;""),(Plantilla!$AN$6/$M$21),"")</f>
        <v/>
      </c>
      <c r="K9" s="70" t="str">
        <f t="shared" ref="K9:K12" si="1">IF(AND($D9&lt;&gt;"",K$6&lt;&gt;"",SUM(G9:J9)&lt;&gt;0),SUM(G9:J9),"")</f>
        <v/>
      </c>
      <c r="L9" s="15" t="str">
        <f t="shared" ref="L9:L12" si="2">IF(OR($L$6=0,D9=""),"",SUM(F9:J9)*$L$6)</f>
        <v/>
      </c>
      <c r="M9" s="85">
        <f t="shared" ref="M9:M12" si="3">IF(D9="","",SUM(F9,K9)+IF(L9="",0,L9))</f>
        <v>0</v>
      </c>
      <c r="N9" s="10"/>
      <c r="Q9" s="72"/>
    </row>
    <row r="10" spans="3:18" ht="12" customHeight="1">
      <c r="C10" s="17"/>
      <c r="D10" s="219" t="str">
        <f t="shared" si="0"/>
        <v>Prorroga 1</v>
      </c>
      <c r="E10" s="219"/>
      <c r="F10" s="70">
        <f>IF($G$21=0,"",IF(Plantilla!AK12&lt;&gt;"",Plantilla!AK12,Plantilla!AP12))</f>
        <v>0</v>
      </c>
      <c r="G10" s="82" t="str">
        <f>IF(AND($D10&lt;&gt;"",G$6&lt;&gt;"",Plantilla!$AL$6&lt;&gt;0),(Plantilla!$AL$6/$M$21),"")</f>
        <v/>
      </c>
      <c r="H10" s="226" t="str">
        <f>IF(AND($D10&lt;&gt;"",H$6&lt;&gt;"",Plantilla!$AM$6&lt;&gt;0),(Plantilla!$AM$6)/($M$21),"")</f>
        <v/>
      </c>
      <c r="I10" s="226"/>
      <c r="J10" s="82" t="str">
        <f>IF(AND($D10&lt;&gt;"",J$6&lt;&gt;""),(Plantilla!$AN$6/$M$21),"")</f>
        <v/>
      </c>
      <c r="K10" s="70" t="str">
        <f t="shared" si="1"/>
        <v/>
      </c>
      <c r="L10" s="15" t="str">
        <f t="shared" si="2"/>
        <v/>
      </c>
      <c r="M10" s="85">
        <f t="shared" si="3"/>
        <v>0</v>
      </c>
      <c r="N10" s="10"/>
    </row>
    <row r="11" spans="3:18" ht="12" customHeight="1">
      <c r="C11" s="17"/>
      <c r="D11" s="219" t="str">
        <f t="shared" si="0"/>
        <v>Prorroga 2</v>
      </c>
      <c r="E11" s="219"/>
      <c r="F11" s="70">
        <f>IF($G$21=0,"",IF(Plantilla!AL12&lt;&gt;"",Plantilla!AL12,Plantilla!AQ12))</f>
        <v>0</v>
      </c>
      <c r="G11" s="82" t="str">
        <f>IF(AND($D11&lt;&gt;"",G$6&lt;&gt;"",Plantilla!$AL$6&lt;&gt;0),(Plantilla!$AL$6/$M$21),"")</f>
        <v/>
      </c>
      <c r="H11" s="226" t="str">
        <f>IF(AND($D11&lt;&gt;"",H$6&lt;&gt;"",Plantilla!$AM$6&lt;&gt;0),(Plantilla!$AM$6)/($M$21),"")</f>
        <v/>
      </c>
      <c r="I11" s="226"/>
      <c r="J11" s="82" t="str">
        <f>IF(AND($D11&lt;&gt;"",J$6&lt;&gt;""),(Plantilla!$AN$6/$M$21),"")</f>
        <v/>
      </c>
      <c r="K11" s="70" t="str">
        <f t="shared" si="1"/>
        <v/>
      </c>
      <c r="L11" s="15" t="str">
        <f t="shared" si="2"/>
        <v/>
      </c>
      <c r="M11" s="85">
        <f t="shared" si="3"/>
        <v>0</v>
      </c>
      <c r="N11" s="10"/>
    </row>
    <row r="12" spans="3:18" ht="12" customHeight="1">
      <c r="C12" s="17"/>
      <c r="D12" s="219" t="str">
        <f t="shared" si="0"/>
        <v/>
      </c>
      <c r="E12" s="219"/>
      <c r="F12" s="70" t="str">
        <f>IF($G$21=0,"",IF(Plantilla!AM12&lt;&gt;"",Plantilla!AM12,Plantilla!AR12))</f>
        <v/>
      </c>
      <c r="G12" s="82" t="str">
        <f>IF(AND($D12&lt;&gt;"",G$6&lt;&gt;"",Plantilla!$AL$6&lt;&gt;0),(Plantilla!$AL$6/$M$21),"")</f>
        <v/>
      </c>
      <c r="H12" s="226" t="str">
        <f>IF(AND($D12&lt;&gt;"",H$6&lt;&gt;"",Plantilla!$AM$6&lt;&gt;0),(Plantilla!$AM$6)/($M$21),"")</f>
        <v/>
      </c>
      <c r="I12" s="226"/>
      <c r="J12" s="82" t="str">
        <f>IF(AND($D12&lt;&gt;"",J$6&lt;&gt;""),(Plantilla!$AN$6/$M$21),"")</f>
        <v/>
      </c>
      <c r="K12" s="70" t="str">
        <f t="shared" si="1"/>
        <v/>
      </c>
      <c r="L12" s="15" t="str">
        <f t="shared" si="2"/>
        <v/>
      </c>
      <c r="M12" s="85" t="str">
        <f t="shared" si="3"/>
        <v/>
      </c>
      <c r="N12" s="10"/>
    </row>
    <row r="13" spans="3:18" ht="3.95" customHeight="1">
      <c r="C13" s="17"/>
      <c r="D13" s="219"/>
      <c r="E13" s="219"/>
      <c r="F13" s="70"/>
      <c r="G13" s="83"/>
      <c r="H13" s="83"/>
      <c r="I13" s="81"/>
      <c r="J13" s="81"/>
      <c r="K13" s="70"/>
      <c r="L13" s="73"/>
      <c r="M13" s="86"/>
      <c r="N13" s="10"/>
    </row>
    <row r="14" spans="3:18" ht="12" customHeight="1">
      <c r="C14" s="17"/>
      <c r="D14" s="220"/>
      <c r="E14" s="220"/>
      <c r="F14" s="93">
        <f>IF($G$21=0,"",SUM(F8:F13))</f>
        <v>0</v>
      </c>
      <c r="G14" s="90" t="str">
        <f>IF(OR(G$6="",SUM(G8:G13)=0),"",SUM(G8:G13))</f>
        <v/>
      </c>
      <c r="H14" s="226" t="str">
        <f>IF(OR(H$6="",SUM(H8:I13)=0),"",SUM(H8:I13))</f>
        <v/>
      </c>
      <c r="I14" s="226"/>
      <c r="J14" s="90" t="str">
        <f t="shared" ref="J14" si="4">IF(J$6="","",SUM(J8:J13))</f>
        <v/>
      </c>
      <c r="K14" s="93" t="str">
        <f>IF(OR(K$6="",SUM(K8:K13)=0),"",SUM(K8:K13))</f>
        <v/>
      </c>
      <c r="L14" s="71" t="str">
        <f>IF($L$6=0,"",SUM(L8:L12))</f>
        <v/>
      </c>
      <c r="M14" s="87">
        <f>SUM(M8:M12)</f>
        <v>0</v>
      </c>
      <c r="N14" s="10"/>
    </row>
    <row r="15" spans="3:18" ht="3.95" customHeight="1"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3:18" ht="3.95" customHeight="1"/>
    <row r="17" spans="2:23" ht="15" customHeight="1">
      <c r="C17" s="294" t="s">
        <v>102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6"/>
      <c r="R17" s="16" t="s">
        <v>13</v>
      </c>
      <c r="S17" s="16" t="s">
        <v>14</v>
      </c>
      <c r="T17" s="4"/>
    </row>
    <row r="18" spans="2:23" ht="5.0999999999999996" customHeight="1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R18" s="2"/>
      <c r="S18" s="4"/>
      <c r="T18" s="4"/>
    </row>
    <row r="19" spans="2:23" ht="14.1" customHeight="1">
      <c r="C19" s="8"/>
      <c r="D19" s="272" t="s">
        <v>86</v>
      </c>
      <c r="E19" s="273"/>
      <c r="F19" s="273"/>
      <c r="G19" s="21">
        <v>70</v>
      </c>
      <c r="H19" s="9"/>
      <c r="I19" s="9"/>
      <c r="J19" s="290"/>
      <c r="K19" s="290"/>
      <c r="L19" s="291"/>
      <c r="M19" s="22" t="s">
        <v>107</v>
      </c>
      <c r="N19" s="10"/>
      <c r="R19" s="2" t="str">
        <f>IF(M21&gt;1,"s","")</f>
        <v>s</v>
      </c>
      <c r="S19" s="4"/>
      <c r="T19" s="4"/>
    </row>
    <row r="20" spans="2:23" ht="3.95" customHeight="1">
      <c r="C20" s="8"/>
      <c r="D20" s="9"/>
      <c r="E20" s="9"/>
      <c r="F20" s="9"/>
      <c r="G20" s="23"/>
      <c r="H20" s="9"/>
      <c r="I20" s="9"/>
      <c r="J20" s="290"/>
      <c r="K20" s="290"/>
      <c r="L20" s="290"/>
      <c r="M20" s="9"/>
      <c r="N20" s="10"/>
      <c r="R20" s="2"/>
      <c r="S20" s="4"/>
      <c r="T20" s="4"/>
    </row>
    <row r="21" spans="2:23" ht="14.1" customHeight="1">
      <c r="C21" s="8"/>
      <c r="D21" s="297" t="s">
        <v>73</v>
      </c>
      <c r="E21" s="298"/>
      <c r="F21" s="299"/>
      <c r="G21" s="68">
        <f>G19-W21</f>
        <v>70</v>
      </c>
      <c r="H21" s="9"/>
      <c r="I21" s="9"/>
      <c r="J21" s="290" t="s">
        <v>103</v>
      </c>
      <c r="K21" s="290"/>
      <c r="L21" s="291"/>
      <c r="M21" s="24">
        <v>2</v>
      </c>
      <c r="N21" s="10"/>
      <c r="R21" s="16">
        <f>IF(MAX($R$20:R20)=$M$21,"",R20+1)</f>
        <v>1</v>
      </c>
      <c r="S21" s="16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0</v>
      </c>
    </row>
    <row r="22" spans="2:23" ht="14.1" customHeight="1">
      <c r="C22" s="8"/>
      <c r="D22" s="297" t="s">
        <v>74</v>
      </c>
      <c r="E22" s="298"/>
      <c r="F22" s="299"/>
      <c r="G22" s="68">
        <f>G19-G21</f>
        <v>0</v>
      </c>
      <c r="H22" s="9"/>
      <c r="I22" s="9"/>
      <c r="J22" s="292" t="str">
        <f>IF(M22=0,"","Posibles prórrogas")</f>
        <v>Posibles prórrogas</v>
      </c>
      <c r="K22" s="292"/>
      <c r="L22" s="293"/>
      <c r="M22" s="24">
        <v>2</v>
      </c>
      <c r="N22" s="10"/>
      <c r="R22" s="16">
        <f>IF(MAX($R$20:R21)=$M$21,"",R21+1)</f>
        <v>2</v>
      </c>
      <c r="S22" s="16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2:23"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  <c r="R23" s="16" t="str">
        <f>IF(MAX($R$20:R22)=$M$21,"",R22+1)</f>
        <v/>
      </c>
      <c r="S23" s="16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2:23" ht="15.75">
      <c r="C24" s="8"/>
      <c r="D24" s="228" t="s">
        <v>104</v>
      </c>
      <c r="E24" s="229"/>
      <c r="F24" s="229"/>
      <c r="G24" s="230"/>
      <c r="H24" s="62" t="s">
        <v>17</v>
      </c>
      <c r="I24" s="9"/>
      <c r="J24" s="228" t="str">
        <f>IF(G22=0,"PT = ❶"&amp;D21,IF($G$21=0,"PT = ❷"&amp;D22,"PT = ❶"&amp;D21&amp;" + ❷"&amp;D22))</f>
        <v>PT = ❶Preventivo</v>
      </c>
      <c r="K24" s="229"/>
      <c r="L24" s="229"/>
      <c r="M24" s="230"/>
      <c r="N24" s="10"/>
      <c r="R24" s="16" t="str">
        <f>IF(MAX($R$20:R23)=$M$21,"",R23+1)</f>
        <v/>
      </c>
      <c r="S24" s="16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2:23" ht="3.95" customHeight="1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  <c r="R25" s="16" t="str">
        <f>IF(MAX($R$20:R24)=$M$21,"",R24+1)</f>
        <v/>
      </c>
      <c r="S25" s="16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2:23" ht="3.95" customHeight="1">
      <c r="R26" s="16" t="str">
        <f>IF(MAX($R$20:R25)=$M$21,"",R25+1)</f>
        <v/>
      </c>
      <c r="S26" s="16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2:23" ht="15" customHeight="1">
      <c r="B27" s="9"/>
      <c r="C27" s="5"/>
      <c r="D27" s="89" t="str">
        <f>IF($G$21=0,"","❶")</f>
        <v>❶</v>
      </c>
      <c r="E27" s="259" t="str">
        <f>"Criterio de puntuación "&amp;$D$21</f>
        <v>Criterio de puntuación Preventivo</v>
      </c>
      <c r="F27" s="260"/>
      <c r="G27" s="260"/>
      <c r="H27" s="261"/>
      <c r="I27" s="6"/>
      <c r="J27" s="246" t="str">
        <f>"❶ Pp = (1-((B-A)/A))*"&amp;G21</f>
        <v>❶ Pp = (1-((B-A)/A))*70</v>
      </c>
      <c r="K27" s="247"/>
      <c r="L27" s="247"/>
      <c r="M27" s="248"/>
      <c r="N27" s="7"/>
    </row>
    <row r="28" spans="2:23" ht="5.0999999999999996" customHeight="1"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2:23" ht="9.9499999999999993" customHeight="1">
      <c r="C29" s="8"/>
      <c r="D29" s="287" t="s">
        <v>67</v>
      </c>
      <c r="E29" s="288"/>
      <c r="F29" s="288"/>
      <c r="G29" s="288"/>
      <c r="H29" s="288"/>
      <c r="I29" s="288"/>
      <c r="J29" s="288"/>
      <c r="K29" s="288"/>
      <c r="L29" s="288"/>
      <c r="M29" s="289"/>
      <c r="N29" s="10"/>
    </row>
    <row r="30" spans="2:23" ht="5.0999999999999996" customHeight="1">
      <c r="C30" s="18"/>
      <c r="D30" s="25"/>
      <c r="E30" s="25"/>
      <c r="F30" s="25"/>
      <c r="G30" s="25"/>
      <c r="H30" s="19"/>
      <c r="I30" s="19"/>
      <c r="J30" s="19"/>
      <c r="K30" s="19"/>
      <c r="L30" s="19"/>
      <c r="M30" s="19"/>
      <c r="N30" s="20"/>
    </row>
    <row r="31" spans="2:23" ht="5.0999999999999996" customHeight="1"/>
    <row r="32" spans="2:23" ht="15" hidden="1" customHeight="1">
      <c r="C32" s="91"/>
      <c r="D32" s="92" t="s">
        <v>18</v>
      </c>
      <c r="E32" s="262" t="str">
        <f>"Criterio de puntuación "&amp;$D$22</f>
        <v>Criterio de puntuación Correctivo</v>
      </c>
      <c r="F32" s="262"/>
      <c r="G32" s="262"/>
      <c r="H32" s="263"/>
      <c r="I32" s="6"/>
      <c r="J32" s="249" t="str">
        <f>"❷ Pc = (1-((B-A)/A))*"&amp;G22</f>
        <v>❷ Pc = (1-((B-A)/A))*0</v>
      </c>
      <c r="K32" s="249"/>
      <c r="L32" s="249"/>
      <c r="M32" s="249"/>
      <c r="N32" s="7"/>
    </row>
    <row r="33" spans="3:19" ht="3.95" customHeight="1"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3:19" ht="9.9499999999999993" hidden="1" customHeight="1">
      <c r="C34" s="8"/>
      <c r="D34" s="287" t="str">
        <f>IF(G22=0,"","B = Importe correctivo de la empresa que se valora.   ///   A = Importe correctivo mínimo mayor de 0.")</f>
        <v/>
      </c>
      <c r="E34" s="288"/>
      <c r="F34" s="288"/>
      <c r="G34" s="288"/>
      <c r="H34" s="288"/>
      <c r="I34" s="288"/>
      <c r="J34" s="288"/>
      <c r="K34" s="288"/>
      <c r="L34" s="288"/>
      <c r="M34" s="289"/>
      <c r="N34" s="10"/>
    </row>
    <row r="35" spans="3:19" ht="2.1" hidden="1" customHeight="1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</row>
    <row r="36" spans="3:19" hidden="1">
      <c r="C36" s="8"/>
      <c r="D36" s="265">
        <v>1</v>
      </c>
      <c r="E36" s="266"/>
      <c r="F36" s="266"/>
      <c r="G36" s="264" t="str">
        <f>IF(D36=1,"(Técnico)","(Peón + Oficial)")</f>
        <v>(Técnico)</v>
      </c>
      <c r="H36" s="264"/>
      <c r="I36" s="26"/>
      <c r="J36" s="26"/>
      <c r="K36" s="26"/>
      <c r="L36" s="26"/>
      <c r="M36" s="27"/>
      <c r="N36" s="10"/>
    </row>
    <row r="37" spans="3:19" ht="3.95" hidden="1" customHeight="1"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10"/>
    </row>
    <row r="38" spans="3:19" ht="15" hidden="1">
      <c r="C38" s="8"/>
      <c r="D38" s="281" t="str">
        <f>"Importe Correctivo (Ic) = [("&amp;S44&amp;"(Hm*Nh)"&amp;Q47&amp;")*Na]"&amp;R38</f>
        <v>Importe Correctivo (Ic) = [((Dm)+(Hm*Nh))*Na]+Sr</v>
      </c>
      <c r="E38" s="282"/>
      <c r="F38" s="282"/>
      <c r="G38" s="282"/>
      <c r="H38" s="282"/>
      <c r="I38" s="282"/>
      <c r="J38" s="282"/>
      <c r="K38" s="282"/>
      <c r="L38" s="282"/>
      <c r="M38" s="283"/>
      <c r="N38" s="10"/>
      <c r="R38" s="2" t="str">
        <f>IF(M49=0,"","+Pz")&amp;IF(R51=TRUE,"+Sr","")</f>
        <v>+Sr</v>
      </c>
    </row>
    <row r="39" spans="3:19" ht="14.1" hidden="1" customHeight="1">
      <c r="C39" s="8"/>
      <c r="D39" s="251" t="s">
        <v>39</v>
      </c>
      <c r="E39" s="252"/>
      <c r="F39" s="253"/>
      <c r="G39" s="253">
        <v>0</v>
      </c>
      <c r="H39" s="254"/>
      <c r="I39" s="28"/>
      <c r="L39" s="29" t="s">
        <v>87</v>
      </c>
      <c r="M39" s="94">
        <f>SUM(M40:M43)</f>
        <v>1</v>
      </c>
      <c r="N39" s="10"/>
      <c r="R39" s="30">
        <f>SUM(R40:R43)</f>
        <v>100</v>
      </c>
    </row>
    <row r="40" spans="3:19" ht="14.1" hidden="1" customHeight="1">
      <c r="C40" s="8"/>
      <c r="D40" s="255" t="str">
        <f>IF($D$36=1,"Hjl = Hora de trabajo en jornada laboral de técnico","Hjl = (Hora de trabajo en jornada laboral Peon + Oficial) / 2")</f>
        <v>Hjl = Hora de trabajo en jornada laboral de técnico</v>
      </c>
      <c r="E40" s="256"/>
      <c r="F40" s="257"/>
      <c r="G40" s="257"/>
      <c r="H40" s="258"/>
      <c r="I40" s="31"/>
      <c r="L40" s="32" t="s">
        <v>76</v>
      </c>
      <c r="M40" s="33">
        <f>R40/100</f>
        <v>0.8</v>
      </c>
      <c r="N40" s="10"/>
      <c r="R40" s="16">
        <v>80</v>
      </c>
    </row>
    <row r="41" spans="3:19" ht="14.1" hidden="1" customHeight="1">
      <c r="C41" s="8"/>
      <c r="D41" s="255" t="str">
        <f>IF($D$36=1,"Hfj = Hora de trabajo fuera de jornada laboral de técnico","Hfj = (Hora de trabajo fuera de jornada laboral Peon + Oficial) / 2")</f>
        <v>Hfj = Hora de trabajo fuera de jornada laboral de técnico</v>
      </c>
      <c r="E41" s="256"/>
      <c r="F41" s="257"/>
      <c r="G41" s="257"/>
      <c r="H41" s="258"/>
      <c r="I41" s="31"/>
      <c r="L41" s="32" t="s">
        <v>77</v>
      </c>
      <c r="M41" s="33">
        <f>R41/100</f>
        <v>0.16</v>
      </c>
      <c r="N41" s="10"/>
      <c r="R41" s="16">
        <v>16</v>
      </c>
    </row>
    <row r="42" spans="3:19" ht="14.1" hidden="1" customHeight="1">
      <c r="C42" s="8"/>
      <c r="D42" s="255" t="str">
        <f>IF($D$36=1,"Hn = Hora de trabajo horario nocturno de técnico","Hn = (Hora de trabajo horario nocturno Peon + Oficial) / 2")</f>
        <v>Hn = Hora de trabajo horario nocturno de técnico</v>
      </c>
      <c r="E42" s="256"/>
      <c r="F42" s="257"/>
      <c r="G42" s="257"/>
      <c r="H42" s="258"/>
      <c r="I42" s="31"/>
      <c r="L42" s="32" t="s">
        <v>78</v>
      </c>
      <c r="M42" s="33">
        <f>R42/100</f>
        <v>0.02</v>
      </c>
      <c r="N42" s="10"/>
      <c r="R42" s="16">
        <v>2</v>
      </c>
    </row>
    <row r="43" spans="3:19" ht="14.1" hidden="1" customHeight="1">
      <c r="C43" s="8"/>
      <c r="D43" s="238" t="str">
        <f>IF(D36=1,"Hf = Hora de trabajo festivo de técnico","Hf = (Hora de trabajo festivo Peon + Oficial) / 2")</f>
        <v>Hf = Hora de trabajo festivo de técnico</v>
      </c>
      <c r="E43" s="239"/>
      <c r="F43" s="240"/>
      <c r="G43" s="240"/>
      <c r="H43" s="241"/>
      <c r="I43" s="35"/>
      <c r="J43" s="98"/>
      <c r="K43" s="98"/>
      <c r="L43" s="99" t="s">
        <v>79</v>
      </c>
      <c r="M43" s="33">
        <f>R43/100</f>
        <v>0.02</v>
      </c>
      <c r="N43" s="10"/>
      <c r="R43" s="16">
        <v>2</v>
      </c>
    </row>
    <row r="44" spans="3:19" ht="14.1" hidden="1" customHeight="1">
      <c r="C44" s="8"/>
      <c r="D44" s="242" t="s">
        <v>88</v>
      </c>
      <c r="E44" s="243"/>
      <c r="F44" s="243"/>
      <c r="G44" s="243"/>
      <c r="H44" s="243"/>
      <c r="I44" s="96"/>
      <c r="L44" s="97" t="s">
        <v>80</v>
      </c>
      <c r="M44" s="36">
        <f>R44</f>
        <v>1</v>
      </c>
      <c r="N44" s="10"/>
      <c r="R44" s="16">
        <v>1</v>
      </c>
      <c r="S44" s="2" t="str">
        <f>IF(M44&lt;&gt;0,"(Dm)+","")</f>
        <v>(Dm)+</v>
      </c>
    </row>
    <row r="45" spans="3:19" ht="14.1" hidden="1" customHeight="1">
      <c r="C45" s="8"/>
      <c r="D45" s="244" t="s">
        <v>89</v>
      </c>
      <c r="E45" s="245"/>
      <c r="F45" s="245"/>
      <c r="G45" s="245"/>
      <c r="H45" s="245"/>
      <c r="I45" s="31"/>
      <c r="L45" s="37" t="s">
        <v>81</v>
      </c>
      <c r="M45" s="38">
        <f>R45</f>
        <v>8</v>
      </c>
      <c r="N45" s="10"/>
      <c r="R45" s="16">
        <v>8</v>
      </c>
    </row>
    <row r="46" spans="3:19" ht="14.1" hidden="1" customHeight="1">
      <c r="C46" s="8"/>
      <c r="D46" s="276" t="str">
        <f>"Na = Numero de actuaciones previstas durante el contrato "&amp;M21&amp;" "&amp;M19</f>
        <v>Na = Numero de actuaciones previstas durante el contrato 2 Año</v>
      </c>
      <c r="E46" s="277"/>
      <c r="F46" s="277"/>
      <c r="G46" s="277"/>
      <c r="H46" s="277"/>
      <c r="I46" s="31"/>
      <c r="L46" s="39" t="s">
        <v>82</v>
      </c>
      <c r="M46" s="40">
        <f>R46</f>
        <v>100</v>
      </c>
      <c r="N46" s="10"/>
      <c r="R46" s="16">
        <v>100</v>
      </c>
    </row>
    <row r="47" spans="3:19" ht="14.1" hidden="1" customHeight="1">
      <c r="C47" s="8"/>
      <c r="D47" s="235" t="s">
        <v>90</v>
      </c>
      <c r="E47" s="236"/>
      <c r="F47" s="237"/>
      <c r="G47" s="237"/>
      <c r="H47" s="237"/>
      <c r="I47" s="31"/>
      <c r="L47" s="41" t="s">
        <v>83</v>
      </c>
      <c r="M47" s="42">
        <f>R47/100</f>
        <v>0</v>
      </c>
      <c r="N47" s="10"/>
      <c r="Q47" s="2" t="str">
        <f>IF(M47&lt;&gt;0,"+(Me*%E)","")</f>
        <v/>
      </c>
      <c r="R47" s="16">
        <v>0</v>
      </c>
    </row>
    <row r="48" spans="3:19" ht="14.1" hidden="1" customHeight="1">
      <c r="C48" s="8"/>
      <c r="D48" s="235" t="s">
        <v>21</v>
      </c>
      <c r="E48" s="236"/>
      <c r="F48" s="237"/>
      <c r="G48" s="237"/>
      <c r="H48" s="237"/>
      <c r="I48" s="31"/>
      <c r="L48" s="43"/>
      <c r="M48" s="95"/>
      <c r="N48" s="10"/>
      <c r="R48" s="12"/>
    </row>
    <row r="49" spans="1:18" ht="14.1" hidden="1" customHeight="1">
      <c r="C49" s="8"/>
      <c r="D49" s="274" t="s">
        <v>66</v>
      </c>
      <c r="E49" s="275"/>
      <c r="F49" s="275"/>
      <c r="G49" s="275"/>
      <c r="H49" s="275"/>
      <c r="I49" s="57"/>
      <c r="L49" s="69" t="s">
        <v>105</v>
      </c>
      <c r="M49" s="44">
        <f>SUMIF(Plantilla!G15:G1500,Plantilla!$AM$5,Plantilla!Z15:Z1500)</f>
        <v>0</v>
      </c>
      <c r="N49" s="10"/>
      <c r="R49" s="14"/>
    </row>
    <row r="50" spans="1:18" ht="8.1" hidden="1" customHeight="1">
      <c r="C50" s="8"/>
      <c r="D50" s="63"/>
      <c r="E50" s="64"/>
      <c r="F50" s="64"/>
      <c r="G50" s="64"/>
      <c r="H50" s="64"/>
      <c r="I50" s="47"/>
      <c r="J50" s="65"/>
      <c r="K50" s="66"/>
      <c r="L50" s="34"/>
      <c r="M50" s="67"/>
      <c r="N50" s="10"/>
      <c r="R50" s="14"/>
    </row>
    <row r="51" spans="1:18" ht="15" hidden="1">
      <c r="A51" s="88"/>
      <c r="C51" s="8"/>
      <c r="D51" s="281" t="s">
        <v>93</v>
      </c>
      <c r="E51" s="282"/>
      <c r="F51" s="282"/>
      <c r="G51" s="282"/>
      <c r="H51" s="282"/>
      <c r="I51" s="282"/>
      <c r="J51" s="282"/>
      <c r="K51" s="282"/>
      <c r="L51" s="282"/>
      <c r="M51" s="283"/>
      <c r="N51" s="10"/>
      <c r="R51" s="45" t="b">
        <v>1</v>
      </c>
    </row>
    <row r="52" spans="1:18" hidden="1">
      <c r="C52" s="8"/>
      <c r="D52" s="284" t="s">
        <v>91</v>
      </c>
      <c r="E52" s="285"/>
      <c r="F52" s="285"/>
      <c r="G52" s="285"/>
      <c r="H52" s="285"/>
      <c r="I52" s="285"/>
      <c r="J52" s="285"/>
      <c r="K52" s="285"/>
      <c r="L52" s="285"/>
      <c r="M52" s="286"/>
      <c r="N52" s="10"/>
    </row>
    <row r="53" spans="1:18" ht="5.0999999999999996" hidden="1" customHeight="1">
      <c r="C53" s="8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10"/>
    </row>
    <row r="54" spans="1:18" ht="14.1" hidden="1" customHeight="1">
      <c r="C54" s="8"/>
      <c r="D54" s="278" t="s">
        <v>92</v>
      </c>
      <c r="E54" s="279"/>
      <c r="F54" s="279"/>
      <c r="G54" s="279"/>
      <c r="H54" s="280"/>
      <c r="I54" s="47"/>
      <c r="J54" s="250" t="s">
        <v>84</v>
      </c>
      <c r="K54" s="250"/>
      <c r="L54" s="250" t="s">
        <v>85</v>
      </c>
      <c r="M54" s="250"/>
      <c r="N54" s="10"/>
    </row>
    <row r="55" spans="1:18" ht="14.1" hidden="1" customHeight="1">
      <c r="C55" s="8"/>
      <c r="D55" s="270" t="s">
        <v>36</v>
      </c>
      <c r="E55" s="271"/>
      <c r="F55" s="271"/>
      <c r="G55" s="271" t="s">
        <v>52</v>
      </c>
      <c r="H55" s="271"/>
      <c r="I55" s="61"/>
      <c r="J55" s="48" t="s">
        <v>46</v>
      </c>
      <c r="K55" s="58">
        <v>1</v>
      </c>
      <c r="L55" s="49" t="s">
        <v>40</v>
      </c>
      <c r="M55" s="50">
        <v>10</v>
      </c>
      <c r="N55" s="10"/>
    </row>
    <row r="56" spans="1:18" ht="14.1" hidden="1" customHeight="1">
      <c r="C56" s="8"/>
      <c r="D56" s="233" t="s">
        <v>57</v>
      </c>
      <c r="E56" s="234"/>
      <c r="F56" s="234"/>
      <c r="G56" s="234" t="s">
        <v>37</v>
      </c>
      <c r="H56" s="234"/>
      <c r="I56" s="61"/>
      <c r="J56" s="51" t="s">
        <v>47</v>
      </c>
      <c r="K56" s="59">
        <v>2</v>
      </c>
      <c r="L56" s="52" t="s">
        <v>41</v>
      </c>
      <c r="M56" s="53">
        <v>11</v>
      </c>
      <c r="N56" s="10"/>
    </row>
    <row r="57" spans="1:18" ht="14.1" hidden="1" customHeight="1">
      <c r="C57" s="8"/>
      <c r="D57" s="233" t="s">
        <v>54</v>
      </c>
      <c r="E57" s="234"/>
      <c r="F57" s="234"/>
      <c r="G57" s="234" t="s">
        <v>53</v>
      </c>
      <c r="H57" s="234"/>
      <c r="I57" s="61"/>
      <c r="J57" s="51" t="s">
        <v>48</v>
      </c>
      <c r="K57" s="59">
        <v>3</v>
      </c>
      <c r="L57" s="52" t="s">
        <v>42</v>
      </c>
      <c r="M57" s="53">
        <v>12</v>
      </c>
      <c r="N57" s="10"/>
    </row>
    <row r="58" spans="1:18" ht="14.1" hidden="1" customHeight="1">
      <c r="C58" s="8"/>
      <c r="D58" s="233" t="s">
        <v>55</v>
      </c>
      <c r="E58" s="234"/>
      <c r="F58" s="234"/>
      <c r="G58" s="234" t="s">
        <v>56</v>
      </c>
      <c r="H58" s="234"/>
      <c r="I58" s="61"/>
      <c r="J58" s="51" t="s">
        <v>49</v>
      </c>
      <c r="K58" s="59">
        <v>4</v>
      </c>
      <c r="L58" s="52" t="s">
        <v>43</v>
      </c>
      <c r="M58" s="53">
        <v>13</v>
      </c>
      <c r="N58" s="10"/>
    </row>
    <row r="59" spans="1:18" ht="14.1" hidden="1" customHeight="1">
      <c r="C59" s="8"/>
      <c r="D59" s="233" t="s">
        <v>58</v>
      </c>
      <c r="E59" s="234"/>
      <c r="F59" s="234"/>
      <c r="G59" s="234" t="s">
        <v>59</v>
      </c>
      <c r="H59" s="234"/>
      <c r="I59" s="61"/>
      <c r="J59" s="51" t="s">
        <v>50</v>
      </c>
      <c r="K59" s="59">
        <v>5</v>
      </c>
      <c r="L59" s="52" t="s">
        <v>44</v>
      </c>
      <c r="M59" s="53">
        <v>14</v>
      </c>
      <c r="N59" s="10"/>
    </row>
    <row r="60" spans="1:18" ht="14.1" hidden="1" customHeight="1">
      <c r="C60" s="8"/>
      <c r="D60" s="231" t="s">
        <v>61</v>
      </c>
      <c r="E60" s="232"/>
      <c r="F60" s="232"/>
      <c r="G60" s="232" t="s">
        <v>60</v>
      </c>
      <c r="H60" s="232"/>
      <c r="I60" s="61"/>
      <c r="J60" s="54" t="s">
        <v>51</v>
      </c>
      <c r="K60" s="60">
        <v>6</v>
      </c>
      <c r="L60" s="55" t="s">
        <v>45</v>
      </c>
      <c r="M60" s="56">
        <v>15</v>
      </c>
      <c r="N60" s="10"/>
    </row>
    <row r="61" spans="1:18" ht="5.0999999999999996" hidden="1" customHeight="1"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</row>
    <row r="62" spans="1:18" ht="5.0999999999999996" hidden="1" customHeight="1"/>
  </sheetData>
  <sheetProtection algorithmName="SHA-512" hashValue="UNxgHTly/bHmQPbgdj1Rt46UTmWWuTYz3cxnE/7qHha0IAyX9AbwYRsS5GvZY5fRfxqaQ+WZpjW0J4/vvhbabA==" saltValue="gtzss0vWq83M1WSUsN2mGQ==" spinCount="100000" sheet="1" objects="1" scenarios="1" selectLockedCells="1" selectUnlockedCells="1"/>
  <mergeCells count="67">
    <mergeCell ref="J21:L21"/>
    <mergeCell ref="J22:L22"/>
    <mergeCell ref="J20:L20"/>
    <mergeCell ref="J19:L19"/>
    <mergeCell ref="C17:N17"/>
    <mergeCell ref="D21:F21"/>
    <mergeCell ref="D22:F22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</mergeCells>
  <conditionalFormatting sqref="F8:K12 M8:M12">
    <cfRule type="cellIs" dxfId="9" priority="23" operator="notEqual">
      <formula>""</formula>
    </cfRule>
  </conditionalFormatting>
  <conditionalFormatting sqref="F5:F6">
    <cfRule type="cellIs" dxfId="8" priority="22" operator="notEqual">
      <formula>""</formula>
    </cfRule>
  </conditionalFormatting>
  <conditionalFormatting sqref="C27:N30">
    <cfRule type="expression" dxfId="7" priority="18">
      <formula>$G$21=0</formula>
    </cfRule>
  </conditionalFormatting>
  <conditionalFormatting sqref="C32:N60">
    <cfRule type="expression" dxfId="6" priority="19">
      <formula>$G$22=0</formula>
    </cfRule>
  </conditionalFormatting>
  <conditionalFormatting sqref="L14">
    <cfRule type="cellIs" dxfId="5" priority="6" operator="notEqual">
      <formula>""</formula>
    </cfRule>
  </conditionalFormatting>
  <conditionalFormatting sqref="D51:M60">
    <cfRule type="expression" dxfId="4" priority="17">
      <formula>$R$51=FALSE</formula>
    </cfRule>
  </conditionalFormatting>
  <conditionalFormatting sqref="D34:E34">
    <cfRule type="expression" dxfId="3" priority="8">
      <formula>$G$21=0</formula>
    </cfRule>
  </conditionalFormatting>
  <conditionalFormatting sqref="M22">
    <cfRule type="cellIs" dxfId="2" priority="7" operator="equal">
      <formula>0</formula>
    </cfRule>
  </conditionalFormatting>
  <conditionalFormatting sqref="G5:K14">
    <cfRule type="expression" dxfId="1" priority="2">
      <formula>$G$22=0</formula>
    </cfRule>
  </conditionalFormatting>
  <conditionalFormatting sqref="F14:K14">
    <cfRule type="cellIs" dxfId="0" priority="1" operator="notEqual">
      <formula>""</formula>
    </cfRule>
  </conditionalFormatting>
  <dataValidations disablePrompts="1" count="2">
    <dataValidation type="list" allowBlank="1" showInputMessage="1" showErrorMessage="1" sqref="M19">
      <formula1>"Año,Mes,Semestre,Trimestre"</formula1>
    </dataValidation>
    <dataValidation type="list" allowBlank="1" showInputMessage="1" showErrorMessage="1" sqref="D36:F36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50" r:id="rId5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6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7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8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9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0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1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2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3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4" name="Spinner 15">
              <controlPr defaultSize="0" print="0" autoPict="0">
                <anchor moveWithCells="1" sizeWithCells="1">
                  <from>
                    <xdr:col>13</xdr:col>
                    <xdr:colOff>38100</xdr:colOff>
                    <xdr:row>21</xdr:row>
                    <xdr:rowOff>0</xdr:rowOff>
                  </from>
                  <to>
                    <xdr:col>13</xdr:col>
                    <xdr:colOff>95250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5" name="Spinner 16">
              <controlPr defaultSize="0" print="0" autoPict="0">
                <anchor moveWithCells="1" sizeWithCells="1">
                  <from>
                    <xdr:col>13</xdr:col>
                    <xdr:colOff>28575</xdr:colOff>
                    <xdr:row>19</xdr:row>
                    <xdr:rowOff>38100</xdr:rowOff>
                  </from>
                  <to>
                    <xdr:col>13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Linares Ponce, Estefanía</cp:lastModifiedBy>
  <cp:lastPrinted>2025-05-26T06:08:45Z</cp:lastPrinted>
  <dcterms:created xsi:type="dcterms:W3CDTF">2015-01-26T12:29:36Z</dcterms:created>
  <dcterms:modified xsi:type="dcterms:W3CDTF">2025-07-08T06:47:24Z</dcterms:modified>
</cp:coreProperties>
</file>