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U:\02_PREVENTIVO\CLZ Climatización +70Kw\-- Especificaciones Técnicas CLZ +70KW --\CT340-25-037\02. Pliegos Iniciales\"/>
    </mc:Choice>
  </mc:AlternateContent>
  <bookViews>
    <workbookView xWindow="3765" yWindow="45" windowWidth="15480" windowHeight="10425" tabRatio="788"/>
  </bookViews>
  <sheets>
    <sheet name="Plantilla" sheetId="20" r:id="rId1"/>
    <sheet name="Criterios de Puntuación" sheetId="21" r:id="rId2"/>
  </sheets>
  <definedNames>
    <definedName name="_R1">'Criterios de Puntuación'!$K$55</definedName>
    <definedName name="_R2">'Criterios de Puntuación'!$K$56</definedName>
    <definedName name="_R3">'Criterios de Puntuación'!$K$57</definedName>
    <definedName name="_R4">'Criterios de Puntuación'!$K$58</definedName>
    <definedName name="_R5">'Criterios de Puntuación'!$K$59</definedName>
    <definedName name="_R6">'Criterios de Puntuación'!$K$60</definedName>
    <definedName name="_S1">'Criterios de Puntuación'!$M$55</definedName>
    <definedName name="_S2">'Criterios de Puntuación'!$M$56</definedName>
    <definedName name="_S3">'Criterios de Puntuación'!$M$57</definedName>
    <definedName name="_S4">'Criterios de Puntuación'!$M$58</definedName>
    <definedName name="_S5">'Criterios de Puntuación'!$M$59</definedName>
    <definedName name="_S6">'Criterios de Puntuación'!$M$60</definedName>
    <definedName name="ACT.">'Criterios de Puntuación'!$K$46</definedName>
    <definedName name="_xlnm.Print_Area" localSheetId="1">'Criterios de Puntuación'!$B$1:$O$62</definedName>
    <definedName name="_xlnm.Print_Area" localSheetId="0">Plantilla!$A$1:$AC$109</definedName>
    <definedName name="Cif01_">#REF!</definedName>
    <definedName name="CP_1">'Criterios de Puntuación'!$G$21</definedName>
    <definedName name="CP_2">'Criterios de Puntuación'!$G$22</definedName>
    <definedName name="Dir_01">#REF!</definedName>
    <definedName name="Dur.C">'Criterios de Puntuación'!$M$21</definedName>
    <definedName name="Dur.P">'Criterios de Puntuación'!$M$22</definedName>
    <definedName name="Empresa_01">#REF!</definedName>
    <definedName name="Expte.">#REF!</definedName>
    <definedName name="HF">'Criterios de Puntuación'!$K$43</definedName>
    <definedName name="HFJ">'Criterios de Puntuación'!$K$41</definedName>
    <definedName name="HJL">'Criterios de Puntuación'!$K$40</definedName>
    <definedName name="HN">'Criterios de Puntuación'!$K$42</definedName>
    <definedName name="Lote">#REF!</definedName>
    <definedName name="Me">'Criterios de Puntuación'!$K$47</definedName>
    <definedName name="Na">'Criterios de Puntuación'!$K$46</definedName>
    <definedName name="Nh">'Criterios de Puntuación'!$K$45</definedName>
    <definedName name="Objeto">#REF!</definedName>
    <definedName name="Plantilla">'Criterios de Puntuación'!$D$36</definedName>
    <definedName name="PZ">'Criterios de Puntuación'!$K$49</definedName>
    <definedName name="_xlnm.Print_Titles" localSheetId="0">Plantilla!$1:$14</definedName>
  </definedNames>
  <calcPr calcId="162913"/>
</workbook>
</file>

<file path=xl/calcChain.xml><?xml version="1.0" encoding="utf-8"?>
<calcChain xmlns="http://schemas.openxmlformats.org/spreadsheetml/2006/main">
  <c r="G21" i="21" l="1"/>
  <c r="G22" i="21" s="1"/>
  <c r="M12" i="21"/>
  <c r="AD73" i="20" l="1"/>
  <c r="AZ7" i="20" l="1"/>
  <c r="AY7" i="20"/>
  <c r="AX7" i="20"/>
  <c r="AW7" i="20"/>
  <c r="AV7" i="20"/>
  <c r="AU7" i="20"/>
  <c r="AT7" i="20"/>
  <c r="AS7" i="20"/>
  <c r="AR7" i="20"/>
  <c r="AQ7" i="20"/>
  <c r="AP7" i="20"/>
  <c r="AO7" i="20"/>
  <c r="E32" i="21" l="1"/>
  <c r="E27" i="21"/>
  <c r="J22" i="21"/>
  <c r="AA110" i="20" l="1"/>
  <c r="AA111" i="20"/>
  <c r="AA112" i="20"/>
  <c r="AA113" i="20"/>
  <c r="AA114" i="20"/>
  <c r="AA115" i="20"/>
  <c r="AA116" i="20"/>
  <c r="AA117" i="20"/>
  <c r="AA118" i="20"/>
  <c r="AA119" i="20"/>
  <c r="AA120" i="20"/>
  <c r="AA121" i="20"/>
  <c r="AA122" i="20"/>
  <c r="AA123" i="20"/>
  <c r="AA124" i="20"/>
  <c r="AA125" i="20"/>
  <c r="AA126" i="20"/>
  <c r="AA127" i="20"/>
  <c r="AA128" i="20"/>
  <c r="AA129" i="20"/>
  <c r="AA130" i="20"/>
  <c r="AA131" i="20"/>
  <c r="AA132" i="20"/>
  <c r="AA133" i="20"/>
  <c r="AA134" i="20"/>
  <c r="AA135" i="20"/>
  <c r="AA136" i="20"/>
  <c r="AA137" i="20"/>
  <c r="AA138" i="20"/>
  <c r="AA139" i="20"/>
  <c r="AA140" i="20"/>
  <c r="AA141" i="20"/>
  <c r="AA142" i="20"/>
  <c r="AA143" i="20"/>
  <c r="AA144" i="20"/>
  <c r="AA145" i="20"/>
  <c r="AA146" i="20"/>
  <c r="AA147" i="20"/>
  <c r="AA148" i="20"/>
  <c r="AA149" i="20"/>
  <c r="AA150" i="20"/>
  <c r="AA151" i="20"/>
  <c r="AA152" i="20"/>
  <c r="AA153" i="20"/>
  <c r="AA154" i="20"/>
  <c r="AA155" i="20"/>
  <c r="AA156" i="20"/>
  <c r="AA157" i="20"/>
  <c r="AA158" i="20"/>
  <c r="AA159" i="20"/>
  <c r="AA160" i="20"/>
  <c r="AA161" i="20"/>
  <c r="AA162" i="20"/>
  <c r="AA163" i="20"/>
  <c r="AA164" i="20"/>
  <c r="AA165" i="20"/>
  <c r="AA166" i="20"/>
  <c r="AA167" i="20"/>
  <c r="AA168" i="20"/>
  <c r="AA169" i="20"/>
  <c r="AA170" i="20"/>
  <c r="AA171" i="20"/>
  <c r="AA172" i="20"/>
  <c r="AA173" i="20"/>
  <c r="AA174" i="20"/>
  <c r="AA175" i="20"/>
  <c r="AA176" i="20"/>
  <c r="AA177" i="20"/>
  <c r="AA178" i="20"/>
  <c r="AA179" i="20"/>
  <c r="AA180" i="20"/>
  <c r="AA181" i="20"/>
  <c r="AA182" i="20"/>
  <c r="AA183" i="20"/>
  <c r="AA184" i="20"/>
  <c r="AA185" i="20"/>
  <c r="AA186" i="20"/>
  <c r="AA187" i="20"/>
  <c r="AA188" i="20"/>
  <c r="AA189" i="20"/>
  <c r="AA190" i="20"/>
  <c r="AA191" i="20"/>
  <c r="AA192" i="20"/>
  <c r="AA193" i="20"/>
  <c r="AA194" i="20"/>
  <c r="AA195" i="20"/>
  <c r="AA196" i="20"/>
  <c r="AA197" i="20"/>
  <c r="AA198" i="20"/>
  <c r="AA199" i="20"/>
  <c r="AA200" i="20"/>
  <c r="AA201" i="20"/>
  <c r="AA202" i="20"/>
  <c r="AA203" i="20"/>
  <c r="AA204" i="20"/>
  <c r="AA205" i="20"/>
  <c r="AA206" i="20"/>
  <c r="AA207" i="20"/>
  <c r="AA208" i="20"/>
  <c r="AA209" i="20"/>
  <c r="AA210" i="20"/>
  <c r="AA211" i="20"/>
  <c r="AA212" i="20"/>
  <c r="AA213" i="20"/>
  <c r="AA214" i="20"/>
  <c r="AA215" i="20"/>
  <c r="AA216" i="20"/>
  <c r="AA217" i="20"/>
  <c r="AA218" i="20"/>
  <c r="AA219" i="20"/>
  <c r="AA220" i="20"/>
  <c r="AA221" i="20"/>
  <c r="AA222" i="20"/>
  <c r="AA223" i="20"/>
  <c r="AA224" i="20"/>
  <c r="AA225" i="20"/>
  <c r="AA226" i="20"/>
  <c r="AA227" i="20"/>
  <c r="AA228" i="20"/>
  <c r="AA229" i="20"/>
  <c r="AA230" i="20"/>
  <c r="AA231" i="20"/>
  <c r="AA232" i="20"/>
  <c r="AA233" i="20"/>
  <c r="AA234" i="20"/>
  <c r="AA235" i="20"/>
  <c r="AA236" i="20"/>
  <c r="AA237" i="20"/>
  <c r="AA238" i="20"/>
  <c r="AA239" i="20"/>
  <c r="AA240" i="20"/>
  <c r="AA241" i="20"/>
  <c r="AA242" i="20"/>
  <c r="AA243" i="20"/>
  <c r="AA244" i="20"/>
  <c r="AA245" i="20"/>
  <c r="AA246" i="20"/>
  <c r="AA247" i="20"/>
  <c r="AA248" i="20"/>
  <c r="AA249" i="20"/>
  <c r="AA250" i="20"/>
  <c r="AA251" i="20"/>
  <c r="AA252" i="20"/>
  <c r="AA253" i="20"/>
  <c r="AA254" i="20"/>
  <c r="AA255" i="20"/>
  <c r="AA256" i="20"/>
  <c r="AA257" i="20"/>
  <c r="AA258" i="20"/>
  <c r="AA259" i="20"/>
  <c r="AA260" i="20"/>
  <c r="AA261" i="20"/>
  <c r="AA262" i="20"/>
  <c r="AA263" i="20"/>
  <c r="AA264" i="20"/>
  <c r="AA265" i="20"/>
  <c r="AA266" i="20"/>
  <c r="AA267" i="20"/>
  <c r="AA268" i="20"/>
  <c r="AA269" i="20"/>
  <c r="AA270" i="20"/>
  <c r="AA271" i="20"/>
  <c r="AA272" i="20"/>
  <c r="AA273" i="20"/>
  <c r="AA274" i="20"/>
  <c r="AA275" i="20"/>
  <c r="AA276" i="20"/>
  <c r="AA277" i="20"/>
  <c r="AA278" i="20"/>
  <c r="AA279" i="20"/>
  <c r="AA280" i="20"/>
  <c r="AA281" i="20"/>
  <c r="AA282" i="20"/>
  <c r="AA283" i="20"/>
  <c r="AA284" i="20"/>
  <c r="AA285" i="20"/>
  <c r="AA286" i="20"/>
  <c r="AA287" i="20"/>
  <c r="AA288" i="20"/>
  <c r="AA289" i="20"/>
  <c r="AA290" i="20"/>
  <c r="AA291" i="20"/>
  <c r="AA292" i="20"/>
  <c r="AA293" i="20"/>
  <c r="AA294" i="20"/>
  <c r="AA295" i="20"/>
  <c r="AA296" i="20"/>
  <c r="AA297" i="20"/>
  <c r="AA298" i="20"/>
  <c r="AA299" i="20"/>
  <c r="AA300" i="20"/>
  <c r="AA301" i="20"/>
  <c r="AA302" i="20"/>
  <c r="AA303" i="20"/>
  <c r="AA304" i="20"/>
  <c r="AA305" i="20"/>
  <c r="AA306" i="20"/>
  <c r="AA307" i="20"/>
  <c r="AA308" i="20"/>
  <c r="AA309" i="20"/>
  <c r="AA310" i="20"/>
  <c r="AA311" i="20"/>
  <c r="AA312" i="20"/>
  <c r="AA313" i="20"/>
  <c r="AA314" i="20"/>
  <c r="AA315" i="20"/>
  <c r="AA316" i="20"/>
  <c r="AA317" i="20"/>
  <c r="AA318" i="20"/>
  <c r="AA319" i="20"/>
  <c r="AA320" i="20"/>
  <c r="AA321" i="20"/>
  <c r="AA322" i="20"/>
  <c r="AA323" i="20"/>
  <c r="AA324" i="20"/>
  <c r="AA325" i="20"/>
  <c r="AA326" i="20"/>
  <c r="AA327" i="20"/>
  <c r="AA328" i="20"/>
  <c r="AA329" i="20"/>
  <c r="AA330" i="20"/>
  <c r="AA331" i="20"/>
  <c r="AA332" i="20"/>
  <c r="AA333" i="20"/>
  <c r="AA334" i="20"/>
  <c r="AA335" i="20"/>
  <c r="AA336" i="20"/>
  <c r="AA337" i="20"/>
  <c r="AA338" i="20"/>
  <c r="AA339" i="20"/>
  <c r="AA340" i="20"/>
  <c r="AA341" i="20"/>
  <c r="AA342" i="20"/>
  <c r="AA343" i="20"/>
  <c r="AA344" i="20"/>
  <c r="AA345" i="20"/>
  <c r="AA346" i="20"/>
  <c r="AA347" i="20"/>
  <c r="AA348" i="20"/>
  <c r="AA349" i="20"/>
  <c r="AA350" i="20"/>
  <c r="AA351" i="20"/>
  <c r="AA352" i="20"/>
  <c r="AA353" i="20"/>
  <c r="AA354" i="20"/>
  <c r="AA355" i="20"/>
  <c r="AA356" i="20"/>
  <c r="AA357" i="20"/>
  <c r="AA358" i="20"/>
  <c r="AA359" i="20"/>
  <c r="AA360" i="20"/>
  <c r="AA361" i="20"/>
  <c r="AA362" i="20"/>
  <c r="AA363" i="20"/>
  <c r="AA364" i="20"/>
  <c r="AA365" i="20"/>
  <c r="AA366" i="20"/>
  <c r="AA367" i="20"/>
  <c r="AA368" i="20"/>
  <c r="AA369" i="20"/>
  <c r="AA370" i="20"/>
  <c r="AA371" i="20"/>
  <c r="AA372" i="20"/>
  <c r="AA373" i="20"/>
  <c r="AA374" i="20"/>
  <c r="AA375" i="20"/>
  <c r="AA376" i="20"/>
  <c r="AA377" i="20"/>
  <c r="AA378" i="20"/>
  <c r="AA379" i="20"/>
  <c r="AA380" i="20"/>
  <c r="AA381" i="20"/>
  <c r="AA382" i="20"/>
  <c r="AA383" i="20"/>
  <c r="AA384" i="20"/>
  <c r="AA385" i="20"/>
  <c r="AA386" i="20"/>
  <c r="AA387" i="20"/>
  <c r="AA388" i="20"/>
  <c r="AA389" i="20"/>
  <c r="AA390" i="20"/>
  <c r="AA391" i="20"/>
  <c r="AA392" i="20"/>
  <c r="AA393" i="20"/>
  <c r="AA394" i="20"/>
  <c r="AA395" i="20"/>
  <c r="AA396" i="20"/>
  <c r="AA397" i="20"/>
  <c r="AA398" i="20"/>
  <c r="AA399" i="20"/>
  <c r="AA400" i="20"/>
  <c r="AA401" i="20"/>
  <c r="AA402" i="20"/>
  <c r="AA403" i="20"/>
  <c r="AA404" i="20"/>
  <c r="AA405" i="20"/>
  <c r="AA406" i="20"/>
  <c r="AA407" i="20"/>
  <c r="AA408" i="20"/>
  <c r="AA409" i="20"/>
  <c r="AA410" i="20"/>
  <c r="AA411" i="20"/>
  <c r="AA412" i="20"/>
  <c r="AA413" i="20"/>
  <c r="AA414" i="20"/>
  <c r="AA415" i="20"/>
  <c r="AA416" i="20"/>
  <c r="AA417" i="20"/>
  <c r="AA418" i="20"/>
  <c r="AA419" i="20"/>
  <c r="AA420" i="20"/>
  <c r="AA421" i="20"/>
  <c r="AA422" i="20"/>
  <c r="AA423" i="20"/>
  <c r="AA424" i="20"/>
  <c r="AA425" i="20"/>
  <c r="AA426" i="20"/>
  <c r="AA427" i="20"/>
  <c r="AA428" i="20"/>
  <c r="AA429" i="20"/>
  <c r="AA430" i="20"/>
  <c r="AA431" i="20"/>
  <c r="AA432" i="20"/>
  <c r="AA433" i="20"/>
  <c r="AA434" i="20"/>
  <c r="AA435" i="20"/>
  <c r="AA436" i="20"/>
  <c r="AA437" i="20"/>
  <c r="AA438" i="20"/>
  <c r="AA439" i="20"/>
  <c r="AA440" i="20"/>
  <c r="AA441" i="20"/>
  <c r="AA442" i="20"/>
  <c r="AA443" i="20"/>
  <c r="AA444" i="20"/>
  <c r="AA445" i="20"/>
  <c r="AA446" i="20"/>
  <c r="AA447" i="20"/>
  <c r="AA448" i="20"/>
  <c r="AA449" i="20"/>
  <c r="AA450" i="20"/>
  <c r="AA451" i="20"/>
  <c r="AA452" i="20"/>
  <c r="AA453" i="20"/>
  <c r="AA454" i="20"/>
  <c r="AA455" i="20"/>
  <c r="AA456" i="20"/>
  <c r="AA457" i="20"/>
  <c r="AA458" i="20"/>
  <c r="AA459" i="20"/>
  <c r="AA460" i="20"/>
  <c r="AA461" i="20"/>
  <c r="AA462" i="20"/>
  <c r="AA463" i="20"/>
  <c r="AA464" i="20"/>
  <c r="AA465" i="20"/>
  <c r="AA466" i="20"/>
  <c r="AA467" i="20"/>
  <c r="AA468" i="20"/>
  <c r="AA469" i="20"/>
  <c r="AA470" i="20"/>
  <c r="AA471" i="20"/>
  <c r="AA472" i="20"/>
  <c r="AA473" i="20"/>
  <c r="AA474" i="20"/>
  <c r="AA475" i="20"/>
  <c r="AA476" i="20"/>
  <c r="AA477" i="20"/>
  <c r="AA478" i="20"/>
  <c r="AA479" i="20"/>
  <c r="AA480" i="20"/>
  <c r="AA481" i="20"/>
  <c r="AA482" i="20"/>
  <c r="AA483" i="20"/>
  <c r="AA484" i="20"/>
  <c r="AA485" i="20"/>
  <c r="AA486" i="20"/>
  <c r="AA487" i="20"/>
  <c r="AA488" i="20"/>
  <c r="AA489" i="20"/>
  <c r="AA490" i="20"/>
  <c r="AA491" i="20"/>
  <c r="AA492" i="20"/>
  <c r="AA493" i="20"/>
  <c r="AA494" i="20"/>
  <c r="AA495" i="20"/>
  <c r="AA496" i="20"/>
  <c r="AA497" i="20"/>
  <c r="AA498" i="20"/>
  <c r="AA499" i="20"/>
  <c r="AA500" i="20"/>
  <c r="AA501" i="20"/>
  <c r="K49" i="21" l="1"/>
  <c r="R39" i="21"/>
  <c r="AD7" i="20"/>
  <c r="R38" i="21" l="1"/>
  <c r="AU2" i="20"/>
  <c r="AM2" i="20" l="1"/>
  <c r="AK2" i="20"/>
  <c r="AI2" i="20"/>
  <c r="AB110" i="20" l="1"/>
  <c r="AB118" i="20"/>
  <c r="AB126" i="20"/>
  <c r="AB134" i="20"/>
  <c r="AB142" i="20"/>
  <c r="AB150" i="20"/>
  <c r="AB158" i="20"/>
  <c r="AB166" i="20"/>
  <c r="AB174" i="20"/>
  <c r="AB182" i="20"/>
  <c r="AB190" i="20"/>
  <c r="AB198" i="20"/>
  <c r="AB206" i="20"/>
  <c r="AB111" i="20"/>
  <c r="AB119" i="20"/>
  <c r="AB127" i="20"/>
  <c r="AB135" i="20"/>
  <c r="AB143" i="20"/>
  <c r="AB151" i="20"/>
  <c r="AB159" i="20"/>
  <c r="AB167" i="20"/>
  <c r="AB175" i="20"/>
  <c r="AB183" i="20"/>
  <c r="AB191" i="20"/>
  <c r="AB199" i="20"/>
  <c r="AB207" i="20"/>
  <c r="AB112" i="20"/>
  <c r="AB120" i="20"/>
  <c r="AB128" i="20"/>
  <c r="AB136" i="20"/>
  <c r="AB144" i="20"/>
  <c r="AB152" i="20"/>
  <c r="AB160" i="20"/>
  <c r="AB168" i="20"/>
  <c r="AB176" i="20"/>
  <c r="AB184" i="20"/>
  <c r="AB192" i="20"/>
  <c r="AB200" i="20"/>
  <c r="AB113" i="20"/>
  <c r="AB121" i="20"/>
  <c r="AB129" i="20"/>
  <c r="AB137" i="20"/>
  <c r="AB145" i="20"/>
  <c r="AB153" i="20"/>
  <c r="AB161" i="20"/>
  <c r="AB169" i="20"/>
  <c r="AB177" i="20"/>
  <c r="AB185" i="20"/>
  <c r="AB193" i="20"/>
  <c r="AB201" i="20"/>
  <c r="AB114" i="20"/>
  <c r="AB122" i="20"/>
  <c r="AB130" i="20"/>
  <c r="AB138" i="20"/>
  <c r="AB146" i="20"/>
  <c r="AB154" i="20"/>
  <c r="AB162" i="20"/>
  <c r="AB170" i="20"/>
  <c r="AB178" i="20"/>
  <c r="AB186" i="20"/>
  <c r="AB194" i="20"/>
  <c r="AB202" i="20"/>
  <c r="AB132" i="20"/>
  <c r="AB155" i="20"/>
  <c r="AB173" i="20"/>
  <c r="AB196" i="20"/>
  <c r="AB211" i="20"/>
  <c r="AB219" i="20"/>
  <c r="AB227" i="20"/>
  <c r="AB235" i="20"/>
  <c r="AB243" i="20"/>
  <c r="AB251" i="20"/>
  <c r="AB259" i="20"/>
  <c r="AB267" i="20"/>
  <c r="AB275" i="20"/>
  <c r="AB283" i="20"/>
  <c r="AB291" i="20"/>
  <c r="AB299" i="20"/>
  <c r="AB307" i="20"/>
  <c r="AB315" i="20"/>
  <c r="AB323" i="20"/>
  <c r="AB331" i="20"/>
  <c r="AB339" i="20"/>
  <c r="AB347" i="20"/>
  <c r="AB355" i="20"/>
  <c r="AB363" i="20"/>
  <c r="AB371" i="20"/>
  <c r="AB379" i="20"/>
  <c r="AB387" i="20"/>
  <c r="AB395" i="20"/>
  <c r="AB403" i="20"/>
  <c r="AB411" i="20"/>
  <c r="AB419" i="20"/>
  <c r="AB427" i="20"/>
  <c r="AB435" i="20"/>
  <c r="AB443" i="20"/>
  <c r="AB451" i="20"/>
  <c r="AB459" i="20"/>
  <c r="AB467" i="20"/>
  <c r="AB475" i="20"/>
  <c r="AB483" i="20"/>
  <c r="AB491" i="20"/>
  <c r="AB499" i="20"/>
  <c r="AB115" i="20"/>
  <c r="AB133" i="20"/>
  <c r="AB156" i="20"/>
  <c r="AB179" i="20"/>
  <c r="AB197" i="20"/>
  <c r="AB212" i="20"/>
  <c r="AB220" i="20"/>
  <c r="AB228" i="20"/>
  <c r="AB236" i="20"/>
  <c r="AB244" i="20"/>
  <c r="AB252" i="20"/>
  <c r="AB260" i="20"/>
  <c r="AB268" i="20"/>
  <c r="AB276" i="20"/>
  <c r="AB284" i="20"/>
  <c r="AB292" i="20"/>
  <c r="AB300" i="20"/>
  <c r="AB308" i="20"/>
  <c r="AB316" i="20"/>
  <c r="AB324" i="20"/>
  <c r="AB332" i="20"/>
  <c r="AB340" i="20"/>
  <c r="AB348" i="20"/>
  <c r="AB356" i="20"/>
  <c r="AB364" i="20"/>
  <c r="AB372" i="20"/>
  <c r="AB380" i="20"/>
  <c r="AB388" i="20"/>
  <c r="AB396" i="20"/>
  <c r="AB404" i="20"/>
  <c r="AB412" i="20"/>
  <c r="AB420" i="20"/>
  <c r="AB428" i="20"/>
  <c r="AB436" i="20"/>
  <c r="AB444" i="20"/>
  <c r="AB452" i="20"/>
  <c r="AB460" i="20"/>
  <c r="AB468" i="20"/>
  <c r="AB476" i="20"/>
  <c r="AB484" i="20"/>
  <c r="AB492" i="20"/>
  <c r="AB500" i="20"/>
  <c r="AB116" i="20"/>
  <c r="AB139" i="20"/>
  <c r="AB157" i="20"/>
  <c r="AB180" i="20"/>
  <c r="AB203" i="20"/>
  <c r="AB213" i="20"/>
  <c r="AB221" i="20"/>
  <c r="AB229" i="20"/>
  <c r="AB237" i="20"/>
  <c r="AB245" i="20"/>
  <c r="AB253" i="20"/>
  <c r="AB261" i="20"/>
  <c r="AB269" i="20"/>
  <c r="AB277" i="20"/>
  <c r="AB285" i="20"/>
  <c r="AB293" i="20"/>
  <c r="AB301" i="20"/>
  <c r="AB309" i="20"/>
  <c r="AB317" i="20"/>
  <c r="AB325" i="20"/>
  <c r="AB333" i="20"/>
  <c r="AB341" i="20"/>
  <c r="AB349" i="20"/>
  <c r="AB357" i="20"/>
  <c r="AB365" i="20"/>
  <c r="AB373" i="20"/>
  <c r="AB381" i="20"/>
  <c r="AB389" i="20"/>
  <c r="AB397" i="20"/>
  <c r="AB405" i="20"/>
  <c r="AB413" i="20"/>
  <c r="AB421" i="20"/>
  <c r="AB429" i="20"/>
  <c r="AB437" i="20"/>
  <c r="AB445" i="20"/>
  <c r="AB453" i="20"/>
  <c r="AB461" i="20"/>
  <c r="AB469" i="20"/>
  <c r="AB477" i="20"/>
  <c r="AB485" i="20"/>
  <c r="AB493" i="20"/>
  <c r="AB501" i="20"/>
  <c r="AB117" i="20"/>
  <c r="AB140" i="20"/>
  <c r="AB163" i="20"/>
  <c r="AB181" i="20"/>
  <c r="AB204" i="20"/>
  <c r="AB214" i="20"/>
  <c r="AB222" i="20"/>
  <c r="AB230" i="20"/>
  <c r="AB238" i="20"/>
  <c r="AB246" i="20"/>
  <c r="AB254" i="20"/>
  <c r="AB262" i="20"/>
  <c r="AB270" i="20"/>
  <c r="AB278" i="20"/>
  <c r="AB286" i="20"/>
  <c r="AB294" i="20"/>
  <c r="AB302" i="20"/>
  <c r="AB310" i="20"/>
  <c r="AB318" i="20"/>
  <c r="AB326" i="20"/>
  <c r="AB334" i="20"/>
  <c r="AB342" i="20"/>
  <c r="AB350" i="20"/>
  <c r="AB358" i="20"/>
  <c r="AB366" i="20"/>
  <c r="AB374" i="20"/>
  <c r="AB382" i="20"/>
  <c r="AB390" i="20"/>
  <c r="AB398" i="20"/>
  <c r="AB406" i="20"/>
  <c r="AB414" i="20"/>
  <c r="AB422" i="20"/>
  <c r="AB430" i="20"/>
  <c r="AB438" i="20"/>
  <c r="AB446" i="20"/>
  <c r="AB454" i="20"/>
  <c r="AB462" i="20"/>
  <c r="AB470" i="20"/>
  <c r="AB478" i="20"/>
  <c r="AB486" i="20"/>
  <c r="AB494" i="20"/>
  <c r="AB123" i="20"/>
  <c r="AB141" i="20"/>
  <c r="AB164" i="20"/>
  <c r="AB187" i="20"/>
  <c r="AB205" i="20"/>
  <c r="AB215" i="20"/>
  <c r="AB223" i="20"/>
  <c r="AB231" i="20"/>
  <c r="AB239" i="20"/>
  <c r="AB247" i="20"/>
  <c r="AB255" i="20"/>
  <c r="AB263" i="20"/>
  <c r="AB271" i="20"/>
  <c r="AB279" i="20"/>
  <c r="AB287" i="20"/>
  <c r="AB295" i="20"/>
  <c r="AB303" i="20"/>
  <c r="AB311" i="20"/>
  <c r="AB319" i="20"/>
  <c r="AB327" i="20"/>
  <c r="AB335" i="20"/>
  <c r="AB343" i="20"/>
  <c r="AB351" i="20"/>
  <c r="AB359" i="20"/>
  <c r="AB367" i="20"/>
  <c r="AB375" i="20"/>
  <c r="AB383" i="20"/>
  <c r="AB391" i="20"/>
  <c r="AB399" i="20"/>
  <c r="AB407" i="20"/>
  <c r="AB415" i="20"/>
  <c r="AB423" i="20"/>
  <c r="AB431" i="20"/>
  <c r="AB439" i="20"/>
  <c r="AB447" i="20"/>
  <c r="AB455" i="20"/>
  <c r="AB463" i="20"/>
  <c r="AB471" i="20"/>
  <c r="AB479" i="20"/>
  <c r="AB487" i="20"/>
  <c r="AB495" i="20"/>
  <c r="AB165" i="20"/>
  <c r="AB210" i="20"/>
  <c r="AB233" i="20"/>
  <c r="AB256" i="20"/>
  <c r="AB274" i="20"/>
  <c r="AB297" i="20"/>
  <c r="AB320" i="20"/>
  <c r="AB338" i="20"/>
  <c r="AB361" i="20"/>
  <c r="AB384" i="20"/>
  <c r="AB402" i="20"/>
  <c r="AB425" i="20"/>
  <c r="AB448" i="20"/>
  <c r="AB466" i="20"/>
  <c r="AB489" i="20"/>
  <c r="AB171" i="20"/>
  <c r="AB216" i="20"/>
  <c r="AB234" i="20"/>
  <c r="AB257" i="20"/>
  <c r="AB280" i="20"/>
  <c r="AB298" i="20"/>
  <c r="AB321" i="20"/>
  <c r="AB344" i="20"/>
  <c r="AB362" i="20"/>
  <c r="AB385" i="20"/>
  <c r="AB408" i="20"/>
  <c r="AB426" i="20"/>
  <c r="AB449" i="20"/>
  <c r="AB472" i="20"/>
  <c r="AB490" i="20"/>
  <c r="AB124" i="20"/>
  <c r="AB172" i="20"/>
  <c r="AB217" i="20"/>
  <c r="AB240" i="20"/>
  <c r="AB258" i="20"/>
  <c r="AB281" i="20"/>
  <c r="AB304" i="20"/>
  <c r="AB322" i="20"/>
  <c r="AB345" i="20"/>
  <c r="AB368" i="20"/>
  <c r="AB386" i="20"/>
  <c r="AB409" i="20"/>
  <c r="AB432" i="20"/>
  <c r="AB450" i="20"/>
  <c r="AB473" i="20"/>
  <c r="AB496" i="20"/>
  <c r="AB125" i="20"/>
  <c r="AB188" i="20"/>
  <c r="AB218" i="20"/>
  <c r="AB241" i="20"/>
  <c r="AB264" i="20"/>
  <c r="AB282" i="20"/>
  <c r="AB305" i="20"/>
  <c r="AB328" i="20"/>
  <c r="AB346" i="20"/>
  <c r="AB369" i="20"/>
  <c r="AB392" i="20"/>
  <c r="AB410" i="20"/>
  <c r="AB433" i="20"/>
  <c r="AB456" i="20"/>
  <c r="AB474" i="20"/>
  <c r="AB497" i="20"/>
  <c r="AB147" i="20"/>
  <c r="AB195" i="20"/>
  <c r="AB225" i="20"/>
  <c r="AB248" i="20"/>
  <c r="AB266" i="20"/>
  <c r="AB289" i="20"/>
  <c r="AB312" i="20"/>
  <c r="AB330" i="20"/>
  <c r="AB353" i="20"/>
  <c r="AB376" i="20"/>
  <c r="AB394" i="20"/>
  <c r="AB417" i="20"/>
  <c r="AB440" i="20"/>
  <c r="AB458" i="20"/>
  <c r="AB481" i="20"/>
  <c r="AB149" i="20"/>
  <c r="AB209" i="20"/>
  <c r="AB232" i="20"/>
  <c r="AB250" i="20"/>
  <c r="AB273" i="20"/>
  <c r="AB296" i="20"/>
  <c r="AB314" i="20"/>
  <c r="AB337" i="20"/>
  <c r="AB360" i="20"/>
  <c r="AB378" i="20"/>
  <c r="AB401" i="20"/>
  <c r="AB424" i="20"/>
  <c r="AB442" i="20"/>
  <c r="AB465" i="20"/>
  <c r="AB488" i="20"/>
  <c r="AB242" i="20"/>
  <c r="AB329" i="20"/>
  <c r="AB416" i="20"/>
  <c r="AB498" i="20"/>
  <c r="AB249" i="20"/>
  <c r="AB336" i="20"/>
  <c r="AB418" i="20"/>
  <c r="AB131" i="20"/>
  <c r="AB265" i="20"/>
  <c r="AB352" i="20"/>
  <c r="AB434" i="20"/>
  <c r="AB148" i="20"/>
  <c r="AB272" i="20"/>
  <c r="AB354" i="20"/>
  <c r="AB441" i="20"/>
  <c r="AB189" i="20"/>
  <c r="AB288" i="20"/>
  <c r="AB370" i="20"/>
  <c r="AB457" i="20"/>
  <c r="AB208" i="20"/>
  <c r="AB290" i="20"/>
  <c r="AB377" i="20"/>
  <c r="AB464" i="20"/>
  <c r="AB480" i="20"/>
  <c r="AB482" i="20"/>
  <c r="AB224" i="20"/>
  <c r="AB226" i="20"/>
  <c r="AB306" i="20"/>
  <c r="AB313" i="20"/>
  <c r="AB400" i="20"/>
  <c r="AB393" i="20"/>
  <c r="AN2" i="20"/>
  <c r="AQ2" i="20"/>
  <c r="D27" i="21" l="1"/>
  <c r="J27" i="21"/>
  <c r="AE2" i="20"/>
  <c r="J32" i="21" l="1"/>
  <c r="AD20" i="20" l="1"/>
  <c r="AR2" i="20" l="1"/>
  <c r="R19" i="21" l="1"/>
  <c r="E12" i="20" l="1"/>
  <c r="D43" i="21"/>
  <c r="D42" i="21"/>
  <c r="D41" i="21"/>
  <c r="D40" i="21"/>
  <c r="D9" i="20"/>
  <c r="AG2" i="20" l="1"/>
  <c r="N4" i="20"/>
  <c r="D34" i="21"/>
  <c r="J24" i="21"/>
  <c r="G36" i="21"/>
  <c r="L6" i="21" l="1"/>
  <c r="AO4" i="20" l="1"/>
  <c r="AD16" i="20" l="1"/>
  <c r="AD17" i="20"/>
  <c r="AD18" i="20"/>
  <c r="AD19" i="20"/>
  <c r="AD21" i="20"/>
  <c r="AD22" i="20"/>
  <c r="AD23" i="20"/>
  <c r="AD24" i="20"/>
  <c r="AD25" i="20"/>
  <c r="AD26" i="20"/>
  <c r="AD27" i="20"/>
  <c r="AD28" i="20"/>
  <c r="AD29" i="20"/>
  <c r="AD30" i="20"/>
  <c r="AD31" i="20"/>
  <c r="AD32" i="20"/>
  <c r="AD33" i="20"/>
  <c r="AD34" i="20"/>
  <c r="AD35" i="20"/>
  <c r="AD36" i="20"/>
  <c r="AD37" i="20"/>
  <c r="AD38" i="20"/>
  <c r="AD39" i="20"/>
  <c r="AD40" i="20"/>
  <c r="AD41" i="20"/>
  <c r="AD42" i="20"/>
  <c r="AD43" i="20"/>
  <c r="AD44" i="20"/>
  <c r="AD45" i="20"/>
  <c r="AD46" i="20"/>
  <c r="AD47" i="20"/>
  <c r="AD48" i="20"/>
  <c r="AD49" i="20"/>
  <c r="AD50" i="20"/>
  <c r="AD51" i="20"/>
  <c r="AD52" i="20"/>
  <c r="AD53" i="20"/>
  <c r="AD54" i="20"/>
  <c r="AD55" i="20"/>
  <c r="AD56" i="20"/>
  <c r="AD57" i="20"/>
  <c r="AD58" i="20"/>
  <c r="AD59" i="20"/>
  <c r="AD60" i="20"/>
  <c r="AD61" i="20"/>
  <c r="AD62" i="20"/>
  <c r="AD63" i="20"/>
  <c r="AD64" i="20"/>
  <c r="AD65" i="20"/>
  <c r="AD66" i="20"/>
  <c r="AD67" i="20"/>
  <c r="AD68" i="20"/>
  <c r="AD69" i="20"/>
  <c r="AD70" i="20"/>
  <c r="AD71" i="20"/>
  <c r="AD72" i="20"/>
  <c r="AD74" i="20"/>
  <c r="AD75" i="20"/>
  <c r="AD76" i="20"/>
  <c r="AD77" i="20"/>
  <c r="AD78" i="20"/>
  <c r="AD79" i="20"/>
  <c r="AD80" i="20"/>
  <c r="AD81" i="20"/>
  <c r="AD82" i="20"/>
  <c r="AD83" i="20"/>
  <c r="AD84" i="20"/>
  <c r="AD85" i="20"/>
  <c r="AD86" i="20"/>
  <c r="AD87" i="20"/>
  <c r="AD88" i="20"/>
  <c r="AD89" i="20"/>
  <c r="AD90" i="20"/>
  <c r="AD91" i="20"/>
  <c r="AD92" i="20"/>
  <c r="AD93" i="20"/>
  <c r="AD94" i="20"/>
  <c r="AD95" i="20"/>
  <c r="AD96" i="20"/>
  <c r="AD97" i="20"/>
  <c r="AD98" i="20"/>
  <c r="AD99" i="20"/>
  <c r="AD100" i="20"/>
  <c r="AD101" i="20"/>
  <c r="AD102" i="20"/>
  <c r="AD103" i="20"/>
  <c r="AD104" i="20"/>
  <c r="AD105" i="20"/>
  <c r="AD106" i="20"/>
  <c r="AD107" i="20"/>
  <c r="AD108" i="20"/>
  <c r="AD109" i="20"/>
  <c r="AD110" i="20"/>
  <c r="AD111" i="20"/>
  <c r="AD112" i="20"/>
  <c r="AD113" i="20"/>
  <c r="AD114" i="20"/>
  <c r="AD115" i="20"/>
  <c r="AD116" i="20"/>
  <c r="AD117" i="20"/>
  <c r="AD118" i="20"/>
  <c r="AD119" i="20"/>
  <c r="AD120" i="20"/>
  <c r="AD121" i="20"/>
  <c r="AD122" i="20"/>
  <c r="AD123" i="20"/>
  <c r="AD124" i="20"/>
  <c r="AD125" i="20"/>
  <c r="AD126" i="20"/>
  <c r="AD127" i="20"/>
  <c r="AD128" i="20"/>
  <c r="AD129" i="20"/>
  <c r="AD130" i="20"/>
  <c r="AD131" i="20"/>
  <c r="AD132" i="20"/>
  <c r="AD133" i="20"/>
  <c r="AD134" i="20"/>
  <c r="AD135" i="20"/>
  <c r="AD136" i="20"/>
  <c r="AD137" i="20"/>
  <c r="AD138" i="20"/>
  <c r="AD139" i="20"/>
  <c r="AD140" i="20"/>
  <c r="AD141" i="20"/>
  <c r="AD142" i="20"/>
  <c r="AD143" i="20"/>
  <c r="AD144" i="20"/>
  <c r="AD145" i="20"/>
  <c r="AD146" i="20"/>
  <c r="AD147" i="20"/>
  <c r="AD148" i="20"/>
  <c r="AD149" i="20"/>
  <c r="AD150" i="20"/>
  <c r="AD151" i="20"/>
  <c r="AD152" i="20"/>
  <c r="AD153" i="20"/>
  <c r="AD154" i="20"/>
  <c r="AD155" i="20"/>
  <c r="AD156" i="20"/>
  <c r="AD157" i="20"/>
  <c r="AD158" i="20"/>
  <c r="AD159" i="20"/>
  <c r="AD160" i="20"/>
  <c r="AD161" i="20"/>
  <c r="AD162" i="20"/>
  <c r="AD163" i="20"/>
  <c r="AD164" i="20"/>
  <c r="AD165" i="20"/>
  <c r="AD166" i="20"/>
  <c r="AD167" i="20"/>
  <c r="AD168" i="20"/>
  <c r="AD169" i="20"/>
  <c r="AD170" i="20"/>
  <c r="AD171" i="20"/>
  <c r="AD172" i="20"/>
  <c r="AD173" i="20"/>
  <c r="AD174" i="20"/>
  <c r="AD175" i="20"/>
  <c r="AD176" i="20"/>
  <c r="AD177" i="20"/>
  <c r="AD178" i="20"/>
  <c r="AD179" i="20"/>
  <c r="AD180" i="20"/>
  <c r="AD181" i="20"/>
  <c r="AD182" i="20"/>
  <c r="AD183" i="20"/>
  <c r="AD184" i="20"/>
  <c r="AD185" i="20"/>
  <c r="AD186" i="20"/>
  <c r="AD187" i="20"/>
  <c r="AD188" i="20"/>
  <c r="AD189" i="20"/>
  <c r="AD190" i="20"/>
  <c r="AD191" i="20"/>
  <c r="AD192" i="20"/>
  <c r="AD193" i="20"/>
  <c r="AD194" i="20"/>
  <c r="AD195" i="20"/>
  <c r="AD196" i="20"/>
  <c r="AD197" i="20"/>
  <c r="AD198" i="20"/>
  <c r="AD199" i="20"/>
  <c r="AD200" i="20"/>
  <c r="AD201" i="20"/>
  <c r="AD202" i="20"/>
  <c r="AD203" i="20"/>
  <c r="AD204" i="20"/>
  <c r="AD205" i="20"/>
  <c r="AD206" i="20"/>
  <c r="AD207" i="20"/>
  <c r="AD208" i="20"/>
  <c r="AD209" i="20"/>
  <c r="AD210" i="20"/>
  <c r="AD211" i="20"/>
  <c r="AD212" i="20"/>
  <c r="AD213" i="20"/>
  <c r="AD214" i="20"/>
  <c r="AD215" i="20"/>
  <c r="AD216" i="20"/>
  <c r="AD217" i="20"/>
  <c r="AD218" i="20"/>
  <c r="AD219" i="20"/>
  <c r="AD220" i="20"/>
  <c r="AD221" i="20"/>
  <c r="AD222" i="20"/>
  <c r="AD223" i="20"/>
  <c r="AD224" i="20"/>
  <c r="AD225" i="20"/>
  <c r="AD226" i="20"/>
  <c r="AD227" i="20"/>
  <c r="AD228" i="20"/>
  <c r="AD229" i="20"/>
  <c r="AD230" i="20"/>
  <c r="AD231" i="20"/>
  <c r="AD232" i="20"/>
  <c r="AD233" i="20"/>
  <c r="AD234" i="20"/>
  <c r="AD235" i="20"/>
  <c r="AD236" i="20"/>
  <c r="AD237" i="20"/>
  <c r="AD238" i="20"/>
  <c r="AD239" i="20"/>
  <c r="AD240" i="20"/>
  <c r="AD241" i="20"/>
  <c r="AD242" i="20"/>
  <c r="AD243" i="20"/>
  <c r="AD244" i="20"/>
  <c r="AD245" i="20"/>
  <c r="AD246" i="20"/>
  <c r="AD247" i="20"/>
  <c r="AD248" i="20"/>
  <c r="AD249" i="20"/>
  <c r="AD250" i="20"/>
  <c r="AD251" i="20"/>
  <c r="AD252" i="20"/>
  <c r="AD253" i="20"/>
  <c r="AD254" i="20"/>
  <c r="AD255" i="20"/>
  <c r="AD256" i="20"/>
  <c r="AD257" i="20"/>
  <c r="AD258" i="20"/>
  <c r="AD259" i="20"/>
  <c r="AD260" i="20"/>
  <c r="AD261" i="20"/>
  <c r="AD262" i="20"/>
  <c r="AD263" i="20"/>
  <c r="AD264" i="20"/>
  <c r="AD265" i="20"/>
  <c r="AD266" i="20"/>
  <c r="AD267" i="20"/>
  <c r="AD268" i="20"/>
  <c r="AD269" i="20"/>
  <c r="AD270" i="20"/>
  <c r="AD271" i="20"/>
  <c r="AD272" i="20"/>
  <c r="AD273" i="20"/>
  <c r="AD274" i="20"/>
  <c r="AD275" i="20"/>
  <c r="AD276" i="20"/>
  <c r="AD277" i="20"/>
  <c r="AD278" i="20"/>
  <c r="AD279" i="20"/>
  <c r="AD280" i="20"/>
  <c r="AD281" i="20"/>
  <c r="AD282" i="20"/>
  <c r="AD283" i="20"/>
  <c r="AD284" i="20"/>
  <c r="AD285" i="20"/>
  <c r="AD286" i="20"/>
  <c r="AD287" i="20"/>
  <c r="AD288" i="20"/>
  <c r="AD289" i="20"/>
  <c r="AD290" i="20"/>
  <c r="AD291" i="20"/>
  <c r="AD292" i="20"/>
  <c r="AD293" i="20"/>
  <c r="AD294" i="20"/>
  <c r="AD295" i="20"/>
  <c r="AD296" i="20"/>
  <c r="AD297" i="20"/>
  <c r="AD298" i="20"/>
  <c r="AD299" i="20"/>
  <c r="AD300" i="20"/>
  <c r="AD301" i="20"/>
  <c r="AD302" i="20"/>
  <c r="AD303" i="20"/>
  <c r="AD304" i="20"/>
  <c r="AD305" i="20"/>
  <c r="AD306" i="20"/>
  <c r="AD307" i="20"/>
  <c r="AD308" i="20"/>
  <c r="AD309" i="20"/>
  <c r="AD310" i="20"/>
  <c r="AD311" i="20"/>
  <c r="AD312" i="20"/>
  <c r="AD313" i="20"/>
  <c r="AD314" i="20"/>
  <c r="AD315" i="20"/>
  <c r="AD316" i="20"/>
  <c r="AD317" i="20"/>
  <c r="AD318" i="20"/>
  <c r="AD319" i="20"/>
  <c r="AD320" i="20"/>
  <c r="AD321" i="20"/>
  <c r="AD322" i="20"/>
  <c r="AD323" i="20"/>
  <c r="AD324" i="20"/>
  <c r="AD325" i="20"/>
  <c r="AD326" i="20"/>
  <c r="AD327" i="20"/>
  <c r="AD328" i="20"/>
  <c r="AD329" i="20"/>
  <c r="AD330" i="20"/>
  <c r="AD331" i="20"/>
  <c r="AD332" i="20"/>
  <c r="AD333" i="20"/>
  <c r="AD334" i="20"/>
  <c r="AD335" i="20"/>
  <c r="AD336" i="20"/>
  <c r="AD337" i="20"/>
  <c r="AD338" i="20"/>
  <c r="AD339" i="20"/>
  <c r="AD340" i="20"/>
  <c r="AD341" i="20"/>
  <c r="AD342" i="20"/>
  <c r="AD343" i="20"/>
  <c r="AD344" i="20"/>
  <c r="AD345" i="20"/>
  <c r="AD346" i="20"/>
  <c r="AD347" i="20"/>
  <c r="AD348" i="20"/>
  <c r="AD349" i="20"/>
  <c r="AD350" i="20"/>
  <c r="AD351" i="20"/>
  <c r="AD352" i="20"/>
  <c r="AD353" i="20"/>
  <c r="AD354" i="20"/>
  <c r="AD355" i="20"/>
  <c r="AD356" i="20"/>
  <c r="AD357" i="20"/>
  <c r="AD358" i="20"/>
  <c r="AD359" i="20"/>
  <c r="AD360" i="20"/>
  <c r="AD361" i="20"/>
  <c r="AD362" i="20"/>
  <c r="AD363" i="20"/>
  <c r="AD364" i="20"/>
  <c r="AD365" i="20"/>
  <c r="AD366" i="20"/>
  <c r="AD367" i="20"/>
  <c r="AD368" i="20"/>
  <c r="AD369" i="20"/>
  <c r="AD370" i="20"/>
  <c r="AD371" i="20"/>
  <c r="AD372" i="20"/>
  <c r="AD373" i="20"/>
  <c r="AD374" i="20"/>
  <c r="AD375" i="20"/>
  <c r="AD376" i="20"/>
  <c r="AD377" i="20"/>
  <c r="AD378" i="20"/>
  <c r="AD379" i="20"/>
  <c r="AD380" i="20"/>
  <c r="AD381" i="20"/>
  <c r="AD382" i="20"/>
  <c r="AD383" i="20"/>
  <c r="AD384" i="20"/>
  <c r="AD385" i="20"/>
  <c r="AD386" i="20"/>
  <c r="AD387" i="20"/>
  <c r="AD388" i="20"/>
  <c r="AD389" i="20"/>
  <c r="AD390" i="20"/>
  <c r="AD391" i="20"/>
  <c r="AD392" i="20"/>
  <c r="AD393" i="20"/>
  <c r="AD394" i="20"/>
  <c r="AD395" i="20"/>
  <c r="AD396" i="20"/>
  <c r="AD397" i="20"/>
  <c r="AD398" i="20"/>
  <c r="AD399" i="20"/>
  <c r="AD400" i="20"/>
  <c r="AD401" i="20"/>
  <c r="AD402" i="20"/>
  <c r="AD403" i="20"/>
  <c r="AD404" i="20"/>
  <c r="AD405" i="20"/>
  <c r="AD406" i="20"/>
  <c r="AD407" i="20"/>
  <c r="AD408" i="20"/>
  <c r="AD409" i="20"/>
  <c r="AD410" i="20"/>
  <c r="AD411" i="20"/>
  <c r="AD412" i="20"/>
  <c r="AD413" i="20"/>
  <c r="AD414" i="20"/>
  <c r="AD415" i="20"/>
  <c r="AD416" i="20"/>
  <c r="AD417" i="20"/>
  <c r="AD418" i="20"/>
  <c r="AD419" i="20"/>
  <c r="AD420" i="20"/>
  <c r="AD421" i="20"/>
  <c r="AD422" i="20"/>
  <c r="AD423" i="20"/>
  <c r="AD424" i="20"/>
  <c r="AD425" i="20"/>
  <c r="AD426" i="20"/>
  <c r="AD427" i="20"/>
  <c r="AD428" i="20"/>
  <c r="AD429" i="20"/>
  <c r="AD430" i="20"/>
  <c r="AD431" i="20"/>
  <c r="AD432" i="20"/>
  <c r="AD433" i="20"/>
  <c r="AD434" i="20"/>
  <c r="AD435" i="20"/>
  <c r="AD436" i="20"/>
  <c r="AD437" i="20"/>
  <c r="AD438" i="20"/>
  <c r="AD439" i="20"/>
  <c r="AD440" i="20"/>
  <c r="AD441" i="20"/>
  <c r="AD442" i="20"/>
  <c r="AD443" i="20"/>
  <c r="AD444" i="20"/>
  <c r="AD445" i="20"/>
  <c r="AD446" i="20"/>
  <c r="AD447" i="20"/>
  <c r="AD448" i="20"/>
  <c r="AD449" i="20"/>
  <c r="AD450" i="20"/>
  <c r="AD451" i="20"/>
  <c r="AD452" i="20"/>
  <c r="AD453" i="20"/>
  <c r="AD454" i="20"/>
  <c r="AD455" i="20"/>
  <c r="AD456" i="20"/>
  <c r="AD457" i="20"/>
  <c r="AD458" i="20"/>
  <c r="AD459" i="20"/>
  <c r="AD460" i="20"/>
  <c r="AD461" i="20"/>
  <c r="AD462" i="20"/>
  <c r="AD463" i="20"/>
  <c r="AD464" i="20"/>
  <c r="AD465" i="20"/>
  <c r="AD466" i="20"/>
  <c r="AD467" i="20"/>
  <c r="AD468" i="20"/>
  <c r="AD469" i="20"/>
  <c r="AD470" i="20"/>
  <c r="AD471" i="20"/>
  <c r="AD472" i="20"/>
  <c r="AD473" i="20"/>
  <c r="AD474" i="20"/>
  <c r="AD475" i="20"/>
  <c r="AD476" i="20"/>
  <c r="AD477" i="20"/>
  <c r="AD478" i="20"/>
  <c r="AD479" i="20"/>
  <c r="AD480" i="20"/>
  <c r="AD481" i="20"/>
  <c r="AD482" i="20"/>
  <c r="AD483" i="20"/>
  <c r="AD484" i="20"/>
  <c r="AD485" i="20"/>
  <c r="AD486" i="20"/>
  <c r="AD487" i="20"/>
  <c r="AD488" i="20"/>
  <c r="AD489" i="20"/>
  <c r="AD490" i="20"/>
  <c r="AD491" i="20"/>
  <c r="AD492" i="20"/>
  <c r="AD493" i="20"/>
  <c r="AD494" i="20"/>
  <c r="AD495" i="20"/>
  <c r="AD496" i="20"/>
  <c r="AD497" i="20"/>
  <c r="AD498" i="20"/>
  <c r="AD499" i="20"/>
  <c r="AD500" i="20"/>
  <c r="AD501" i="20"/>
  <c r="AD502" i="20"/>
  <c r="AD15" i="20"/>
  <c r="F156" i="20" l="1"/>
  <c r="F157" i="20"/>
  <c r="F158" i="20"/>
  <c r="F159" i="20"/>
  <c r="F160" i="20"/>
  <c r="F161" i="20"/>
  <c r="F162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80" i="20"/>
  <c r="F181" i="20"/>
  <c r="F182" i="20"/>
  <c r="F183" i="20"/>
  <c r="F184" i="20"/>
  <c r="F185" i="20"/>
  <c r="F186" i="20"/>
  <c r="F187" i="20"/>
  <c r="F188" i="20"/>
  <c r="F189" i="20"/>
  <c r="F190" i="20"/>
  <c r="F191" i="20"/>
  <c r="F192" i="20"/>
  <c r="F193" i="20"/>
  <c r="F194" i="20"/>
  <c r="F195" i="20"/>
  <c r="F196" i="20"/>
  <c r="F197" i="20"/>
  <c r="F198" i="20"/>
  <c r="F199" i="20"/>
  <c r="F200" i="20"/>
  <c r="F201" i="20"/>
  <c r="F202" i="20"/>
  <c r="F203" i="20"/>
  <c r="F204" i="20"/>
  <c r="F205" i="20"/>
  <c r="F206" i="20"/>
  <c r="F207" i="20"/>
  <c r="F208" i="20"/>
  <c r="F209" i="20"/>
  <c r="F210" i="20"/>
  <c r="F211" i="20"/>
  <c r="F212" i="20"/>
  <c r="F213" i="20"/>
  <c r="F214" i="20"/>
  <c r="F215" i="20"/>
  <c r="F216" i="20"/>
  <c r="F217" i="20"/>
  <c r="F218" i="20"/>
  <c r="F219" i="20"/>
  <c r="F220" i="20"/>
  <c r="F221" i="20"/>
  <c r="F222" i="20"/>
  <c r="F223" i="20"/>
  <c r="F224" i="20"/>
  <c r="F225" i="20"/>
  <c r="F226" i="20"/>
  <c r="F227" i="20"/>
  <c r="F228" i="20"/>
  <c r="F229" i="20"/>
  <c r="F230" i="20"/>
  <c r="F231" i="20"/>
  <c r="F232" i="20"/>
  <c r="F233" i="20"/>
  <c r="F234" i="20"/>
  <c r="F235" i="20"/>
  <c r="F236" i="20"/>
  <c r="F237" i="20"/>
  <c r="F238" i="20"/>
  <c r="F239" i="20"/>
  <c r="F240" i="20"/>
  <c r="F241" i="20"/>
  <c r="F242" i="20"/>
  <c r="F243" i="20"/>
  <c r="F244" i="20"/>
  <c r="F245" i="20"/>
  <c r="F246" i="20"/>
  <c r="F247" i="20"/>
  <c r="F248" i="20"/>
  <c r="F249" i="20"/>
  <c r="F250" i="20"/>
  <c r="F251" i="20"/>
  <c r="F252" i="20"/>
  <c r="F253" i="20"/>
  <c r="F254" i="20"/>
  <c r="F255" i="20"/>
  <c r="F256" i="20"/>
  <c r="F257" i="20"/>
  <c r="F258" i="20"/>
  <c r="F259" i="20"/>
  <c r="F260" i="20"/>
  <c r="F261" i="20"/>
  <c r="F262" i="20"/>
  <c r="F263" i="20"/>
  <c r="F264" i="20"/>
  <c r="F265" i="20"/>
  <c r="F266" i="20"/>
  <c r="F267" i="20"/>
  <c r="F268" i="20"/>
  <c r="F269" i="20"/>
  <c r="F270" i="20"/>
  <c r="F271" i="20"/>
  <c r="F272" i="20"/>
  <c r="F273" i="20"/>
  <c r="F274" i="20"/>
  <c r="F275" i="20"/>
  <c r="F276" i="20"/>
  <c r="F277" i="20"/>
  <c r="F278" i="20"/>
  <c r="F279" i="20"/>
  <c r="F280" i="20"/>
  <c r="F281" i="20"/>
  <c r="F282" i="20"/>
  <c r="F283" i="20"/>
  <c r="F284" i="20"/>
  <c r="F285" i="20"/>
  <c r="F286" i="20"/>
  <c r="F287" i="20"/>
  <c r="F288" i="20"/>
  <c r="F289" i="20"/>
  <c r="F290" i="20"/>
  <c r="F291" i="20"/>
  <c r="F292" i="20"/>
  <c r="F293" i="20"/>
  <c r="F294" i="20"/>
  <c r="F295" i="20"/>
  <c r="F296" i="20"/>
  <c r="F297" i="20"/>
  <c r="F298" i="20"/>
  <c r="F299" i="20"/>
  <c r="F300" i="20"/>
  <c r="F301" i="20"/>
  <c r="F302" i="20"/>
  <c r="F303" i="20"/>
  <c r="F304" i="20"/>
  <c r="F305" i="20"/>
  <c r="F306" i="20"/>
  <c r="F307" i="20"/>
  <c r="F308" i="20"/>
  <c r="F309" i="20"/>
  <c r="F310" i="20"/>
  <c r="F311" i="20"/>
  <c r="F312" i="20"/>
  <c r="F313" i="20"/>
  <c r="F314" i="20"/>
  <c r="F315" i="20"/>
  <c r="F316" i="20"/>
  <c r="F317" i="20"/>
  <c r="F318" i="20"/>
  <c r="F319" i="20"/>
  <c r="F320" i="20"/>
  <c r="F321" i="20"/>
  <c r="F322" i="20"/>
  <c r="F323" i="20"/>
  <c r="F324" i="20"/>
  <c r="F325" i="20"/>
  <c r="F326" i="20"/>
  <c r="F327" i="20"/>
  <c r="F328" i="20"/>
  <c r="F329" i="20"/>
  <c r="F330" i="20"/>
  <c r="F331" i="20"/>
  <c r="F332" i="20"/>
  <c r="F333" i="20"/>
  <c r="F334" i="20"/>
  <c r="F335" i="20"/>
  <c r="F336" i="20"/>
  <c r="F337" i="20"/>
  <c r="F338" i="20"/>
  <c r="F339" i="20"/>
  <c r="F340" i="20"/>
  <c r="F341" i="20"/>
  <c r="F342" i="20"/>
  <c r="F343" i="20"/>
  <c r="F344" i="20"/>
  <c r="F345" i="20"/>
  <c r="F346" i="20"/>
  <c r="F347" i="20"/>
  <c r="F348" i="20"/>
  <c r="F349" i="20"/>
  <c r="F350" i="20"/>
  <c r="F351" i="20"/>
  <c r="F352" i="20"/>
  <c r="F353" i="20"/>
  <c r="F354" i="20"/>
  <c r="F355" i="20"/>
  <c r="F356" i="20"/>
  <c r="F357" i="20"/>
  <c r="F358" i="20"/>
  <c r="F359" i="20"/>
  <c r="F360" i="20"/>
  <c r="F361" i="20"/>
  <c r="F362" i="20"/>
  <c r="F363" i="20"/>
  <c r="F364" i="20"/>
  <c r="F365" i="20"/>
  <c r="F366" i="20"/>
  <c r="F367" i="20"/>
  <c r="F368" i="20"/>
  <c r="F369" i="20"/>
  <c r="F370" i="20"/>
  <c r="F371" i="20"/>
  <c r="F372" i="20"/>
  <c r="F373" i="20"/>
  <c r="F374" i="20"/>
  <c r="F375" i="20"/>
  <c r="F376" i="20"/>
  <c r="F377" i="20"/>
  <c r="F378" i="20"/>
  <c r="F379" i="20"/>
  <c r="F380" i="20"/>
  <c r="F381" i="20"/>
  <c r="F382" i="20"/>
  <c r="F383" i="20"/>
  <c r="F384" i="20"/>
  <c r="F385" i="20"/>
  <c r="F386" i="20"/>
  <c r="F387" i="20"/>
  <c r="F388" i="20"/>
  <c r="F389" i="20"/>
  <c r="F390" i="20"/>
  <c r="F391" i="20"/>
  <c r="F392" i="20"/>
  <c r="F393" i="20"/>
  <c r="F394" i="20"/>
  <c r="F395" i="20"/>
  <c r="F396" i="20"/>
  <c r="F397" i="20"/>
  <c r="F398" i="20"/>
  <c r="F399" i="20"/>
  <c r="F400" i="20"/>
  <c r="F401" i="20"/>
  <c r="F402" i="20"/>
  <c r="F403" i="20"/>
  <c r="F404" i="20"/>
  <c r="F405" i="20"/>
  <c r="F406" i="20"/>
  <c r="F407" i="20"/>
  <c r="F408" i="20"/>
  <c r="F409" i="20"/>
  <c r="F410" i="20"/>
  <c r="F411" i="20"/>
  <c r="F412" i="20"/>
  <c r="F413" i="20"/>
  <c r="F414" i="20"/>
  <c r="F415" i="20"/>
  <c r="F416" i="20"/>
  <c r="F417" i="20"/>
  <c r="F418" i="20"/>
  <c r="F419" i="20"/>
  <c r="F420" i="20"/>
  <c r="F421" i="20"/>
  <c r="F422" i="20"/>
  <c r="F423" i="20"/>
  <c r="F424" i="20"/>
  <c r="F425" i="20"/>
  <c r="F426" i="20"/>
  <c r="F427" i="20"/>
  <c r="F428" i="20"/>
  <c r="F429" i="20"/>
  <c r="F430" i="20"/>
  <c r="F431" i="20"/>
  <c r="F432" i="20"/>
  <c r="F433" i="20"/>
  <c r="F434" i="20"/>
  <c r="F435" i="20"/>
  <c r="F436" i="20"/>
  <c r="F437" i="20"/>
  <c r="F438" i="20"/>
  <c r="F439" i="20"/>
  <c r="F440" i="20"/>
  <c r="F441" i="20"/>
  <c r="F442" i="20"/>
  <c r="F443" i="20"/>
  <c r="F444" i="20"/>
  <c r="F445" i="20"/>
  <c r="F446" i="20"/>
  <c r="F447" i="20"/>
  <c r="F448" i="20"/>
  <c r="F449" i="20"/>
  <c r="F450" i="20"/>
  <c r="F451" i="20"/>
  <c r="F452" i="20"/>
  <c r="F453" i="20"/>
  <c r="F454" i="20"/>
  <c r="F455" i="20"/>
  <c r="F456" i="20"/>
  <c r="F457" i="20"/>
  <c r="F458" i="20"/>
  <c r="F459" i="20"/>
  <c r="F460" i="20"/>
  <c r="F461" i="20"/>
  <c r="F462" i="20"/>
  <c r="F463" i="20"/>
  <c r="F464" i="20"/>
  <c r="F465" i="20"/>
  <c r="F466" i="20"/>
  <c r="F467" i="20"/>
  <c r="F468" i="20"/>
  <c r="F469" i="20"/>
  <c r="F470" i="20"/>
  <c r="F471" i="20"/>
  <c r="F472" i="20"/>
  <c r="F473" i="20"/>
  <c r="F474" i="20"/>
  <c r="F475" i="20"/>
  <c r="F476" i="20"/>
  <c r="F477" i="20"/>
  <c r="F478" i="20"/>
  <c r="F479" i="20"/>
  <c r="F480" i="20"/>
  <c r="F481" i="20"/>
  <c r="F482" i="20"/>
  <c r="F483" i="20"/>
  <c r="F484" i="20"/>
  <c r="F485" i="20"/>
  <c r="F486" i="20"/>
  <c r="F487" i="20"/>
  <c r="F488" i="20"/>
  <c r="F489" i="20"/>
  <c r="F490" i="20"/>
  <c r="F491" i="20"/>
  <c r="F492" i="20"/>
  <c r="F493" i="20"/>
  <c r="F494" i="20"/>
  <c r="F495" i="20"/>
  <c r="F496" i="20"/>
  <c r="F497" i="20"/>
  <c r="F498" i="20"/>
  <c r="F499" i="20"/>
  <c r="F500" i="20"/>
  <c r="F501" i="20"/>
  <c r="R45" i="21" l="1"/>
  <c r="R46" i="21"/>
  <c r="F5" i="21" l="1"/>
  <c r="AI9" i="20" l="1"/>
  <c r="B7" i="20" l="1"/>
  <c r="Q4" i="20" l="1"/>
  <c r="Q5" i="20"/>
  <c r="E13" i="20"/>
  <c r="AH73" i="20" l="1"/>
  <c r="AF73" i="20"/>
  <c r="AG73" i="20"/>
  <c r="AE73" i="20"/>
  <c r="AF22" i="20"/>
  <c r="AF30" i="20"/>
  <c r="AF38" i="20"/>
  <c r="AF46" i="20"/>
  <c r="AF54" i="20"/>
  <c r="AF62" i="20"/>
  <c r="AF70" i="20"/>
  <c r="AF79" i="20"/>
  <c r="AF87" i="20"/>
  <c r="AF96" i="20"/>
  <c r="AF104" i="20"/>
  <c r="AB104" i="20" s="1"/>
  <c r="AF112" i="20"/>
  <c r="AF120" i="20"/>
  <c r="AF128" i="20"/>
  <c r="AF136" i="20"/>
  <c r="AF144" i="20"/>
  <c r="AF16" i="20"/>
  <c r="AF24" i="20"/>
  <c r="AF32" i="20"/>
  <c r="AF40" i="20"/>
  <c r="AF48" i="20"/>
  <c r="AF56" i="20"/>
  <c r="AF64" i="20"/>
  <c r="AF72" i="20"/>
  <c r="AF81" i="20"/>
  <c r="AF90" i="20"/>
  <c r="AF98" i="20"/>
  <c r="AF106" i="20"/>
  <c r="AB106" i="20" s="1"/>
  <c r="AF114" i="20"/>
  <c r="AF122" i="20"/>
  <c r="AF130" i="20"/>
  <c r="AF138" i="20"/>
  <c r="AF146" i="20"/>
  <c r="AF17" i="20"/>
  <c r="AF25" i="20"/>
  <c r="AF33" i="20"/>
  <c r="AF41" i="20"/>
  <c r="AF49" i="20"/>
  <c r="AF57" i="20"/>
  <c r="AF65" i="20"/>
  <c r="AF74" i="20"/>
  <c r="AF82" i="20"/>
  <c r="AF91" i="20"/>
  <c r="AF99" i="20"/>
  <c r="AF107" i="20"/>
  <c r="AB107" i="20" s="1"/>
  <c r="AF115" i="20"/>
  <c r="AF123" i="20"/>
  <c r="AF131" i="20"/>
  <c r="AF139" i="20"/>
  <c r="AF147" i="20"/>
  <c r="AF18" i="20"/>
  <c r="AF26" i="20"/>
  <c r="AF34" i="20"/>
  <c r="AF42" i="20"/>
  <c r="AF50" i="20"/>
  <c r="AF58" i="20"/>
  <c r="AF66" i="20"/>
  <c r="AF75" i="20"/>
  <c r="AF83" i="20"/>
  <c r="AF92" i="20"/>
  <c r="AF100" i="20"/>
  <c r="AF108" i="20"/>
  <c r="AB108" i="20" s="1"/>
  <c r="AF116" i="20"/>
  <c r="AF124" i="20"/>
  <c r="AF132" i="20"/>
  <c r="AF140" i="20"/>
  <c r="AF148" i="20"/>
  <c r="AF31" i="20"/>
  <c r="AF47" i="20"/>
  <c r="AF63" i="20"/>
  <c r="AF80" i="20"/>
  <c r="AF97" i="20"/>
  <c r="AF113" i="20"/>
  <c r="AF129" i="20"/>
  <c r="AF145" i="20"/>
  <c r="AF156" i="20"/>
  <c r="AF164" i="20"/>
  <c r="AF172" i="20"/>
  <c r="AF180" i="20"/>
  <c r="AF188" i="20"/>
  <c r="AF196" i="20"/>
  <c r="AF204" i="20"/>
  <c r="AF212" i="20"/>
  <c r="AF220" i="20"/>
  <c r="AF228" i="20"/>
  <c r="AF236" i="20"/>
  <c r="AF244" i="20"/>
  <c r="AF252" i="20"/>
  <c r="AF260" i="20"/>
  <c r="AF268" i="20"/>
  <c r="AF276" i="20"/>
  <c r="AF284" i="20"/>
  <c r="AF292" i="20"/>
  <c r="AF300" i="20"/>
  <c r="AF308" i="20"/>
  <c r="AF316" i="20"/>
  <c r="AF324" i="20"/>
  <c r="AF332" i="20"/>
  <c r="AF340" i="20"/>
  <c r="AF348" i="20"/>
  <c r="AF356" i="20"/>
  <c r="AF364" i="20"/>
  <c r="AF372" i="20"/>
  <c r="AF380" i="20"/>
  <c r="AF388" i="20"/>
  <c r="AF396" i="20"/>
  <c r="AF404" i="20"/>
  <c r="AF412" i="20"/>
  <c r="AF420" i="20"/>
  <c r="AF428" i="20"/>
  <c r="AF436" i="20"/>
  <c r="AF444" i="20"/>
  <c r="AF452" i="20"/>
  <c r="AF460" i="20"/>
  <c r="AF468" i="20"/>
  <c r="AF476" i="20"/>
  <c r="AF484" i="20"/>
  <c r="AF492" i="20"/>
  <c r="AF500" i="20"/>
  <c r="AF52" i="20"/>
  <c r="AF85" i="20"/>
  <c r="AF118" i="20"/>
  <c r="AF150" i="20"/>
  <c r="AF166" i="20"/>
  <c r="AF190" i="20"/>
  <c r="AF214" i="20"/>
  <c r="AF238" i="20"/>
  <c r="AF262" i="20"/>
  <c r="AF278" i="20"/>
  <c r="AF302" i="20"/>
  <c r="AF318" i="20"/>
  <c r="AF334" i="20"/>
  <c r="AF350" i="20"/>
  <c r="AF374" i="20"/>
  <c r="AF390" i="20"/>
  <c r="AF414" i="20"/>
  <c r="AF430" i="20"/>
  <c r="AF462" i="20"/>
  <c r="AF478" i="20"/>
  <c r="AF177" i="20"/>
  <c r="AF265" i="20"/>
  <c r="AF329" i="20"/>
  <c r="AF393" i="20"/>
  <c r="AF186" i="20"/>
  <c r="AF19" i="20"/>
  <c r="AF35" i="20"/>
  <c r="AF51" i="20"/>
  <c r="AF67" i="20"/>
  <c r="AF84" i="20"/>
  <c r="AF101" i="20"/>
  <c r="AF117" i="20"/>
  <c r="AF133" i="20"/>
  <c r="AF149" i="20"/>
  <c r="AF157" i="20"/>
  <c r="AF165" i="20"/>
  <c r="AF173" i="20"/>
  <c r="AF181" i="20"/>
  <c r="AF189" i="20"/>
  <c r="AF197" i="20"/>
  <c r="AF205" i="20"/>
  <c r="AF213" i="20"/>
  <c r="AF221" i="20"/>
  <c r="AF229" i="20"/>
  <c r="AF237" i="20"/>
  <c r="AF245" i="20"/>
  <c r="AF253" i="20"/>
  <c r="AF261" i="20"/>
  <c r="AF269" i="20"/>
  <c r="AF277" i="20"/>
  <c r="AF285" i="20"/>
  <c r="AF293" i="20"/>
  <c r="AF301" i="20"/>
  <c r="AF309" i="20"/>
  <c r="AF317" i="20"/>
  <c r="AF325" i="20"/>
  <c r="AF333" i="20"/>
  <c r="AF341" i="20"/>
  <c r="AF349" i="20"/>
  <c r="AF357" i="20"/>
  <c r="AF365" i="20"/>
  <c r="AF373" i="20"/>
  <c r="AF381" i="20"/>
  <c r="AF389" i="20"/>
  <c r="AF397" i="20"/>
  <c r="AF405" i="20"/>
  <c r="AF413" i="20"/>
  <c r="AF421" i="20"/>
  <c r="AF429" i="20"/>
  <c r="AF437" i="20"/>
  <c r="AF445" i="20"/>
  <c r="AF453" i="20"/>
  <c r="AF461" i="20"/>
  <c r="AF469" i="20"/>
  <c r="AF477" i="20"/>
  <c r="AF485" i="20"/>
  <c r="AF493" i="20"/>
  <c r="AF501" i="20"/>
  <c r="AF36" i="20"/>
  <c r="AF68" i="20"/>
  <c r="AF102" i="20"/>
  <c r="AF134" i="20"/>
  <c r="AF158" i="20"/>
  <c r="AF174" i="20"/>
  <c r="AF182" i="20"/>
  <c r="AF198" i="20"/>
  <c r="AF222" i="20"/>
  <c r="AF230" i="20"/>
  <c r="AF246" i="20"/>
  <c r="AF254" i="20"/>
  <c r="AF270" i="20"/>
  <c r="AF286" i="20"/>
  <c r="AF294" i="20"/>
  <c r="AF310" i="20"/>
  <c r="AF326" i="20"/>
  <c r="AF342" i="20"/>
  <c r="AF358" i="20"/>
  <c r="AF366" i="20"/>
  <c r="AF382" i="20"/>
  <c r="AF398" i="20"/>
  <c r="AF406" i="20"/>
  <c r="AF422" i="20"/>
  <c r="AF438" i="20"/>
  <c r="AF454" i="20"/>
  <c r="AF470" i="20"/>
  <c r="AF486" i="20"/>
  <c r="AF494" i="20"/>
  <c r="AF502" i="20"/>
  <c r="AF76" i="20"/>
  <c r="AF141" i="20"/>
  <c r="AF161" i="20"/>
  <c r="AF193" i="20"/>
  <c r="AF201" i="20"/>
  <c r="AF233" i="20"/>
  <c r="AF241" i="20"/>
  <c r="AF273" i="20"/>
  <c r="AF297" i="20"/>
  <c r="AF313" i="20"/>
  <c r="AF345" i="20"/>
  <c r="AF377" i="20"/>
  <c r="AF401" i="20"/>
  <c r="AF433" i="20"/>
  <c r="AF457" i="20"/>
  <c r="AF489" i="20"/>
  <c r="AF60" i="20"/>
  <c r="AF110" i="20"/>
  <c r="AF154" i="20"/>
  <c r="AF202" i="20"/>
  <c r="AF226" i="20"/>
  <c r="AF250" i="20"/>
  <c r="AF290" i="20"/>
  <c r="AF322" i="20"/>
  <c r="AF346" i="20"/>
  <c r="AF386" i="20"/>
  <c r="AF410" i="20"/>
  <c r="AF466" i="20"/>
  <c r="AF498" i="20"/>
  <c r="AF20" i="20"/>
  <c r="AF206" i="20"/>
  <c r="AF446" i="20"/>
  <c r="AF209" i="20"/>
  <c r="AF353" i="20"/>
  <c r="AF417" i="20"/>
  <c r="AF473" i="20"/>
  <c r="AF434" i="20"/>
  <c r="AF21" i="20"/>
  <c r="AF37" i="20"/>
  <c r="AF53" i="20"/>
  <c r="AF69" i="20"/>
  <c r="AF86" i="20"/>
  <c r="AF103" i="20"/>
  <c r="AB103" i="20" s="1"/>
  <c r="AF119" i="20"/>
  <c r="AF135" i="20"/>
  <c r="AF151" i="20"/>
  <c r="AF159" i="20"/>
  <c r="AF167" i="20"/>
  <c r="AF175" i="20"/>
  <c r="AF183" i="20"/>
  <c r="AF191" i="20"/>
  <c r="AF199" i="20"/>
  <c r="AF207" i="20"/>
  <c r="AF215" i="20"/>
  <c r="AF223" i="20"/>
  <c r="AF231" i="20"/>
  <c r="AF239" i="20"/>
  <c r="AF247" i="20"/>
  <c r="AF255" i="20"/>
  <c r="AF263" i="20"/>
  <c r="AF271" i="20"/>
  <c r="AF279" i="20"/>
  <c r="AF287" i="20"/>
  <c r="AF295" i="20"/>
  <c r="AF303" i="20"/>
  <c r="AF311" i="20"/>
  <c r="AF319" i="20"/>
  <c r="AF327" i="20"/>
  <c r="AF335" i="20"/>
  <c r="AF343" i="20"/>
  <c r="AF351" i="20"/>
  <c r="AF359" i="20"/>
  <c r="AF367" i="20"/>
  <c r="AF375" i="20"/>
  <c r="AF383" i="20"/>
  <c r="AF391" i="20"/>
  <c r="AF399" i="20"/>
  <c r="AF407" i="20"/>
  <c r="AF415" i="20"/>
  <c r="AF423" i="20"/>
  <c r="AF431" i="20"/>
  <c r="AF439" i="20"/>
  <c r="AF447" i="20"/>
  <c r="AF455" i="20"/>
  <c r="AF463" i="20"/>
  <c r="AF471" i="20"/>
  <c r="AF479" i="20"/>
  <c r="AF487" i="20"/>
  <c r="AF495" i="20"/>
  <c r="AF15" i="20"/>
  <c r="AF43" i="20"/>
  <c r="AF93" i="20"/>
  <c r="AF153" i="20"/>
  <c r="AF185" i="20"/>
  <c r="AF225" i="20"/>
  <c r="AF249" i="20"/>
  <c r="AF281" i="20"/>
  <c r="AF305" i="20"/>
  <c r="AF337" i="20"/>
  <c r="AF385" i="20"/>
  <c r="AF425" i="20"/>
  <c r="AF465" i="20"/>
  <c r="AF44" i="20"/>
  <c r="AF94" i="20"/>
  <c r="AF142" i="20"/>
  <c r="AF170" i="20"/>
  <c r="AF194" i="20"/>
  <c r="AF218" i="20"/>
  <c r="AF242" i="20"/>
  <c r="AF274" i="20"/>
  <c r="AF298" i="20"/>
  <c r="AF314" i="20"/>
  <c r="AF338" i="20"/>
  <c r="AF362" i="20"/>
  <c r="AF394" i="20"/>
  <c r="AF418" i="20"/>
  <c r="AF442" i="20"/>
  <c r="AF474" i="20"/>
  <c r="AF23" i="20"/>
  <c r="AF39" i="20"/>
  <c r="AF55" i="20"/>
  <c r="AF71" i="20"/>
  <c r="AF88" i="20"/>
  <c r="AF105" i="20"/>
  <c r="AB105" i="20" s="1"/>
  <c r="AF121" i="20"/>
  <c r="AF137" i="20"/>
  <c r="AF152" i="20"/>
  <c r="AF160" i="20"/>
  <c r="AF168" i="20"/>
  <c r="AF176" i="20"/>
  <c r="AF184" i="20"/>
  <c r="AF192" i="20"/>
  <c r="AF200" i="20"/>
  <c r="AF208" i="20"/>
  <c r="AF216" i="20"/>
  <c r="AF224" i="20"/>
  <c r="AF232" i="20"/>
  <c r="AF240" i="20"/>
  <c r="AF248" i="20"/>
  <c r="AF256" i="20"/>
  <c r="AF264" i="20"/>
  <c r="AF272" i="20"/>
  <c r="AF280" i="20"/>
  <c r="AF288" i="20"/>
  <c r="AF296" i="20"/>
  <c r="AF304" i="20"/>
  <c r="AF312" i="20"/>
  <c r="AF320" i="20"/>
  <c r="AF328" i="20"/>
  <c r="AF336" i="20"/>
  <c r="AF344" i="20"/>
  <c r="AF352" i="20"/>
  <c r="AF360" i="20"/>
  <c r="AF368" i="20"/>
  <c r="AF376" i="20"/>
  <c r="AF384" i="20"/>
  <c r="AF392" i="20"/>
  <c r="AF400" i="20"/>
  <c r="AF408" i="20"/>
  <c r="AF416" i="20"/>
  <c r="AF424" i="20"/>
  <c r="AF432" i="20"/>
  <c r="AF440" i="20"/>
  <c r="AF448" i="20"/>
  <c r="AF456" i="20"/>
  <c r="AF464" i="20"/>
  <c r="AF472" i="20"/>
  <c r="AF480" i="20"/>
  <c r="AF488" i="20"/>
  <c r="AF496" i="20"/>
  <c r="AF27" i="20"/>
  <c r="AF59" i="20"/>
  <c r="AF125" i="20"/>
  <c r="AF169" i="20"/>
  <c r="AF217" i="20"/>
  <c r="AF257" i="20"/>
  <c r="AF289" i="20"/>
  <c r="AF321" i="20"/>
  <c r="AF369" i="20"/>
  <c r="AF409" i="20"/>
  <c r="AF449" i="20"/>
  <c r="AF481" i="20"/>
  <c r="AF77" i="20"/>
  <c r="AF126" i="20"/>
  <c r="AF162" i="20"/>
  <c r="AF178" i="20"/>
  <c r="AF210" i="20"/>
  <c r="AF234" i="20"/>
  <c r="AF258" i="20"/>
  <c r="AF282" i="20"/>
  <c r="AF306" i="20"/>
  <c r="AF330" i="20"/>
  <c r="AF354" i="20"/>
  <c r="AF378" i="20"/>
  <c r="AF402" i="20"/>
  <c r="AF426" i="20"/>
  <c r="AF458" i="20"/>
  <c r="AF482" i="20"/>
  <c r="AF29" i="20"/>
  <c r="AF45" i="20"/>
  <c r="AF61" i="20"/>
  <c r="AF78" i="20"/>
  <c r="AF95" i="20"/>
  <c r="AF111" i="20"/>
  <c r="AF127" i="20"/>
  <c r="AF143" i="20"/>
  <c r="AF155" i="20"/>
  <c r="AF163" i="20"/>
  <c r="AF171" i="20"/>
  <c r="AF179" i="20"/>
  <c r="AF187" i="20"/>
  <c r="AF195" i="20"/>
  <c r="AF203" i="20"/>
  <c r="AF211" i="20"/>
  <c r="AF219" i="20"/>
  <c r="AF227" i="20"/>
  <c r="AF235" i="20"/>
  <c r="AF243" i="20"/>
  <c r="AF251" i="20"/>
  <c r="AF259" i="20"/>
  <c r="AF267" i="20"/>
  <c r="AF275" i="20"/>
  <c r="AF283" i="20"/>
  <c r="AF291" i="20"/>
  <c r="AF299" i="20"/>
  <c r="AF307" i="20"/>
  <c r="AF315" i="20"/>
  <c r="AF323" i="20"/>
  <c r="AF331" i="20"/>
  <c r="AF339" i="20"/>
  <c r="AF347" i="20"/>
  <c r="AF355" i="20"/>
  <c r="AF363" i="20"/>
  <c r="AF371" i="20"/>
  <c r="AF379" i="20"/>
  <c r="AF387" i="20"/>
  <c r="AF395" i="20"/>
  <c r="AF403" i="20"/>
  <c r="AF411" i="20"/>
  <c r="AF419" i="20"/>
  <c r="AF427" i="20"/>
  <c r="AF435" i="20"/>
  <c r="AF443" i="20"/>
  <c r="AF451" i="20"/>
  <c r="AF459" i="20"/>
  <c r="AF467" i="20"/>
  <c r="AF475" i="20"/>
  <c r="AF483" i="20"/>
  <c r="AF491" i="20"/>
  <c r="AF499" i="20"/>
  <c r="AF109" i="20"/>
  <c r="AB109" i="20" s="1"/>
  <c r="AF361" i="20"/>
  <c r="AF441" i="20"/>
  <c r="AF497" i="20"/>
  <c r="AF28" i="20"/>
  <c r="AF266" i="20"/>
  <c r="AF370" i="20"/>
  <c r="AF450" i="20"/>
  <c r="AF490" i="20"/>
  <c r="AF89" i="20"/>
  <c r="N6" i="20"/>
  <c r="AD4" i="20"/>
  <c r="AE9" i="20"/>
  <c r="AE17" i="20"/>
  <c r="AE23" i="20"/>
  <c r="AE29" i="20"/>
  <c r="AE35" i="20"/>
  <c r="AE41" i="20"/>
  <c r="AE47" i="20"/>
  <c r="AE53" i="20"/>
  <c r="AE59" i="20"/>
  <c r="AE65" i="20"/>
  <c r="AE71" i="20"/>
  <c r="AE78" i="20"/>
  <c r="AE84" i="20"/>
  <c r="AE90" i="20"/>
  <c r="AE96" i="20"/>
  <c r="AE102" i="20"/>
  <c r="AE108" i="20"/>
  <c r="AA108" i="20" s="1"/>
  <c r="AE114" i="20"/>
  <c r="AE120" i="20"/>
  <c r="AE126" i="20"/>
  <c r="AE132" i="20"/>
  <c r="AE138" i="20"/>
  <c r="AE144" i="20"/>
  <c r="AE150" i="20"/>
  <c r="AE156" i="20"/>
  <c r="AE162" i="20"/>
  <c r="AE168" i="20"/>
  <c r="AE174" i="20"/>
  <c r="AE180" i="20"/>
  <c r="AE186" i="20"/>
  <c r="AE192" i="20"/>
  <c r="AE198" i="20"/>
  <c r="AE204" i="20"/>
  <c r="AE210" i="20"/>
  <c r="AE216" i="20"/>
  <c r="AE222" i="20"/>
  <c r="AE228" i="20"/>
  <c r="AE234" i="20"/>
  <c r="AE240" i="20"/>
  <c r="AE246" i="20"/>
  <c r="AE252" i="20"/>
  <c r="AE258" i="20"/>
  <c r="AE264" i="20"/>
  <c r="AE270" i="20"/>
  <c r="AE276" i="20"/>
  <c r="AE282" i="20"/>
  <c r="AE288" i="20"/>
  <c r="AE294" i="20"/>
  <c r="AE300" i="20"/>
  <c r="AE306" i="20"/>
  <c r="AE312" i="20"/>
  <c r="AE318" i="20"/>
  <c r="AE324" i="20"/>
  <c r="AE330" i="20"/>
  <c r="AE336" i="20"/>
  <c r="AE342" i="20"/>
  <c r="AE348" i="20"/>
  <c r="AE354" i="20"/>
  <c r="AE360" i="20"/>
  <c r="AE366" i="20"/>
  <c r="AE372" i="20"/>
  <c r="AE378" i="20"/>
  <c r="AE384" i="20"/>
  <c r="AE390" i="20"/>
  <c r="AE396" i="20"/>
  <c r="AE402" i="20"/>
  <c r="AE408" i="20"/>
  <c r="AE414" i="20"/>
  <c r="AE420" i="20"/>
  <c r="AE426" i="20"/>
  <c r="AE432" i="20"/>
  <c r="AE438" i="20"/>
  <c r="AE444" i="20"/>
  <c r="AE450" i="20"/>
  <c r="AE456" i="20"/>
  <c r="AE462" i="20"/>
  <c r="AE468" i="20"/>
  <c r="AE474" i="20"/>
  <c r="AE480" i="20"/>
  <c r="AE486" i="20"/>
  <c r="AE492" i="20"/>
  <c r="AE498" i="20"/>
  <c r="AE18" i="20"/>
  <c r="AE24" i="20"/>
  <c r="AE30" i="20"/>
  <c r="AE36" i="20"/>
  <c r="AE42" i="20"/>
  <c r="AE48" i="20"/>
  <c r="AE54" i="20"/>
  <c r="AE60" i="20"/>
  <c r="AE66" i="20"/>
  <c r="AE72" i="20"/>
  <c r="AE79" i="20"/>
  <c r="AE85" i="20"/>
  <c r="AE91" i="20"/>
  <c r="AE97" i="20"/>
  <c r="AE103" i="20"/>
  <c r="AA103" i="20" s="1"/>
  <c r="AE109" i="20"/>
  <c r="AA109" i="20" s="1"/>
  <c r="AE115" i="20"/>
  <c r="AE127" i="20"/>
  <c r="AE133" i="20"/>
  <c r="AE139" i="20"/>
  <c r="AE145" i="20"/>
  <c r="AE151" i="20"/>
  <c r="AE157" i="20"/>
  <c r="AE163" i="20"/>
  <c r="AE169" i="20"/>
  <c r="AE175" i="20"/>
  <c r="AE181" i="20"/>
  <c r="AE187" i="20"/>
  <c r="AE193" i="20"/>
  <c r="AE199" i="20"/>
  <c r="AE205" i="20"/>
  <c r="AE211" i="20"/>
  <c r="AE217" i="20"/>
  <c r="AE223" i="20"/>
  <c r="AE229" i="20"/>
  <c r="AE235" i="20"/>
  <c r="AE241" i="20"/>
  <c r="AE247" i="20"/>
  <c r="AE253" i="20"/>
  <c r="AE259" i="20"/>
  <c r="AE265" i="20"/>
  <c r="AE271" i="20"/>
  <c r="AE277" i="20"/>
  <c r="AE283" i="20"/>
  <c r="AE289" i="20"/>
  <c r="AE295" i="20"/>
  <c r="AE301" i="20"/>
  <c r="AE307" i="20"/>
  <c r="AE313" i="20"/>
  <c r="AE319" i="20"/>
  <c r="AE325" i="20"/>
  <c r="AE331" i="20"/>
  <c r="AE337" i="20"/>
  <c r="AE343" i="20"/>
  <c r="AE349" i="20"/>
  <c r="AE355" i="20"/>
  <c r="AE361" i="20"/>
  <c r="AE367" i="20"/>
  <c r="AE373" i="20"/>
  <c r="AE379" i="20"/>
  <c r="AE385" i="20"/>
  <c r="AE391" i="20"/>
  <c r="AE397" i="20"/>
  <c r="AE403" i="20"/>
  <c r="AE409" i="20"/>
  <c r="AE415" i="20"/>
  <c r="AE421" i="20"/>
  <c r="AE427" i="20"/>
  <c r="AE433" i="20"/>
  <c r="AE439" i="20"/>
  <c r="AE445" i="20"/>
  <c r="AE451" i="20"/>
  <c r="AE457" i="20"/>
  <c r="AE463" i="20"/>
  <c r="AE469" i="20"/>
  <c r="AE475" i="20"/>
  <c r="AE481" i="20"/>
  <c r="AE487" i="20"/>
  <c r="AE493" i="20"/>
  <c r="AE499" i="20"/>
  <c r="AE19" i="20"/>
  <c r="AE25" i="20"/>
  <c r="AE31" i="20"/>
  <c r="AE37" i="20"/>
  <c r="AE43" i="20"/>
  <c r="AE49" i="20"/>
  <c r="AE55" i="20"/>
  <c r="AE61" i="20"/>
  <c r="AE67" i="20"/>
  <c r="AE74" i="20"/>
  <c r="AE80" i="20"/>
  <c r="AE86" i="20"/>
  <c r="AE92" i="20"/>
  <c r="AE98" i="20"/>
  <c r="AE104" i="20"/>
  <c r="AA104" i="20" s="1"/>
  <c r="AE110" i="20"/>
  <c r="AE116" i="20"/>
  <c r="AE122" i="20"/>
  <c r="AE128" i="20"/>
  <c r="AE134" i="20"/>
  <c r="AH134" i="20" s="1"/>
  <c r="AE140" i="20"/>
  <c r="AE146" i="20"/>
  <c r="AE152" i="20"/>
  <c r="AE158" i="20"/>
  <c r="AE164" i="20"/>
  <c r="AE170" i="20"/>
  <c r="AE176" i="20"/>
  <c r="AE182" i="20"/>
  <c r="AE188" i="20"/>
  <c r="AE194" i="20"/>
  <c r="AE200" i="20"/>
  <c r="AE206" i="20"/>
  <c r="AE212" i="20"/>
  <c r="AE218" i="20"/>
  <c r="AE224" i="20"/>
  <c r="AE230" i="20"/>
  <c r="AE236" i="20"/>
  <c r="AE242" i="20"/>
  <c r="AE248" i="20"/>
  <c r="AE254" i="20"/>
  <c r="AE260" i="20"/>
  <c r="AE266" i="20"/>
  <c r="AE272" i="20"/>
  <c r="AE278" i="20"/>
  <c r="AE284" i="20"/>
  <c r="AE290" i="20"/>
  <c r="AE296" i="20"/>
  <c r="AE302" i="20"/>
  <c r="AE308" i="20"/>
  <c r="AE314" i="20"/>
  <c r="AE320" i="20"/>
  <c r="AE326" i="20"/>
  <c r="AE332" i="20"/>
  <c r="AE338" i="20"/>
  <c r="AE344" i="20"/>
  <c r="AE350" i="20"/>
  <c r="AE356" i="20"/>
  <c r="AE362" i="20"/>
  <c r="AE368" i="20"/>
  <c r="AE374" i="20"/>
  <c r="AE380" i="20"/>
  <c r="AE386" i="20"/>
  <c r="AE392" i="20"/>
  <c r="AE398" i="20"/>
  <c r="AE404" i="20"/>
  <c r="AE410" i="20"/>
  <c r="AE416" i="20"/>
  <c r="AE422" i="20"/>
  <c r="AE428" i="20"/>
  <c r="AE434" i="20"/>
  <c r="AE440" i="20"/>
  <c r="AE446" i="20"/>
  <c r="AE452" i="20"/>
  <c r="AE458" i="20"/>
  <c r="AE464" i="20"/>
  <c r="AE470" i="20"/>
  <c r="AE476" i="20"/>
  <c r="AE482" i="20"/>
  <c r="AE488" i="20"/>
  <c r="AE494" i="20"/>
  <c r="AE500" i="20"/>
  <c r="AE26" i="20"/>
  <c r="AE32" i="20"/>
  <c r="AE38" i="20"/>
  <c r="AE44" i="20"/>
  <c r="AE50" i="20"/>
  <c r="AE56" i="20"/>
  <c r="AE62" i="20"/>
  <c r="AE68" i="20"/>
  <c r="AE75" i="20"/>
  <c r="AE81" i="20"/>
  <c r="AE87" i="20"/>
  <c r="AE93" i="20"/>
  <c r="AE99" i="20"/>
  <c r="AE105" i="20"/>
  <c r="AA105" i="20" s="1"/>
  <c r="AE111" i="20"/>
  <c r="AE117" i="20"/>
  <c r="AE123" i="20"/>
  <c r="AE129" i="20"/>
  <c r="AE135" i="20"/>
  <c r="AE141" i="20"/>
  <c r="AE147" i="20"/>
  <c r="AE153" i="20"/>
  <c r="AE159" i="20"/>
  <c r="AE165" i="20"/>
  <c r="AE171" i="20"/>
  <c r="AE177" i="20"/>
  <c r="AE183" i="20"/>
  <c r="AE189" i="20"/>
  <c r="AE195" i="20"/>
  <c r="AE201" i="20"/>
  <c r="AE207" i="20"/>
  <c r="AE213" i="20"/>
  <c r="AE219" i="20"/>
  <c r="AE225" i="20"/>
  <c r="AE231" i="20"/>
  <c r="AE237" i="20"/>
  <c r="AE243" i="20"/>
  <c r="AE249" i="20"/>
  <c r="AE255" i="20"/>
  <c r="AE261" i="20"/>
  <c r="AE267" i="20"/>
  <c r="AE273" i="20"/>
  <c r="AE279" i="20"/>
  <c r="AE285" i="20"/>
  <c r="AE291" i="20"/>
  <c r="AE297" i="20"/>
  <c r="AE303" i="20"/>
  <c r="AE309" i="20"/>
  <c r="AE315" i="20"/>
  <c r="AE321" i="20"/>
  <c r="AE327" i="20"/>
  <c r="AE333" i="20"/>
  <c r="AE339" i="20"/>
  <c r="AE345" i="20"/>
  <c r="AE351" i="20"/>
  <c r="AE357" i="20"/>
  <c r="AE363" i="20"/>
  <c r="AE369" i="20"/>
  <c r="AE375" i="20"/>
  <c r="AE381" i="20"/>
  <c r="AE387" i="20"/>
  <c r="AE393" i="20"/>
  <c r="AE21" i="20"/>
  <c r="AE27" i="20"/>
  <c r="AE33" i="20"/>
  <c r="AE39" i="20"/>
  <c r="AE45" i="20"/>
  <c r="AE51" i="20"/>
  <c r="AE57" i="20"/>
  <c r="AE63" i="20"/>
  <c r="AE69" i="20"/>
  <c r="AE76" i="20"/>
  <c r="AE82" i="20"/>
  <c r="AE88" i="20"/>
  <c r="AE94" i="20"/>
  <c r="AE100" i="20"/>
  <c r="AE106" i="20"/>
  <c r="AA106" i="20" s="1"/>
  <c r="AE112" i="20"/>
  <c r="AE118" i="20"/>
  <c r="AE124" i="20"/>
  <c r="AE130" i="20"/>
  <c r="AE136" i="20"/>
  <c r="AE142" i="20"/>
  <c r="AE148" i="20"/>
  <c r="AE154" i="20"/>
  <c r="AE160" i="20"/>
  <c r="AE166" i="20"/>
  <c r="AE172" i="20"/>
  <c r="AE178" i="20"/>
  <c r="AE184" i="20"/>
  <c r="AE190" i="20"/>
  <c r="AE196" i="20"/>
  <c r="AE202" i="20"/>
  <c r="AE208" i="20"/>
  <c r="AE214" i="20"/>
  <c r="AE220" i="20"/>
  <c r="AE226" i="20"/>
  <c r="AE232" i="20"/>
  <c r="AE238" i="20"/>
  <c r="AE244" i="20"/>
  <c r="AE250" i="20"/>
  <c r="AE256" i="20"/>
  <c r="AE262" i="20"/>
  <c r="AE268" i="20"/>
  <c r="AE274" i="20"/>
  <c r="AE280" i="20"/>
  <c r="AE286" i="20"/>
  <c r="AE292" i="20"/>
  <c r="AE298" i="20"/>
  <c r="AE304" i="20"/>
  <c r="AE310" i="20"/>
  <c r="AE316" i="20"/>
  <c r="AE322" i="20"/>
  <c r="AE328" i="20"/>
  <c r="AE334" i="20"/>
  <c r="AE340" i="20"/>
  <c r="AE346" i="20"/>
  <c r="AE352" i="20"/>
  <c r="AE358" i="20"/>
  <c r="AE364" i="20"/>
  <c r="AE370" i="20"/>
  <c r="AE376" i="20"/>
  <c r="AE382" i="20"/>
  <c r="AE388" i="20"/>
  <c r="AE394" i="20"/>
  <c r="AE400" i="20"/>
  <c r="AE406" i="20"/>
  <c r="AE412" i="20"/>
  <c r="AE418" i="20"/>
  <c r="AE424" i="20"/>
  <c r="AE430" i="20"/>
  <c r="AE436" i="20"/>
  <c r="AE442" i="20"/>
  <c r="AE448" i="20"/>
  <c r="AE454" i="20"/>
  <c r="AE460" i="20"/>
  <c r="AE466" i="20"/>
  <c r="AE472" i="20"/>
  <c r="AE478" i="20"/>
  <c r="AE484" i="20"/>
  <c r="AE490" i="20"/>
  <c r="AE496" i="20"/>
  <c r="AE16" i="20"/>
  <c r="AE52" i="20"/>
  <c r="AE125" i="20"/>
  <c r="AE161" i="20"/>
  <c r="AE197" i="20"/>
  <c r="AE233" i="20"/>
  <c r="AE269" i="20"/>
  <c r="AE305" i="20"/>
  <c r="AE341" i="20"/>
  <c r="AE377" i="20"/>
  <c r="AE405" i="20"/>
  <c r="AE423" i="20"/>
  <c r="AE441" i="20"/>
  <c r="AE459" i="20"/>
  <c r="AE477" i="20"/>
  <c r="AE495" i="20"/>
  <c r="AE293" i="20"/>
  <c r="AE22" i="20"/>
  <c r="AE58" i="20"/>
  <c r="AE95" i="20"/>
  <c r="AE131" i="20"/>
  <c r="AE167" i="20"/>
  <c r="AE203" i="20"/>
  <c r="AE239" i="20"/>
  <c r="AE275" i="20"/>
  <c r="AE311" i="20"/>
  <c r="AE347" i="20"/>
  <c r="AE383" i="20"/>
  <c r="AE407" i="20"/>
  <c r="AE425" i="20"/>
  <c r="AE443" i="20"/>
  <c r="AE461" i="20"/>
  <c r="AE479" i="20"/>
  <c r="AE497" i="20"/>
  <c r="AE149" i="20"/>
  <c r="AE28" i="20"/>
  <c r="AE101" i="20"/>
  <c r="AE137" i="20"/>
  <c r="AE173" i="20"/>
  <c r="AE209" i="20"/>
  <c r="AE245" i="20"/>
  <c r="AE281" i="20"/>
  <c r="AE317" i="20"/>
  <c r="AE353" i="20"/>
  <c r="AE389" i="20"/>
  <c r="AE411" i="20"/>
  <c r="AE429" i="20"/>
  <c r="AE447" i="20"/>
  <c r="AE465" i="20"/>
  <c r="AE483" i="20"/>
  <c r="AE501" i="20"/>
  <c r="AE113" i="20"/>
  <c r="AE34" i="20"/>
  <c r="AE70" i="20"/>
  <c r="AE107" i="20"/>
  <c r="AA107" i="20" s="1"/>
  <c r="AE143" i="20"/>
  <c r="AE179" i="20"/>
  <c r="AE215" i="20"/>
  <c r="AE251" i="20"/>
  <c r="AE287" i="20"/>
  <c r="AE323" i="20"/>
  <c r="AE359" i="20"/>
  <c r="AE395" i="20"/>
  <c r="AE413" i="20"/>
  <c r="AE431" i="20"/>
  <c r="AE449" i="20"/>
  <c r="AE467" i="20"/>
  <c r="AE485" i="20"/>
  <c r="AE40" i="20"/>
  <c r="AE77" i="20"/>
  <c r="AE185" i="20"/>
  <c r="AE257" i="20"/>
  <c r="AE329" i="20"/>
  <c r="AE365" i="20"/>
  <c r="AE399" i="20"/>
  <c r="AE417" i="20"/>
  <c r="AE435" i="20"/>
  <c r="AE453" i="20"/>
  <c r="AE471" i="20"/>
  <c r="AE489" i="20"/>
  <c r="AE15" i="20"/>
  <c r="AE46" i="20"/>
  <c r="AE83" i="20"/>
  <c r="AE119" i="20"/>
  <c r="AE155" i="20"/>
  <c r="AE191" i="20"/>
  <c r="AE227" i="20"/>
  <c r="AE263" i="20"/>
  <c r="AE299" i="20"/>
  <c r="AE335" i="20"/>
  <c r="AE371" i="20"/>
  <c r="AE401" i="20"/>
  <c r="AE419" i="20"/>
  <c r="AE437" i="20"/>
  <c r="AE455" i="20"/>
  <c r="AE473" i="20"/>
  <c r="AE491" i="20"/>
  <c r="AE221" i="20"/>
  <c r="AH502" i="20"/>
  <c r="AH207" i="20"/>
  <c r="AH387" i="20"/>
  <c r="AH298" i="20"/>
  <c r="AH466" i="20"/>
  <c r="AH241" i="20"/>
  <c r="AH212" i="20"/>
  <c r="AH248" i="20"/>
  <c r="AH284" i="20"/>
  <c r="AH320" i="20"/>
  <c r="AH356" i="20"/>
  <c r="AH392" i="20"/>
  <c r="AH428" i="20"/>
  <c r="AH464" i="20"/>
  <c r="AH500" i="20"/>
  <c r="AH273" i="20"/>
  <c r="AH339" i="20"/>
  <c r="AH489" i="20"/>
  <c r="AH250" i="20"/>
  <c r="AH430" i="20"/>
  <c r="AH334" i="20"/>
  <c r="AH191" i="20"/>
  <c r="AH263" i="20"/>
  <c r="AH299" i="20"/>
  <c r="AH335" i="20"/>
  <c r="AH371" i="20"/>
  <c r="AH407" i="20"/>
  <c r="AH443" i="20"/>
  <c r="AH479" i="20"/>
  <c r="AH195" i="20"/>
  <c r="AH351" i="20"/>
  <c r="AH501" i="20"/>
  <c r="AH286" i="20"/>
  <c r="AH496" i="20"/>
  <c r="AH239" i="20"/>
  <c r="AH204" i="20"/>
  <c r="AH240" i="20"/>
  <c r="AH276" i="20"/>
  <c r="AH312" i="20"/>
  <c r="AH348" i="20"/>
  <c r="AH384" i="20"/>
  <c r="AH420" i="20"/>
  <c r="AH456" i="20"/>
  <c r="AH492" i="20"/>
  <c r="AH291" i="20"/>
  <c r="AH453" i="20"/>
  <c r="AH232" i="20"/>
  <c r="AH406" i="20"/>
  <c r="AH235" i="20"/>
  <c r="AH277" i="20"/>
  <c r="AH313" i="20"/>
  <c r="AH349" i="20"/>
  <c r="AH385" i="20"/>
  <c r="AH421" i="20"/>
  <c r="AH457" i="20"/>
  <c r="AH493" i="20"/>
  <c r="AH237" i="20"/>
  <c r="AH411" i="20"/>
  <c r="AH322" i="20"/>
  <c r="AH490" i="20"/>
  <c r="AH180" i="20"/>
  <c r="AH182" i="20"/>
  <c r="AH218" i="20"/>
  <c r="AH254" i="20"/>
  <c r="AH290" i="20"/>
  <c r="AH326" i="20"/>
  <c r="AH362" i="20"/>
  <c r="AH398" i="20"/>
  <c r="AH434" i="20"/>
  <c r="AH470" i="20"/>
  <c r="AH315" i="20"/>
  <c r="AH201" i="20"/>
  <c r="AH363" i="20"/>
  <c r="AH274" i="20"/>
  <c r="AH460" i="20"/>
  <c r="AH364" i="20"/>
  <c r="AH209" i="20"/>
  <c r="AH269" i="20"/>
  <c r="AH305" i="20"/>
  <c r="AH341" i="20"/>
  <c r="AH377" i="20"/>
  <c r="AH413" i="20"/>
  <c r="AH449" i="20"/>
  <c r="AH485" i="20"/>
  <c r="AH219" i="20"/>
  <c r="AH381" i="20"/>
  <c r="AH328" i="20"/>
  <c r="AH185" i="20"/>
  <c r="AH257" i="20"/>
  <c r="AH210" i="20"/>
  <c r="AH246" i="20"/>
  <c r="AH282" i="20"/>
  <c r="AH318" i="20"/>
  <c r="AH354" i="20"/>
  <c r="AH390" i="20"/>
  <c r="AH426" i="20"/>
  <c r="AH462" i="20"/>
  <c r="AH498" i="20"/>
  <c r="AH321" i="20"/>
  <c r="AH483" i="20"/>
  <c r="AH262" i="20"/>
  <c r="AH436" i="20"/>
  <c r="AH247" i="20"/>
  <c r="AH283" i="20"/>
  <c r="AH319" i="20"/>
  <c r="AH355" i="20"/>
  <c r="AH391" i="20"/>
  <c r="AH427" i="20"/>
  <c r="AH463" i="20"/>
  <c r="AH499" i="20"/>
  <c r="AH267" i="20"/>
  <c r="AH441" i="20"/>
  <c r="AH184" i="20"/>
  <c r="AH352" i="20"/>
  <c r="AH187" i="20"/>
  <c r="AH188" i="20"/>
  <c r="AH224" i="20"/>
  <c r="AH260" i="20"/>
  <c r="AH296" i="20"/>
  <c r="AH332" i="20"/>
  <c r="AH368" i="20"/>
  <c r="AH404" i="20"/>
  <c r="AH440" i="20"/>
  <c r="AH476" i="20"/>
  <c r="AH369" i="20"/>
  <c r="AH231" i="20"/>
  <c r="AH393" i="20"/>
  <c r="AH310" i="20"/>
  <c r="AH484" i="20"/>
  <c r="AH220" i="20"/>
  <c r="AH394" i="20"/>
  <c r="AH221" i="20"/>
  <c r="AH275" i="20"/>
  <c r="AH311" i="20"/>
  <c r="AH347" i="20"/>
  <c r="AH383" i="20"/>
  <c r="AH419" i="20"/>
  <c r="AH455" i="20"/>
  <c r="AH491" i="20"/>
  <c r="AH249" i="20"/>
  <c r="AH405" i="20"/>
  <c r="AH358" i="20"/>
  <c r="AH197" i="20"/>
  <c r="AH216" i="20"/>
  <c r="AH252" i="20"/>
  <c r="AH288" i="20"/>
  <c r="AH324" i="20"/>
  <c r="AH360" i="20"/>
  <c r="AH396" i="20"/>
  <c r="AH432" i="20"/>
  <c r="AH468" i="20"/>
  <c r="AH345" i="20"/>
  <c r="AH292" i="20"/>
  <c r="AH472" i="20"/>
  <c r="AH193" i="20"/>
  <c r="AH253" i="20"/>
  <c r="AH289" i="20"/>
  <c r="AH325" i="20"/>
  <c r="AH361" i="20"/>
  <c r="AH397" i="20"/>
  <c r="AH433" i="20"/>
  <c r="AH469" i="20"/>
  <c r="AH297" i="20"/>
  <c r="AH471" i="20"/>
  <c r="AH208" i="20"/>
  <c r="AH382" i="20"/>
  <c r="AH205" i="20"/>
  <c r="AH194" i="20"/>
  <c r="AH230" i="20"/>
  <c r="AH266" i="20"/>
  <c r="AH302" i="20"/>
  <c r="AH338" i="20"/>
  <c r="AH374" i="20"/>
  <c r="AH410" i="20"/>
  <c r="AH446" i="20"/>
  <c r="AH482" i="20"/>
  <c r="AH183" i="20"/>
  <c r="AH459" i="20"/>
  <c r="AH255" i="20"/>
  <c r="AH417" i="20"/>
  <c r="AH340" i="20"/>
  <c r="AH244" i="20"/>
  <c r="AH424" i="20"/>
  <c r="AH233" i="20"/>
  <c r="AH281" i="20"/>
  <c r="AH317" i="20"/>
  <c r="AH353" i="20"/>
  <c r="AH389" i="20"/>
  <c r="AH425" i="20"/>
  <c r="AH461" i="20"/>
  <c r="AH497" i="20"/>
  <c r="AH279" i="20"/>
  <c r="AH423" i="20"/>
  <c r="AH202" i="20"/>
  <c r="AH388" i="20"/>
  <c r="AH203" i="20"/>
  <c r="AH186" i="20"/>
  <c r="AH222" i="20"/>
  <c r="AH258" i="20"/>
  <c r="AH294" i="20"/>
  <c r="AH330" i="20"/>
  <c r="AH366" i="20"/>
  <c r="AH402" i="20"/>
  <c r="AH438" i="20"/>
  <c r="AH474" i="20"/>
  <c r="AH189" i="20"/>
  <c r="AH375" i="20"/>
  <c r="AH316" i="20"/>
  <c r="AH199" i="20"/>
  <c r="AH259" i="20"/>
  <c r="AH295" i="20"/>
  <c r="AH331" i="20"/>
  <c r="AH367" i="20"/>
  <c r="AH403" i="20"/>
  <c r="AH439" i="20"/>
  <c r="AH475" i="20"/>
  <c r="AH327" i="20"/>
  <c r="AH495" i="20"/>
  <c r="AH238" i="20"/>
  <c r="AH412" i="20"/>
  <c r="AH217" i="20"/>
  <c r="AH200" i="20"/>
  <c r="AH236" i="20"/>
  <c r="AH272" i="20"/>
  <c r="AH308" i="20"/>
  <c r="AH344" i="20"/>
  <c r="AH380" i="20"/>
  <c r="AH416" i="20"/>
  <c r="AH452" i="20"/>
  <c r="AH488" i="20"/>
  <c r="AH213" i="20"/>
  <c r="AH285" i="20"/>
  <c r="AH435" i="20"/>
  <c r="AH196" i="20"/>
  <c r="AH370" i="20"/>
  <c r="AH280" i="20"/>
  <c r="AH454" i="20"/>
  <c r="AH245" i="20"/>
  <c r="AH287" i="20"/>
  <c r="AH323" i="20"/>
  <c r="AH359" i="20"/>
  <c r="AH395" i="20"/>
  <c r="AH431" i="20"/>
  <c r="AH467" i="20"/>
  <c r="AH303" i="20"/>
  <c r="AH447" i="20"/>
  <c r="AH226" i="20"/>
  <c r="AH418" i="20"/>
  <c r="AH215" i="20"/>
  <c r="AH192" i="20"/>
  <c r="AH228" i="20"/>
  <c r="AH264" i="20"/>
  <c r="AH300" i="20"/>
  <c r="AH336" i="20"/>
  <c r="AH372" i="20"/>
  <c r="AH408" i="20"/>
  <c r="AH444" i="20"/>
  <c r="AH480" i="20"/>
  <c r="AH225" i="20"/>
  <c r="AH399" i="20"/>
  <c r="AH346" i="20"/>
  <c r="AH211" i="20"/>
  <c r="AH265" i="20"/>
  <c r="AH301" i="20"/>
  <c r="AH337" i="20"/>
  <c r="AH373" i="20"/>
  <c r="AH409" i="20"/>
  <c r="AH445" i="20"/>
  <c r="AH481" i="20"/>
  <c r="AH357" i="20"/>
  <c r="AH268" i="20"/>
  <c r="AH442" i="20"/>
  <c r="AH229" i="20"/>
  <c r="AH206" i="20"/>
  <c r="AH242" i="20"/>
  <c r="AH278" i="20"/>
  <c r="AH314" i="20"/>
  <c r="AH350" i="20"/>
  <c r="AH386" i="20"/>
  <c r="AH422" i="20"/>
  <c r="AH458" i="20"/>
  <c r="AH494" i="20"/>
  <c r="AH243" i="20"/>
  <c r="AH309" i="20"/>
  <c r="AH465" i="20"/>
  <c r="AH214" i="20"/>
  <c r="AH400" i="20"/>
  <c r="AH304" i="20"/>
  <c r="AH478" i="20"/>
  <c r="AH251" i="20"/>
  <c r="AH293" i="20"/>
  <c r="AH329" i="20"/>
  <c r="AH365" i="20"/>
  <c r="AH401" i="20"/>
  <c r="AH437" i="20"/>
  <c r="AH473" i="20"/>
  <c r="AH333" i="20"/>
  <c r="AH477" i="20"/>
  <c r="AH256" i="20"/>
  <c r="AH448" i="20"/>
  <c r="AH227" i="20"/>
  <c r="AH198" i="20"/>
  <c r="AH234" i="20"/>
  <c r="AH270" i="20"/>
  <c r="AH306" i="20"/>
  <c r="AH342" i="20"/>
  <c r="AH378" i="20"/>
  <c r="AH414" i="20"/>
  <c r="AH450" i="20"/>
  <c r="AH486" i="20"/>
  <c r="AH261" i="20"/>
  <c r="AH429" i="20"/>
  <c r="AH190" i="20"/>
  <c r="AH376" i="20"/>
  <c r="AH223" i="20"/>
  <c r="AH271" i="20"/>
  <c r="AH307" i="20"/>
  <c r="AH343" i="20"/>
  <c r="AH379" i="20"/>
  <c r="AH415" i="20"/>
  <c r="AH451" i="20"/>
  <c r="AH487" i="20"/>
  <c r="AH52" i="20" l="1"/>
  <c r="D46" i="21"/>
  <c r="R21" i="21"/>
  <c r="R22" i="21" l="1"/>
  <c r="S21" i="21"/>
  <c r="U21" i="21" s="1"/>
  <c r="S22" i="21" l="1"/>
  <c r="U22" i="21" s="1"/>
  <c r="T13" i="20" s="1"/>
  <c r="R23" i="21"/>
  <c r="R24" i="21" s="1"/>
  <c r="V21" i="21"/>
  <c r="D8" i="21" s="1"/>
  <c r="S23" i="21" l="1"/>
  <c r="S24" i="21" s="1"/>
  <c r="U24" i="21" s="1"/>
  <c r="R25" i="21"/>
  <c r="R26" i="21" s="1"/>
  <c r="AJ13" i="20"/>
  <c r="AJ73" i="20" s="1"/>
  <c r="V22" i="21"/>
  <c r="D9" i="21" s="1"/>
  <c r="AJ16" i="20" l="1"/>
  <c r="AJ20" i="20"/>
  <c r="AJ24" i="20"/>
  <c r="AJ28" i="20"/>
  <c r="AJ32" i="20"/>
  <c r="AJ36" i="20"/>
  <c r="AJ40" i="20"/>
  <c r="AJ44" i="20"/>
  <c r="AJ48" i="20"/>
  <c r="AJ52" i="20"/>
  <c r="AJ56" i="20"/>
  <c r="AJ60" i="20"/>
  <c r="AJ64" i="20"/>
  <c r="AJ68" i="20"/>
  <c r="AJ72" i="20"/>
  <c r="AJ77" i="20"/>
  <c r="AJ81" i="20"/>
  <c r="AJ85" i="20"/>
  <c r="AJ89" i="20"/>
  <c r="AJ93" i="20"/>
  <c r="AJ97" i="20"/>
  <c r="AJ101" i="20"/>
  <c r="AJ105" i="20"/>
  <c r="AJ109" i="20"/>
  <c r="AJ113" i="20"/>
  <c r="AJ117" i="20"/>
  <c r="AJ121" i="20"/>
  <c r="AJ125" i="20"/>
  <c r="AJ129" i="20"/>
  <c r="AJ133" i="20"/>
  <c r="AJ137" i="20"/>
  <c r="AJ141" i="20"/>
  <c r="AJ145" i="20"/>
  <c r="AJ149" i="20"/>
  <c r="AJ153" i="20"/>
  <c r="AJ157" i="20"/>
  <c r="AJ161" i="20"/>
  <c r="AJ165" i="20"/>
  <c r="AJ169" i="20"/>
  <c r="AJ173" i="20"/>
  <c r="AJ177" i="20"/>
  <c r="AJ181" i="20"/>
  <c r="AJ185" i="20"/>
  <c r="AJ189" i="20"/>
  <c r="AJ193" i="20"/>
  <c r="AJ197" i="20"/>
  <c r="AJ201" i="20"/>
  <c r="AJ205" i="20"/>
  <c r="AJ209" i="20"/>
  <c r="AJ213" i="20"/>
  <c r="AJ217" i="20"/>
  <c r="AJ221" i="20"/>
  <c r="AJ225" i="20"/>
  <c r="AJ229" i="20"/>
  <c r="AJ233" i="20"/>
  <c r="AJ237" i="20"/>
  <c r="AJ241" i="20"/>
  <c r="AJ245" i="20"/>
  <c r="AJ249" i="20"/>
  <c r="AJ253" i="20"/>
  <c r="AJ257" i="20"/>
  <c r="AJ261" i="20"/>
  <c r="AJ265" i="20"/>
  <c r="AJ269" i="20"/>
  <c r="AJ273" i="20"/>
  <c r="AJ277" i="20"/>
  <c r="AJ281" i="20"/>
  <c r="AJ285" i="20"/>
  <c r="AJ289" i="20"/>
  <c r="AJ293" i="20"/>
  <c r="AJ297" i="20"/>
  <c r="AJ301" i="20"/>
  <c r="AJ305" i="20"/>
  <c r="AJ309" i="20"/>
  <c r="AJ313" i="20"/>
  <c r="AJ317" i="20"/>
  <c r="AJ321" i="20"/>
  <c r="AJ325" i="20"/>
  <c r="AJ329" i="20"/>
  <c r="AJ333" i="20"/>
  <c r="AJ337" i="20"/>
  <c r="AJ341" i="20"/>
  <c r="AJ345" i="20"/>
  <c r="AJ349" i="20"/>
  <c r="AJ353" i="20"/>
  <c r="AJ357" i="20"/>
  <c r="AJ361" i="20"/>
  <c r="AJ365" i="20"/>
  <c r="AJ369" i="20"/>
  <c r="AJ373" i="20"/>
  <c r="AJ377" i="20"/>
  <c r="AJ381" i="20"/>
  <c r="AJ385" i="20"/>
  <c r="AJ389" i="20"/>
  <c r="AJ393" i="20"/>
  <c r="AJ397" i="20"/>
  <c r="AJ401" i="20"/>
  <c r="AJ405" i="20"/>
  <c r="AJ409" i="20"/>
  <c r="AJ413" i="20"/>
  <c r="AJ417" i="20"/>
  <c r="AJ421" i="20"/>
  <c r="AJ425" i="20"/>
  <c r="AJ429" i="20"/>
  <c r="AJ433" i="20"/>
  <c r="AJ437" i="20"/>
  <c r="AJ441" i="20"/>
  <c r="AJ445" i="20"/>
  <c r="AJ449" i="20"/>
  <c r="AJ453" i="20"/>
  <c r="AJ457" i="20"/>
  <c r="AJ461" i="20"/>
  <c r="AJ465" i="20"/>
  <c r="AJ469" i="20"/>
  <c r="AJ473" i="20"/>
  <c r="AJ477" i="20"/>
  <c r="AJ481" i="20"/>
  <c r="AJ485" i="20"/>
  <c r="AJ489" i="20"/>
  <c r="AJ493" i="20"/>
  <c r="AJ497" i="20"/>
  <c r="AJ501" i="20"/>
  <c r="AJ152" i="20"/>
  <c r="AJ384" i="20"/>
  <c r="AJ404" i="20"/>
  <c r="AJ408" i="20"/>
  <c r="AJ412" i="20"/>
  <c r="AJ420" i="20"/>
  <c r="AJ428" i="20"/>
  <c r="AJ432" i="20"/>
  <c r="AJ440" i="20"/>
  <c r="AJ444" i="20"/>
  <c r="AJ452" i="20"/>
  <c r="AJ456" i="20"/>
  <c r="AJ460" i="20"/>
  <c r="AJ468" i="20"/>
  <c r="AJ472" i="20"/>
  <c r="AJ476" i="20"/>
  <c r="AJ480" i="20"/>
  <c r="AJ484" i="20"/>
  <c r="AJ488" i="20"/>
  <c r="AJ492" i="20"/>
  <c r="AJ500" i="20"/>
  <c r="AJ19" i="20"/>
  <c r="AJ23" i="20"/>
  <c r="AJ27" i="20"/>
  <c r="AJ31" i="20"/>
  <c r="AJ35" i="20"/>
  <c r="AJ39" i="20"/>
  <c r="AJ43" i="20"/>
  <c r="AJ47" i="20"/>
  <c r="AJ51" i="20"/>
  <c r="AJ55" i="20"/>
  <c r="AJ59" i="20"/>
  <c r="AJ63" i="20"/>
  <c r="AJ67" i="20"/>
  <c r="AJ71" i="20"/>
  <c r="AJ76" i="20"/>
  <c r="AJ80" i="20"/>
  <c r="AJ84" i="20"/>
  <c r="AJ88" i="20"/>
  <c r="AJ92" i="20"/>
  <c r="AJ96" i="20"/>
  <c r="AJ100" i="20"/>
  <c r="AJ104" i="20"/>
  <c r="AJ108" i="20"/>
  <c r="AJ112" i="20"/>
  <c r="AJ116" i="20"/>
  <c r="AJ120" i="20"/>
  <c r="AJ124" i="20"/>
  <c r="AJ128" i="20"/>
  <c r="AJ132" i="20"/>
  <c r="AJ136" i="20"/>
  <c r="AJ140" i="20"/>
  <c r="AJ144" i="20"/>
  <c r="AJ148" i="20"/>
  <c r="AJ156" i="20"/>
  <c r="AJ160" i="20"/>
  <c r="AJ164" i="20"/>
  <c r="AJ168" i="20"/>
  <c r="AJ172" i="20"/>
  <c r="AJ176" i="20"/>
  <c r="AJ180" i="20"/>
  <c r="AJ184" i="20"/>
  <c r="AJ188" i="20"/>
  <c r="AJ192" i="20"/>
  <c r="AJ196" i="20"/>
  <c r="AJ200" i="20"/>
  <c r="AJ204" i="20"/>
  <c r="AJ208" i="20"/>
  <c r="AJ212" i="20"/>
  <c r="AJ216" i="20"/>
  <c r="AJ220" i="20"/>
  <c r="AJ224" i="20"/>
  <c r="AJ228" i="20"/>
  <c r="AJ232" i="20"/>
  <c r="AJ236" i="20"/>
  <c r="AJ240" i="20"/>
  <c r="AJ244" i="20"/>
  <c r="AJ248" i="20"/>
  <c r="AJ252" i="20"/>
  <c r="AJ256" i="20"/>
  <c r="AJ260" i="20"/>
  <c r="AJ264" i="20"/>
  <c r="AJ268" i="20"/>
  <c r="AJ272" i="20"/>
  <c r="AJ276" i="20"/>
  <c r="AJ280" i="20"/>
  <c r="AJ284" i="20"/>
  <c r="AJ288" i="20"/>
  <c r="AJ292" i="20"/>
  <c r="AJ296" i="20"/>
  <c r="AJ300" i="20"/>
  <c r="AJ304" i="20"/>
  <c r="AJ308" i="20"/>
  <c r="AJ312" i="20"/>
  <c r="AJ316" i="20"/>
  <c r="AJ320" i="20"/>
  <c r="AJ324" i="20"/>
  <c r="AJ328" i="20"/>
  <c r="AJ332" i="20"/>
  <c r="AJ336" i="20"/>
  <c r="AJ340" i="20"/>
  <c r="AJ344" i="20"/>
  <c r="AJ348" i="20"/>
  <c r="AJ352" i="20"/>
  <c r="AJ356" i="20"/>
  <c r="AJ360" i="20"/>
  <c r="AJ364" i="20"/>
  <c r="AJ368" i="20"/>
  <c r="AJ372" i="20"/>
  <c r="AJ376" i="20"/>
  <c r="AJ380" i="20"/>
  <c r="AJ388" i="20"/>
  <c r="AJ392" i="20"/>
  <c r="AJ396" i="20"/>
  <c r="AJ400" i="20"/>
  <c r="AJ416" i="20"/>
  <c r="AJ424" i="20"/>
  <c r="AJ436" i="20"/>
  <c r="AJ448" i="20"/>
  <c r="AJ464" i="20"/>
  <c r="AJ496" i="20"/>
  <c r="AJ219" i="20"/>
  <c r="AJ427" i="20"/>
  <c r="AJ499" i="20"/>
  <c r="AJ21" i="20"/>
  <c r="AJ29" i="20"/>
  <c r="AJ37" i="20"/>
  <c r="AJ45" i="20"/>
  <c r="AJ53" i="20"/>
  <c r="AJ61" i="20"/>
  <c r="AJ69" i="20"/>
  <c r="AJ78" i="20"/>
  <c r="AJ86" i="20"/>
  <c r="AJ94" i="20"/>
  <c r="AJ102" i="20"/>
  <c r="AJ110" i="20"/>
  <c r="AJ118" i="20"/>
  <c r="AJ126" i="20"/>
  <c r="AJ134" i="20"/>
  <c r="AJ142" i="20"/>
  <c r="AJ150" i="20"/>
  <c r="AJ158" i="20"/>
  <c r="AJ166" i="20"/>
  <c r="AJ174" i="20"/>
  <c r="AJ182" i="20"/>
  <c r="AJ190" i="20"/>
  <c r="AJ198" i="20"/>
  <c r="AJ206" i="20"/>
  <c r="AJ214" i="20"/>
  <c r="AJ222" i="20"/>
  <c r="AJ230" i="20"/>
  <c r="AJ238" i="20"/>
  <c r="AJ246" i="20"/>
  <c r="AJ254" i="20"/>
  <c r="AJ262" i="20"/>
  <c r="AJ270" i="20"/>
  <c r="AJ278" i="20"/>
  <c r="AJ286" i="20"/>
  <c r="AJ294" i="20"/>
  <c r="AJ302" i="20"/>
  <c r="AJ310" i="20"/>
  <c r="AJ318" i="20"/>
  <c r="AJ326" i="20"/>
  <c r="AJ334" i="20"/>
  <c r="AJ342" i="20"/>
  <c r="AJ350" i="20"/>
  <c r="AJ358" i="20"/>
  <c r="AJ366" i="20"/>
  <c r="AJ374" i="20"/>
  <c r="AJ382" i="20"/>
  <c r="AJ390" i="20"/>
  <c r="AJ398" i="20"/>
  <c r="AJ406" i="20"/>
  <c r="AJ414" i="20"/>
  <c r="AJ422" i="20"/>
  <c r="AJ430" i="20"/>
  <c r="AJ438" i="20"/>
  <c r="AJ446" i="20"/>
  <c r="AJ454" i="20"/>
  <c r="AJ462" i="20"/>
  <c r="AJ470" i="20"/>
  <c r="AJ478" i="20"/>
  <c r="AJ486" i="20"/>
  <c r="AJ494" i="20"/>
  <c r="AJ18" i="20"/>
  <c r="AJ26" i="20"/>
  <c r="AJ34" i="20"/>
  <c r="AJ42" i="20"/>
  <c r="AJ50" i="20"/>
  <c r="AJ58" i="20"/>
  <c r="AJ66" i="20"/>
  <c r="AJ75" i="20"/>
  <c r="AJ83" i="20"/>
  <c r="AJ91" i="20"/>
  <c r="AJ99" i="20"/>
  <c r="AJ107" i="20"/>
  <c r="AJ115" i="20"/>
  <c r="AJ123" i="20"/>
  <c r="AJ131" i="20"/>
  <c r="AJ139" i="20"/>
  <c r="AJ147" i="20"/>
  <c r="AJ155" i="20"/>
  <c r="AJ163" i="20"/>
  <c r="AJ171" i="20"/>
  <c r="AJ179" i="20"/>
  <c r="AJ187" i="20"/>
  <c r="AJ195" i="20"/>
  <c r="AJ203" i="20"/>
  <c r="AJ211" i="20"/>
  <c r="AJ227" i="20"/>
  <c r="AJ235" i="20"/>
  <c r="AJ243" i="20"/>
  <c r="AJ251" i="20"/>
  <c r="AJ259" i="20"/>
  <c r="AJ267" i="20"/>
  <c r="AJ275" i="20"/>
  <c r="AJ283" i="20"/>
  <c r="AJ291" i="20"/>
  <c r="AJ299" i="20"/>
  <c r="AJ307" i="20"/>
  <c r="AJ315" i="20"/>
  <c r="AJ323" i="20"/>
  <c r="AJ331" i="20"/>
  <c r="AJ339" i="20"/>
  <c r="AJ347" i="20"/>
  <c r="AJ355" i="20"/>
  <c r="AJ363" i="20"/>
  <c r="AJ371" i="20"/>
  <c r="AJ379" i="20"/>
  <c r="AJ387" i="20"/>
  <c r="AJ395" i="20"/>
  <c r="AJ403" i="20"/>
  <c r="AJ411" i="20"/>
  <c r="AJ419" i="20"/>
  <c r="AJ435" i="20"/>
  <c r="AJ443" i="20"/>
  <c r="AJ451" i="20"/>
  <c r="AJ459" i="20"/>
  <c r="AJ467" i="20"/>
  <c r="AJ475" i="20"/>
  <c r="AJ483" i="20"/>
  <c r="AJ491" i="20"/>
  <c r="AJ17" i="20"/>
  <c r="AJ25" i="20"/>
  <c r="AJ33" i="20"/>
  <c r="AJ41" i="20"/>
  <c r="AJ49" i="20"/>
  <c r="AJ57" i="20"/>
  <c r="AJ65" i="20"/>
  <c r="AJ74" i="20"/>
  <c r="AJ82" i="20"/>
  <c r="AJ90" i="20"/>
  <c r="AJ98" i="20"/>
  <c r="AJ106" i="20"/>
  <c r="AJ114" i="20"/>
  <c r="AJ122" i="20"/>
  <c r="AJ130" i="20"/>
  <c r="AJ138" i="20"/>
  <c r="AJ146" i="20"/>
  <c r="AJ154" i="20"/>
  <c r="AJ162" i="20"/>
  <c r="AJ170" i="20"/>
  <c r="AJ178" i="20"/>
  <c r="AJ186" i="20"/>
  <c r="AJ194" i="20"/>
  <c r="AJ202" i="20"/>
  <c r="AJ210" i="20"/>
  <c r="AJ218" i="20"/>
  <c r="AJ226" i="20"/>
  <c r="AJ234" i="20"/>
  <c r="AJ242" i="20"/>
  <c r="AJ250" i="20"/>
  <c r="AJ258" i="20"/>
  <c r="AJ266" i="20"/>
  <c r="AJ274" i="20"/>
  <c r="AJ282" i="20"/>
  <c r="AJ290" i="20"/>
  <c r="AJ298" i="20"/>
  <c r="AJ306" i="20"/>
  <c r="AJ314" i="20"/>
  <c r="AJ322" i="20"/>
  <c r="AJ330" i="20"/>
  <c r="AJ338" i="20"/>
  <c r="AJ346" i="20"/>
  <c r="AJ354" i="20"/>
  <c r="AJ362" i="20"/>
  <c r="AJ370" i="20"/>
  <c r="AJ378" i="20"/>
  <c r="AJ386" i="20"/>
  <c r="AJ394" i="20"/>
  <c r="AJ402" i="20"/>
  <c r="AJ410" i="20"/>
  <c r="AJ418" i="20"/>
  <c r="AJ426" i="20"/>
  <c r="AJ434" i="20"/>
  <c r="AJ442" i="20"/>
  <c r="AJ450" i="20"/>
  <c r="AJ458" i="20"/>
  <c r="AJ466" i="20"/>
  <c r="AJ474" i="20"/>
  <c r="AJ482" i="20"/>
  <c r="AJ490" i="20"/>
  <c r="AJ498" i="20"/>
  <c r="AJ22" i="20"/>
  <c r="AJ30" i="20"/>
  <c r="AJ38" i="20"/>
  <c r="AJ46" i="20"/>
  <c r="AJ54" i="20"/>
  <c r="AJ62" i="20"/>
  <c r="AJ70" i="20"/>
  <c r="AJ79" i="20"/>
  <c r="AJ87" i="20"/>
  <c r="AJ95" i="20"/>
  <c r="AJ103" i="20"/>
  <c r="AJ111" i="20"/>
  <c r="AJ119" i="20"/>
  <c r="AJ127" i="20"/>
  <c r="AJ135" i="20"/>
  <c r="AJ143" i="20"/>
  <c r="AJ151" i="20"/>
  <c r="AJ159" i="20"/>
  <c r="AJ167" i="20"/>
  <c r="AJ175" i="20"/>
  <c r="AJ183" i="20"/>
  <c r="AJ191" i="20"/>
  <c r="AJ199" i="20"/>
  <c r="AJ207" i="20"/>
  <c r="AJ215" i="20"/>
  <c r="AJ223" i="20"/>
  <c r="AJ231" i="20"/>
  <c r="AJ239" i="20"/>
  <c r="AJ247" i="20"/>
  <c r="AJ255" i="20"/>
  <c r="AJ263" i="20"/>
  <c r="AJ271" i="20"/>
  <c r="AJ279" i="20"/>
  <c r="AJ287" i="20"/>
  <c r="AJ295" i="20"/>
  <c r="AJ303" i="20"/>
  <c r="AJ311" i="20"/>
  <c r="AJ319" i="20"/>
  <c r="AJ327" i="20"/>
  <c r="AJ335" i="20"/>
  <c r="AJ343" i="20"/>
  <c r="AJ351" i="20"/>
  <c r="AJ359" i="20"/>
  <c r="AJ367" i="20"/>
  <c r="AJ375" i="20"/>
  <c r="AJ383" i="20"/>
  <c r="AJ391" i="20"/>
  <c r="AJ399" i="20"/>
  <c r="AJ407" i="20"/>
  <c r="AJ415" i="20"/>
  <c r="AJ423" i="20"/>
  <c r="AJ431" i="20"/>
  <c r="AJ439" i="20"/>
  <c r="AJ447" i="20"/>
  <c r="AJ455" i="20"/>
  <c r="AJ463" i="20"/>
  <c r="AJ471" i="20"/>
  <c r="AJ479" i="20"/>
  <c r="AJ487" i="20"/>
  <c r="AJ495" i="20"/>
  <c r="V13" i="20"/>
  <c r="AL13" i="20" s="1"/>
  <c r="AL73" i="20" s="1"/>
  <c r="S25" i="21"/>
  <c r="U23" i="21"/>
  <c r="U13" i="20" s="1"/>
  <c r="V23" i="21"/>
  <c r="D10" i="21" s="1"/>
  <c r="AL19" i="20" l="1"/>
  <c r="AL23" i="20"/>
  <c r="AL27" i="20"/>
  <c r="AL31" i="20"/>
  <c r="AL35" i="20"/>
  <c r="AL39" i="20"/>
  <c r="AL43" i="20"/>
  <c r="AL47" i="20"/>
  <c r="AL51" i="20"/>
  <c r="AL55" i="20"/>
  <c r="AL59" i="20"/>
  <c r="AL63" i="20"/>
  <c r="AL67" i="20"/>
  <c r="AL71" i="20"/>
  <c r="AL76" i="20"/>
  <c r="AL80" i="20"/>
  <c r="AL84" i="20"/>
  <c r="AL88" i="20"/>
  <c r="AL92" i="20"/>
  <c r="AL96" i="20"/>
  <c r="AL100" i="20"/>
  <c r="AL104" i="20"/>
  <c r="AL108" i="20"/>
  <c r="AL112" i="20"/>
  <c r="AL116" i="20"/>
  <c r="AL120" i="20"/>
  <c r="AL124" i="20"/>
  <c r="AL128" i="20"/>
  <c r="AL132" i="20"/>
  <c r="AL136" i="20"/>
  <c r="AL140" i="20"/>
  <c r="AL144" i="20"/>
  <c r="AL148" i="20"/>
  <c r="AL152" i="20"/>
  <c r="AL156" i="20"/>
  <c r="AL160" i="20"/>
  <c r="AL164" i="20"/>
  <c r="AL168" i="20"/>
  <c r="AL172" i="20"/>
  <c r="AL176" i="20"/>
  <c r="AL180" i="20"/>
  <c r="AL184" i="20"/>
  <c r="AL188" i="20"/>
  <c r="AL192" i="20"/>
  <c r="AL196" i="20"/>
  <c r="AL200" i="20"/>
  <c r="AL204" i="20"/>
  <c r="AL208" i="20"/>
  <c r="AL212" i="20"/>
  <c r="AL216" i="20"/>
  <c r="AL220" i="20"/>
  <c r="AL224" i="20"/>
  <c r="AL228" i="20"/>
  <c r="AL232" i="20"/>
  <c r="AL236" i="20"/>
  <c r="AL240" i="20"/>
  <c r="AL244" i="20"/>
  <c r="AL248" i="20"/>
  <c r="AL252" i="20"/>
  <c r="AL256" i="20"/>
  <c r="AL260" i="20"/>
  <c r="AL264" i="20"/>
  <c r="AL268" i="20"/>
  <c r="AL272" i="20"/>
  <c r="AL276" i="20"/>
  <c r="AL280" i="20"/>
  <c r="AL284" i="20"/>
  <c r="AL288" i="20"/>
  <c r="AL292" i="20"/>
  <c r="AL296" i="20"/>
  <c r="AL300" i="20"/>
  <c r="AL304" i="20"/>
  <c r="AL308" i="20"/>
  <c r="AL312" i="20"/>
  <c r="AL316" i="20"/>
  <c r="AL320" i="20"/>
  <c r="AL324" i="20"/>
  <c r="AL328" i="20"/>
  <c r="AL332" i="20"/>
  <c r="AL336" i="20"/>
  <c r="AL340" i="20"/>
  <c r="AL344" i="20"/>
  <c r="AL348" i="20"/>
  <c r="AL352" i="20"/>
  <c r="AL356" i="20"/>
  <c r="AL360" i="20"/>
  <c r="AL364" i="20"/>
  <c r="AL368" i="20"/>
  <c r="AL372" i="20"/>
  <c r="AL376" i="20"/>
  <c r="AL380" i="20"/>
  <c r="AL384" i="20"/>
  <c r="AL388" i="20"/>
  <c r="AL392" i="20"/>
  <c r="AL396" i="20"/>
  <c r="AL400" i="20"/>
  <c r="AL404" i="20"/>
  <c r="AL408" i="20"/>
  <c r="AL412" i="20"/>
  <c r="AL416" i="20"/>
  <c r="AL420" i="20"/>
  <c r="AL424" i="20"/>
  <c r="AL428" i="20"/>
  <c r="AL432" i="20"/>
  <c r="AL436" i="20"/>
  <c r="AL440" i="20"/>
  <c r="AL444" i="20"/>
  <c r="AL448" i="20"/>
  <c r="AL452" i="20"/>
  <c r="AL456" i="20"/>
  <c r="AL460" i="20"/>
  <c r="AL464" i="20"/>
  <c r="AL468" i="20"/>
  <c r="AL472" i="20"/>
  <c r="AL476" i="20"/>
  <c r="AL480" i="20"/>
  <c r="AL484" i="20"/>
  <c r="AL488" i="20"/>
  <c r="AL492" i="20"/>
  <c r="AL496" i="20"/>
  <c r="AL500" i="20"/>
  <c r="AL415" i="20"/>
  <c r="AL419" i="20"/>
  <c r="AL423" i="20"/>
  <c r="AL431" i="20"/>
  <c r="AL435" i="20"/>
  <c r="AL439" i="20"/>
  <c r="AL447" i="20"/>
  <c r="AL451" i="20"/>
  <c r="AL459" i="20"/>
  <c r="AL463" i="20"/>
  <c r="AL471" i="20"/>
  <c r="AL479" i="20"/>
  <c r="AL487" i="20"/>
  <c r="AL495" i="20"/>
  <c r="AL499" i="20"/>
  <c r="AL18" i="20"/>
  <c r="AL22" i="20"/>
  <c r="AL26" i="20"/>
  <c r="AL30" i="20"/>
  <c r="AL34" i="20"/>
  <c r="AL38" i="20"/>
  <c r="AL42" i="20"/>
  <c r="AL46" i="20"/>
  <c r="AL50" i="20"/>
  <c r="AL54" i="20"/>
  <c r="AL58" i="20"/>
  <c r="AL62" i="20"/>
  <c r="AL66" i="20"/>
  <c r="AL70" i="20"/>
  <c r="AL75" i="20"/>
  <c r="AL79" i="20"/>
  <c r="AL83" i="20"/>
  <c r="AL87" i="20"/>
  <c r="AL91" i="20"/>
  <c r="AL95" i="20"/>
  <c r="AL99" i="20"/>
  <c r="AL103" i="20"/>
  <c r="AL107" i="20"/>
  <c r="AL111" i="20"/>
  <c r="AL115" i="20"/>
  <c r="AL119" i="20"/>
  <c r="AL123" i="20"/>
  <c r="AL127" i="20"/>
  <c r="AL131" i="20"/>
  <c r="AL135" i="20"/>
  <c r="AL139" i="20"/>
  <c r="AL143" i="20"/>
  <c r="AL147" i="20"/>
  <c r="AL151" i="20"/>
  <c r="AL155" i="20"/>
  <c r="AL159" i="20"/>
  <c r="AL163" i="20"/>
  <c r="AL167" i="20"/>
  <c r="AL171" i="20"/>
  <c r="AL175" i="20"/>
  <c r="AL179" i="20"/>
  <c r="AL183" i="20"/>
  <c r="AL187" i="20"/>
  <c r="AL191" i="20"/>
  <c r="AL195" i="20"/>
  <c r="AL199" i="20"/>
  <c r="AL203" i="20"/>
  <c r="AL207" i="20"/>
  <c r="AL211" i="20"/>
  <c r="AL215" i="20"/>
  <c r="AL219" i="20"/>
  <c r="AL223" i="20"/>
  <c r="AL227" i="20"/>
  <c r="AL231" i="20"/>
  <c r="AL235" i="20"/>
  <c r="AL239" i="20"/>
  <c r="AL243" i="20"/>
  <c r="AL247" i="20"/>
  <c r="AL251" i="20"/>
  <c r="AL255" i="20"/>
  <c r="AL259" i="20"/>
  <c r="AL263" i="20"/>
  <c r="AL267" i="20"/>
  <c r="AL271" i="20"/>
  <c r="AL275" i="20"/>
  <c r="AL279" i="20"/>
  <c r="AL283" i="20"/>
  <c r="AL287" i="20"/>
  <c r="AL291" i="20"/>
  <c r="AL295" i="20"/>
  <c r="AL299" i="20"/>
  <c r="AL303" i="20"/>
  <c r="AL307" i="20"/>
  <c r="AL311" i="20"/>
  <c r="AL315" i="20"/>
  <c r="AL319" i="20"/>
  <c r="AL323" i="20"/>
  <c r="AL327" i="20"/>
  <c r="AL331" i="20"/>
  <c r="AL335" i="20"/>
  <c r="AL339" i="20"/>
  <c r="AL343" i="20"/>
  <c r="AL347" i="20"/>
  <c r="AL351" i="20"/>
  <c r="AL355" i="20"/>
  <c r="AL359" i="20"/>
  <c r="AL363" i="20"/>
  <c r="AL367" i="20"/>
  <c r="AL371" i="20"/>
  <c r="AL375" i="20"/>
  <c r="AL379" i="20"/>
  <c r="AL383" i="20"/>
  <c r="AL387" i="20"/>
  <c r="AL391" i="20"/>
  <c r="AL395" i="20"/>
  <c r="AL399" i="20"/>
  <c r="AL403" i="20"/>
  <c r="AL407" i="20"/>
  <c r="AL411" i="20"/>
  <c r="AL427" i="20"/>
  <c r="AL443" i="20"/>
  <c r="AL455" i="20"/>
  <c r="AL467" i="20"/>
  <c r="AL475" i="20"/>
  <c r="AL483" i="20"/>
  <c r="AL491" i="20"/>
  <c r="AL21" i="20"/>
  <c r="AL486" i="20"/>
  <c r="AL16" i="20"/>
  <c r="AL24" i="20"/>
  <c r="AL32" i="20"/>
  <c r="AL40" i="20"/>
  <c r="AL48" i="20"/>
  <c r="AL56" i="20"/>
  <c r="AL64" i="20"/>
  <c r="AL72" i="20"/>
  <c r="AL81" i="20"/>
  <c r="AL89" i="20"/>
  <c r="AL97" i="20"/>
  <c r="AL105" i="20"/>
  <c r="AL113" i="20"/>
  <c r="AL121" i="20"/>
  <c r="AL129" i="20"/>
  <c r="AL137" i="20"/>
  <c r="AL145" i="20"/>
  <c r="AL153" i="20"/>
  <c r="AL161" i="20"/>
  <c r="AL169" i="20"/>
  <c r="AL177" i="20"/>
  <c r="AL185" i="20"/>
  <c r="AL193" i="20"/>
  <c r="AL201" i="20"/>
  <c r="AL209" i="20"/>
  <c r="AL217" i="20"/>
  <c r="AL225" i="20"/>
  <c r="AL233" i="20"/>
  <c r="AL241" i="20"/>
  <c r="AL249" i="20"/>
  <c r="AL257" i="20"/>
  <c r="AL265" i="20"/>
  <c r="AL273" i="20"/>
  <c r="AL281" i="20"/>
  <c r="AL289" i="20"/>
  <c r="AL297" i="20"/>
  <c r="AL305" i="20"/>
  <c r="AL313" i="20"/>
  <c r="AL321" i="20"/>
  <c r="AL329" i="20"/>
  <c r="AL337" i="20"/>
  <c r="AL345" i="20"/>
  <c r="AL353" i="20"/>
  <c r="AL361" i="20"/>
  <c r="AL369" i="20"/>
  <c r="AL377" i="20"/>
  <c r="AL385" i="20"/>
  <c r="AL393" i="20"/>
  <c r="AL401" i="20"/>
  <c r="AL409" i="20"/>
  <c r="AL417" i="20"/>
  <c r="AL425" i="20"/>
  <c r="AL433" i="20"/>
  <c r="AL441" i="20"/>
  <c r="AL449" i="20"/>
  <c r="AL457" i="20"/>
  <c r="AL465" i="20"/>
  <c r="AL473" i="20"/>
  <c r="AL481" i="20"/>
  <c r="AL489" i="20"/>
  <c r="AL497" i="20"/>
  <c r="AL29" i="20"/>
  <c r="AL37" i="20"/>
  <c r="AL45" i="20"/>
  <c r="AL53" i="20"/>
  <c r="AL61" i="20"/>
  <c r="AL69" i="20"/>
  <c r="AL78" i="20"/>
  <c r="AL86" i="20"/>
  <c r="AL94" i="20"/>
  <c r="AL102" i="20"/>
  <c r="AL110" i="20"/>
  <c r="AL118" i="20"/>
  <c r="AL126" i="20"/>
  <c r="AL134" i="20"/>
  <c r="AL142" i="20"/>
  <c r="AL150" i="20"/>
  <c r="AL158" i="20"/>
  <c r="AL166" i="20"/>
  <c r="AL174" i="20"/>
  <c r="AL182" i="20"/>
  <c r="AL190" i="20"/>
  <c r="AL198" i="20"/>
  <c r="AL206" i="20"/>
  <c r="AL214" i="20"/>
  <c r="AL222" i="20"/>
  <c r="AL230" i="20"/>
  <c r="AL238" i="20"/>
  <c r="AL246" i="20"/>
  <c r="AL254" i="20"/>
  <c r="AL262" i="20"/>
  <c r="AL270" i="20"/>
  <c r="AL278" i="20"/>
  <c r="AL286" i="20"/>
  <c r="AL294" i="20"/>
  <c r="AL302" i="20"/>
  <c r="AL310" i="20"/>
  <c r="AL318" i="20"/>
  <c r="AL326" i="20"/>
  <c r="AL334" i="20"/>
  <c r="AL342" i="20"/>
  <c r="AL350" i="20"/>
  <c r="AL358" i="20"/>
  <c r="AL366" i="20"/>
  <c r="AL374" i="20"/>
  <c r="AL382" i="20"/>
  <c r="AL390" i="20"/>
  <c r="AL398" i="20"/>
  <c r="AL406" i="20"/>
  <c r="AL414" i="20"/>
  <c r="AL422" i="20"/>
  <c r="AL430" i="20"/>
  <c r="AL438" i="20"/>
  <c r="AL446" i="20"/>
  <c r="AL454" i="20"/>
  <c r="AL462" i="20"/>
  <c r="AL470" i="20"/>
  <c r="AL478" i="20"/>
  <c r="AL494" i="20"/>
  <c r="AL20" i="20"/>
  <c r="AL28" i="20"/>
  <c r="AL36" i="20"/>
  <c r="AL44" i="20"/>
  <c r="AL52" i="20"/>
  <c r="AL60" i="20"/>
  <c r="AL68" i="20"/>
  <c r="AL77" i="20"/>
  <c r="AL85" i="20"/>
  <c r="AL93" i="20"/>
  <c r="AL101" i="20"/>
  <c r="AL109" i="20"/>
  <c r="AL117" i="20"/>
  <c r="AL125" i="20"/>
  <c r="AL133" i="20"/>
  <c r="AL141" i="20"/>
  <c r="AL149" i="20"/>
  <c r="AL157" i="20"/>
  <c r="AL165" i="20"/>
  <c r="AL173" i="20"/>
  <c r="AL181" i="20"/>
  <c r="AL189" i="20"/>
  <c r="AL197" i="20"/>
  <c r="AL205" i="20"/>
  <c r="AL213" i="20"/>
  <c r="AL221" i="20"/>
  <c r="AL229" i="20"/>
  <c r="AL237" i="20"/>
  <c r="AL245" i="20"/>
  <c r="AL253" i="20"/>
  <c r="AL261" i="20"/>
  <c r="AL269" i="20"/>
  <c r="AL277" i="20"/>
  <c r="AL285" i="20"/>
  <c r="AL293" i="20"/>
  <c r="AL301" i="20"/>
  <c r="AL309" i="20"/>
  <c r="AL317" i="20"/>
  <c r="AL325" i="20"/>
  <c r="AL333" i="20"/>
  <c r="AL341" i="20"/>
  <c r="AL349" i="20"/>
  <c r="AL357" i="20"/>
  <c r="AL365" i="20"/>
  <c r="AL373" i="20"/>
  <c r="AL381" i="20"/>
  <c r="AL389" i="20"/>
  <c r="AL397" i="20"/>
  <c r="AL405" i="20"/>
  <c r="AL413" i="20"/>
  <c r="AL421" i="20"/>
  <c r="AL429" i="20"/>
  <c r="AL437" i="20"/>
  <c r="AL445" i="20"/>
  <c r="AL453" i="20"/>
  <c r="AL461" i="20"/>
  <c r="AL469" i="20"/>
  <c r="AL477" i="20"/>
  <c r="AL485" i="20"/>
  <c r="AL493" i="20"/>
  <c r="AL501" i="20"/>
  <c r="AL17" i="20"/>
  <c r="AL25" i="20"/>
  <c r="AL33" i="20"/>
  <c r="AL41" i="20"/>
  <c r="AL49" i="20"/>
  <c r="AL57" i="20"/>
  <c r="AL65" i="20"/>
  <c r="AL74" i="20"/>
  <c r="AL82" i="20"/>
  <c r="AL90" i="20"/>
  <c r="AL98" i="20"/>
  <c r="AL106" i="20"/>
  <c r="AL114" i="20"/>
  <c r="AL122" i="20"/>
  <c r="AL130" i="20"/>
  <c r="AL138" i="20"/>
  <c r="AL146" i="20"/>
  <c r="AL154" i="20"/>
  <c r="AL162" i="20"/>
  <c r="AL170" i="20"/>
  <c r="AL178" i="20"/>
  <c r="AL186" i="20"/>
  <c r="AL194" i="20"/>
  <c r="AL202" i="20"/>
  <c r="AL210" i="20"/>
  <c r="AL226" i="20"/>
  <c r="AL234" i="20"/>
  <c r="AL242" i="20"/>
  <c r="AL250" i="20"/>
  <c r="AL258" i="20"/>
  <c r="AL266" i="20"/>
  <c r="AL274" i="20"/>
  <c r="AL282" i="20"/>
  <c r="AL290" i="20"/>
  <c r="AL298" i="20"/>
  <c r="AL306" i="20"/>
  <c r="AL314" i="20"/>
  <c r="AL322" i="20"/>
  <c r="AL330" i="20"/>
  <c r="AL338" i="20"/>
  <c r="AL346" i="20"/>
  <c r="AL354" i="20"/>
  <c r="AL362" i="20"/>
  <c r="AL370" i="20"/>
  <c r="AL378" i="20"/>
  <c r="AL386" i="20"/>
  <c r="AL394" i="20"/>
  <c r="AL402" i="20"/>
  <c r="AL410" i="20"/>
  <c r="AL418" i="20"/>
  <c r="AL426" i="20"/>
  <c r="AL434" i="20"/>
  <c r="AL442" i="20"/>
  <c r="AL450" i="20"/>
  <c r="AL458" i="20"/>
  <c r="AL466" i="20"/>
  <c r="AL474" i="20"/>
  <c r="AL482" i="20"/>
  <c r="AL490" i="20"/>
  <c r="AL498" i="20"/>
  <c r="AL218" i="20"/>
  <c r="U25" i="21"/>
  <c r="S26" i="21"/>
  <c r="V25" i="21"/>
  <c r="D12" i="21" s="1"/>
  <c r="AK13" i="20"/>
  <c r="AK73" i="20" s="1"/>
  <c r="AQ13" i="20"/>
  <c r="AQ73" i="20" s="1"/>
  <c r="K47" i="21"/>
  <c r="K44" i="21"/>
  <c r="K43" i="21"/>
  <c r="K42" i="21"/>
  <c r="K41" i="21"/>
  <c r="K40" i="21"/>
  <c r="AK16" i="20" l="1"/>
  <c r="AK20" i="20"/>
  <c r="AK24" i="20"/>
  <c r="AK28" i="20"/>
  <c r="AK32" i="20"/>
  <c r="AK36" i="20"/>
  <c r="AK40" i="20"/>
  <c r="AK44" i="20"/>
  <c r="AK48" i="20"/>
  <c r="AK52" i="20"/>
  <c r="AK56" i="20"/>
  <c r="AK60" i="20"/>
  <c r="AK64" i="20"/>
  <c r="AK68" i="20"/>
  <c r="AK72" i="20"/>
  <c r="AK77" i="20"/>
  <c r="AK81" i="20"/>
  <c r="AK85" i="20"/>
  <c r="AK89" i="20"/>
  <c r="AK93" i="20"/>
  <c r="AK97" i="20"/>
  <c r="AK101" i="20"/>
  <c r="AK105" i="20"/>
  <c r="AK109" i="20"/>
  <c r="AK113" i="20"/>
  <c r="AK117" i="20"/>
  <c r="AK121" i="20"/>
  <c r="AK125" i="20"/>
  <c r="AK129" i="20"/>
  <c r="AK133" i="20"/>
  <c r="AK137" i="20"/>
  <c r="AK141" i="20"/>
  <c r="AK145" i="20"/>
  <c r="AK149" i="20"/>
  <c r="AK153" i="20"/>
  <c r="AK157" i="20"/>
  <c r="AK161" i="20"/>
  <c r="AK165" i="20"/>
  <c r="AK169" i="20"/>
  <c r="AK173" i="20"/>
  <c r="AK177" i="20"/>
  <c r="AK181" i="20"/>
  <c r="AK185" i="20"/>
  <c r="AK189" i="20"/>
  <c r="AK193" i="20"/>
  <c r="AK197" i="20"/>
  <c r="AK201" i="20"/>
  <c r="AK205" i="20"/>
  <c r="AK209" i="20"/>
  <c r="AK213" i="20"/>
  <c r="AK217" i="20"/>
  <c r="AK221" i="20"/>
  <c r="AK225" i="20"/>
  <c r="AK229" i="20"/>
  <c r="AK233" i="20"/>
  <c r="AK237" i="20"/>
  <c r="AK241" i="20"/>
  <c r="AK245" i="20"/>
  <c r="AK249" i="20"/>
  <c r="AK253" i="20"/>
  <c r="AK257" i="20"/>
  <c r="AK261" i="20"/>
  <c r="AK265" i="20"/>
  <c r="AK269" i="20"/>
  <c r="AK273" i="20"/>
  <c r="AK277" i="20"/>
  <c r="AK281" i="20"/>
  <c r="AK285" i="20"/>
  <c r="AK289" i="20"/>
  <c r="AK293" i="20"/>
  <c r="AK297" i="20"/>
  <c r="AK301" i="20"/>
  <c r="AK305" i="20"/>
  <c r="AK309" i="20"/>
  <c r="AK313" i="20"/>
  <c r="AK317" i="20"/>
  <c r="AK321" i="20"/>
  <c r="AK325" i="20"/>
  <c r="AK329" i="20"/>
  <c r="AK333" i="20"/>
  <c r="AK337" i="20"/>
  <c r="AK341" i="20"/>
  <c r="AK345" i="20"/>
  <c r="AK349" i="20"/>
  <c r="AK353" i="20"/>
  <c r="AK357" i="20"/>
  <c r="AK361" i="20"/>
  <c r="AK365" i="20"/>
  <c r="AK369" i="20"/>
  <c r="AK373" i="20"/>
  <c r="AK377" i="20"/>
  <c r="AK381" i="20"/>
  <c r="AK385" i="20"/>
  <c r="AK389" i="20"/>
  <c r="AK393" i="20"/>
  <c r="AK397" i="20"/>
  <c r="AK401" i="20"/>
  <c r="AK405" i="20"/>
  <c r="AK409" i="20"/>
  <c r="AK413" i="20"/>
  <c r="AK417" i="20"/>
  <c r="AK421" i="20"/>
  <c r="AK425" i="20"/>
  <c r="AK429" i="20"/>
  <c r="AK433" i="20"/>
  <c r="AK437" i="20"/>
  <c r="AK441" i="20"/>
  <c r="AK445" i="20"/>
  <c r="AK449" i="20"/>
  <c r="AK453" i="20"/>
  <c r="AK457" i="20"/>
  <c r="AK461" i="20"/>
  <c r="AK465" i="20"/>
  <c r="AK469" i="20"/>
  <c r="AK473" i="20"/>
  <c r="AK477" i="20"/>
  <c r="AK481" i="20"/>
  <c r="AK485" i="20"/>
  <c r="AK489" i="20"/>
  <c r="AK493" i="20"/>
  <c r="AK497" i="20"/>
  <c r="AK501" i="20"/>
  <c r="AK18" i="20"/>
  <c r="AK22" i="20"/>
  <c r="AK26" i="20"/>
  <c r="AK30" i="20"/>
  <c r="AK34" i="20"/>
  <c r="AK38" i="20"/>
  <c r="AK42" i="20"/>
  <c r="AK46" i="20"/>
  <c r="AK50" i="20"/>
  <c r="AK54" i="20"/>
  <c r="AK58" i="20"/>
  <c r="AK62" i="20"/>
  <c r="AK66" i="20"/>
  <c r="AK70" i="20"/>
  <c r="AK75" i="20"/>
  <c r="AK79" i="20"/>
  <c r="AK83" i="20"/>
  <c r="AK87" i="20"/>
  <c r="AK91" i="20"/>
  <c r="AK95" i="20"/>
  <c r="AK99" i="20"/>
  <c r="AK103" i="20"/>
  <c r="AK107" i="20"/>
  <c r="AK111" i="20"/>
  <c r="AK115" i="20"/>
  <c r="AK119" i="20"/>
  <c r="AK123" i="20"/>
  <c r="AK127" i="20"/>
  <c r="AK131" i="20"/>
  <c r="AK135" i="20"/>
  <c r="AK139" i="20"/>
  <c r="AK143" i="20"/>
  <c r="AK147" i="20"/>
  <c r="AK151" i="20"/>
  <c r="AK155" i="20"/>
  <c r="AK159" i="20"/>
  <c r="AK163" i="20"/>
  <c r="AK167" i="20"/>
  <c r="AK171" i="20"/>
  <c r="AK175" i="20"/>
  <c r="AK179" i="20"/>
  <c r="AK183" i="20"/>
  <c r="AK187" i="20"/>
  <c r="AK191" i="20"/>
  <c r="AK195" i="20"/>
  <c r="AK199" i="20"/>
  <c r="AK203" i="20"/>
  <c r="AK207" i="20"/>
  <c r="AK211" i="20"/>
  <c r="AK215" i="20"/>
  <c r="AK219" i="20"/>
  <c r="AK223" i="20"/>
  <c r="AK227" i="20"/>
  <c r="AK231" i="20"/>
  <c r="AK235" i="20"/>
  <c r="AK239" i="20"/>
  <c r="AK243" i="20"/>
  <c r="AK247" i="20"/>
  <c r="AK251" i="20"/>
  <c r="AK255" i="20"/>
  <c r="AK259" i="20"/>
  <c r="AK263" i="20"/>
  <c r="AK267" i="20"/>
  <c r="AK271" i="20"/>
  <c r="AK275" i="20"/>
  <c r="AK279" i="20"/>
  <c r="AK283" i="20"/>
  <c r="AK287" i="20"/>
  <c r="AK291" i="20"/>
  <c r="AK295" i="20"/>
  <c r="AK299" i="20"/>
  <c r="AK303" i="20"/>
  <c r="AK307" i="20"/>
  <c r="AK311" i="20"/>
  <c r="AK315" i="20"/>
  <c r="AK319" i="20"/>
  <c r="AK323" i="20"/>
  <c r="AK327" i="20"/>
  <c r="AK331" i="20"/>
  <c r="AK335" i="20"/>
  <c r="AK339" i="20"/>
  <c r="AK343" i="20"/>
  <c r="AK347" i="20"/>
  <c r="AK351" i="20"/>
  <c r="AK355" i="20"/>
  <c r="AK359" i="20"/>
  <c r="AK363" i="20"/>
  <c r="AK367" i="20"/>
  <c r="AK371" i="20"/>
  <c r="AK375" i="20"/>
  <c r="AK379" i="20"/>
  <c r="AK383" i="20"/>
  <c r="AK387" i="20"/>
  <c r="AK391" i="20"/>
  <c r="AK395" i="20"/>
  <c r="AK399" i="20"/>
  <c r="AK403" i="20"/>
  <c r="AK407" i="20"/>
  <c r="AK411" i="20"/>
  <c r="AK415" i="20"/>
  <c r="AK419" i="20"/>
  <c r="AK423" i="20"/>
  <c r="AK427" i="20"/>
  <c r="AK431" i="20"/>
  <c r="AK435" i="20"/>
  <c r="AK439" i="20"/>
  <c r="AK443" i="20"/>
  <c r="AK447" i="20"/>
  <c r="AK451" i="20"/>
  <c r="AK455" i="20"/>
  <c r="AK459" i="20"/>
  <c r="AK463" i="20"/>
  <c r="AK467" i="20"/>
  <c r="AK471" i="20"/>
  <c r="AK475" i="20"/>
  <c r="AK479" i="20"/>
  <c r="AK483" i="20"/>
  <c r="AK487" i="20"/>
  <c r="AK491" i="20"/>
  <c r="AK495" i="20"/>
  <c r="AK499" i="20"/>
  <c r="AK19" i="20"/>
  <c r="AK27" i="20"/>
  <c r="AK35" i="20"/>
  <c r="AK43" i="20"/>
  <c r="AK51" i="20"/>
  <c r="AK59" i="20"/>
  <c r="AK67" i="20"/>
  <c r="AK76" i="20"/>
  <c r="AK84" i="20"/>
  <c r="AK92" i="20"/>
  <c r="AK100" i="20"/>
  <c r="AK108" i="20"/>
  <c r="AK116" i="20"/>
  <c r="AK124" i="20"/>
  <c r="AK132" i="20"/>
  <c r="AK140" i="20"/>
  <c r="AK148" i="20"/>
  <c r="AK156" i="20"/>
  <c r="AK164" i="20"/>
  <c r="AK172" i="20"/>
  <c r="AK180" i="20"/>
  <c r="AK188" i="20"/>
  <c r="AK196" i="20"/>
  <c r="AK204" i="20"/>
  <c r="AK212" i="20"/>
  <c r="AK220" i="20"/>
  <c r="AK228" i="20"/>
  <c r="AK236" i="20"/>
  <c r="AK244" i="20"/>
  <c r="AK252" i="20"/>
  <c r="AK260" i="20"/>
  <c r="AK268" i="20"/>
  <c r="AK276" i="20"/>
  <c r="AK284" i="20"/>
  <c r="AK292" i="20"/>
  <c r="AK300" i="20"/>
  <c r="AK308" i="20"/>
  <c r="AK316" i="20"/>
  <c r="AK324" i="20"/>
  <c r="AK332" i="20"/>
  <c r="AK340" i="20"/>
  <c r="AK348" i="20"/>
  <c r="AK356" i="20"/>
  <c r="AK364" i="20"/>
  <c r="AK372" i="20"/>
  <c r="AK380" i="20"/>
  <c r="AK388" i="20"/>
  <c r="AK396" i="20"/>
  <c r="AK404" i="20"/>
  <c r="AK412" i="20"/>
  <c r="AK420" i="20"/>
  <c r="AK428" i="20"/>
  <c r="AK436" i="20"/>
  <c r="AK444" i="20"/>
  <c r="AK452" i="20"/>
  <c r="AK460" i="20"/>
  <c r="AK468" i="20"/>
  <c r="AK476" i="20"/>
  <c r="AK484" i="20"/>
  <c r="AK492" i="20"/>
  <c r="AK500" i="20"/>
  <c r="AK21" i="20"/>
  <c r="AK45" i="20"/>
  <c r="AK69" i="20"/>
  <c r="AK94" i="20"/>
  <c r="AK110" i="20"/>
  <c r="AK134" i="20"/>
  <c r="AK150" i="20"/>
  <c r="AK158" i="20"/>
  <c r="AK182" i="20"/>
  <c r="AK230" i="20"/>
  <c r="AK278" i="20"/>
  <c r="AK310" i="20"/>
  <c r="AK326" i="20"/>
  <c r="AK358" i="20"/>
  <c r="AK366" i="20"/>
  <c r="AK374" i="20"/>
  <c r="AK398" i="20"/>
  <c r="AK422" i="20"/>
  <c r="AK430" i="20"/>
  <c r="AK454" i="20"/>
  <c r="AK470" i="20"/>
  <c r="AK31" i="20"/>
  <c r="AK47" i="20"/>
  <c r="AK80" i="20"/>
  <c r="AK96" i="20"/>
  <c r="AK112" i="20"/>
  <c r="AK120" i="20"/>
  <c r="AK136" i="20"/>
  <c r="AK152" i="20"/>
  <c r="AK168" i="20"/>
  <c r="AK184" i="20"/>
  <c r="AK208" i="20"/>
  <c r="AK232" i="20"/>
  <c r="AK248" i="20"/>
  <c r="AK264" i="20"/>
  <c r="AK280" i="20"/>
  <c r="AK296" i="20"/>
  <c r="AK312" i="20"/>
  <c r="AK328" i="20"/>
  <c r="AK336" i="20"/>
  <c r="AK352" i="20"/>
  <c r="AK360" i="20"/>
  <c r="AK376" i="20"/>
  <c r="AK384" i="20"/>
  <c r="AK400" i="20"/>
  <c r="AK408" i="20"/>
  <c r="AK424" i="20"/>
  <c r="AK440" i="20"/>
  <c r="AK448" i="20"/>
  <c r="AK464" i="20"/>
  <c r="AK480" i="20"/>
  <c r="AK496" i="20"/>
  <c r="AK29" i="20"/>
  <c r="AK37" i="20"/>
  <c r="AK53" i="20"/>
  <c r="AK61" i="20"/>
  <c r="AK78" i="20"/>
  <c r="AK86" i="20"/>
  <c r="AK102" i="20"/>
  <c r="AK118" i="20"/>
  <c r="AK126" i="20"/>
  <c r="AK142" i="20"/>
  <c r="AK166" i="20"/>
  <c r="AK174" i="20"/>
  <c r="AK190" i="20"/>
  <c r="AK198" i="20"/>
  <c r="AK206" i="20"/>
  <c r="AK214" i="20"/>
  <c r="AK222" i="20"/>
  <c r="AK238" i="20"/>
  <c r="AK246" i="20"/>
  <c r="AK254" i="20"/>
  <c r="AK262" i="20"/>
  <c r="AK270" i="20"/>
  <c r="AK286" i="20"/>
  <c r="AK294" i="20"/>
  <c r="AK302" i="20"/>
  <c r="AK318" i="20"/>
  <c r="AK334" i="20"/>
  <c r="AK342" i="20"/>
  <c r="AK350" i="20"/>
  <c r="AK382" i="20"/>
  <c r="AK390" i="20"/>
  <c r="AK406" i="20"/>
  <c r="AK414" i="20"/>
  <c r="AK438" i="20"/>
  <c r="AK446" i="20"/>
  <c r="AK462" i="20"/>
  <c r="AK478" i="20"/>
  <c r="AK486" i="20"/>
  <c r="AK494" i="20"/>
  <c r="AK23" i="20"/>
  <c r="AK39" i="20"/>
  <c r="AK55" i="20"/>
  <c r="AK63" i="20"/>
  <c r="AK71" i="20"/>
  <c r="AK88" i="20"/>
  <c r="AK104" i="20"/>
  <c r="AK128" i="20"/>
  <c r="AK160" i="20"/>
  <c r="AK176" i="20"/>
  <c r="AK192" i="20"/>
  <c r="AK200" i="20"/>
  <c r="AK216" i="20"/>
  <c r="AK224" i="20"/>
  <c r="AK240" i="20"/>
  <c r="AK256" i="20"/>
  <c r="AK272" i="20"/>
  <c r="AK288" i="20"/>
  <c r="AK304" i="20"/>
  <c r="AK320" i="20"/>
  <c r="AK344" i="20"/>
  <c r="AK368" i="20"/>
  <c r="AK392" i="20"/>
  <c r="AK416" i="20"/>
  <c r="AK432" i="20"/>
  <c r="AK456" i="20"/>
  <c r="AK472" i="20"/>
  <c r="AK488" i="20"/>
  <c r="AK144" i="20"/>
  <c r="AK17" i="20"/>
  <c r="AK25" i="20"/>
  <c r="AK33" i="20"/>
  <c r="AK41" i="20"/>
  <c r="AK49" i="20"/>
  <c r="AK57" i="20"/>
  <c r="AK65" i="20"/>
  <c r="AK74" i="20"/>
  <c r="AK82" i="20"/>
  <c r="AK90" i="20"/>
  <c r="AK98" i="20"/>
  <c r="AK106" i="20"/>
  <c r="AK114" i="20"/>
  <c r="AK122" i="20"/>
  <c r="AK130" i="20"/>
  <c r="AK138" i="20"/>
  <c r="AK146" i="20"/>
  <c r="AK154" i="20"/>
  <c r="AK162" i="20"/>
  <c r="AK170" i="20"/>
  <c r="AK178" i="20"/>
  <c r="AK186" i="20"/>
  <c r="AK194" i="20"/>
  <c r="AK202" i="20"/>
  <c r="AK210" i="20"/>
  <c r="AK218" i="20"/>
  <c r="AK226" i="20"/>
  <c r="AK234" i="20"/>
  <c r="AK242" i="20"/>
  <c r="AK250" i="20"/>
  <c r="AK258" i="20"/>
  <c r="AK266" i="20"/>
  <c r="AK274" i="20"/>
  <c r="AK282" i="20"/>
  <c r="AK290" i="20"/>
  <c r="AK298" i="20"/>
  <c r="AK306" i="20"/>
  <c r="AK314" i="20"/>
  <c r="AK322" i="20"/>
  <c r="AK330" i="20"/>
  <c r="AK338" i="20"/>
  <c r="AK346" i="20"/>
  <c r="AK354" i="20"/>
  <c r="AK362" i="20"/>
  <c r="AK370" i="20"/>
  <c r="AK378" i="20"/>
  <c r="AK386" i="20"/>
  <c r="AK394" i="20"/>
  <c r="AK402" i="20"/>
  <c r="AK410" i="20"/>
  <c r="AK418" i="20"/>
  <c r="AK426" i="20"/>
  <c r="AK434" i="20"/>
  <c r="AK442" i="20"/>
  <c r="AK450" i="20"/>
  <c r="AK458" i="20"/>
  <c r="AK466" i="20"/>
  <c r="AK474" i="20"/>
  <c r="AK482" i="20"/>
  <c r="AK490" i="20"/>
  <c r="AK498" i="20"/>
  <c r="AQ17" i="20"/>
  <c r="AQ21" i="20"/>
  <c r="AQ25" i="20"/>
  <c r="AQ29" i="20"/>
  <c r="AQ33" i="20"/>
  <c r="AQ37" i="20"/>
  <c r="AQ41" i="20"/>
  <c r="AQ45" i="20"/>
  <c r="AQ49" i="20"/>
  <c r="AQ53" i="20"/>
  <c r="AQ57" i="20"/>
  <c r="AQ61" i="20"/>
  <c r="AQ65" i="20"/>
  <c r="AQ69" i="20"/>
  <c r="AQ74" i="20"/>
  <c r="AQ78" i="20"/>
  <c r="AQ82" i="20"/>
  <c r="AQ86" i="20"/>
  <c r="AQ90" i="20"/>
  <c r="AQ94" i="20"/>
  <c r="AQ98" i="20"/>
  <c r="AQ102" i="20"/>
  <c r="AQ106" i="20"/>
  <c r="AQ110" i="20"/>
  <c r="AQ114" i="20"/>
  <c r="AQ118" i="20"/>
  <c r="AQ122" i="20"/>
  <c r="AQ126" i="20"/>
  <c r="AQ130" i="20"/>
  <c r="AQ134" i="20"/>
  <c r="AQ138" i="20"/>
  <c r="AQ142" i="20"/>
  <c r="AQ146" i="20"/>
  <c r="AQ150" i="20"/>
  <c r="AQ154" i="20"/>
  <c r="AQ158" i="20"/>
  <c r="AQ162" i="20"/>
  <c r="AQ166" i="20"/>
  <c r="AQ170" i="20"/>
  <c r="AQ174" i="20"/>
  <c r="AQ178" i="20"/>
  <c r="AQ182" i="20"/>
  <c r="AQ186" i="20"/>
  <c r="AQ190" i="20"/>
  <c r="AQ194" i="20"/>
  <c r="AQ198" i="20"/>
  <c r="AQ202" i="20"/>
  <c r="AQ206" i="20"/>
  <c r="AQ210" i="20"/>
  <c r="AQ214" i="20"/>
  <c r="AQ218" i="20"/>
  <c r="AQ222" i="20"/>
  <c r="AQ226" i="20"/>
  <c r="AQ230" i="20"/>
  <c r="AQ234" i="20"/>
  <c r="AQ238" i="20"/>
  <c r="AQ242" i="20"/>
  <c r="AQ246" i="20"/>
  <c r="AQ250" i="20"/>
  <c r="AQ254" i="20"/>
  <c r="AQ258" i="20"/>
  <c r="AQ262" i="20"/>
  <c r="AQ266" i="20"/>
  <c r="AQ270" i="20"/>
  <c r="AQ274" i="20"/>
  <c r="AQ278" i="20"/>
  <c r="AQ282" i="20"/>
  <c r="AQ286" i="20"/>
  <c r="AQ290" i="20"/>
  <c r="AQ294" i="20"/>
  <c r="AQ298" i="20"/>
  <c r="AQ302" i="20"/>
  <c r="AQ306" i="20"/>
  <c r="AQ310" i="20"/>
  <c r="AQ314" i="20"/>
  <c r="AQ318" i="20"/>
  <c r="AQ322" i="20"/>
  <c r="AQ326" i="20"/>
  <c r="AQ330" i="20"/>
  <c r="AQ334" i="20"/>
  <c r="AQ338" i="20"/>
  <c r="AQ342" i="20"/>
  <c r="AQ346" i="20"/>
  <c r="AQ350" i="20"/>
  <c r="AQ354" i="20"/>
  <c r="AQ358" i="20"/>
  <c r="AQ362" i="20"/>
  <c r="AQ366" i="20"/>
  <c r="AQ370" i="20"/>
  <c r="AQ374" i="20"/>
  <c r="AQ378" i="20"/>
  <c r="AQ382" i="20"/>
  <c r="AQ386" i="20"/>
  <c r="AQ390" i="20"/>
  <c r="AQ394" i="20"/>
  <c r="AQ398" i="20"/>
  <c r="AQ402" i="20"/>
  <c r="AQ406" i="20"/>
  <c r="AQ410" i="20"/>
  <c r="AQ414" i="20"/>
  <c r="AQ418" i="20"/>
  <c r="AQ422" i="20"/>
  <c r="AQ426" i="20"/>
  <c r="AQ430" i="20"/>
  <c r="AQ434" i="20"/>
  <c r="AQ438" i="20"/>
  <c r="AQ442" i="20"/>
  <c r="AQ446" i="20"/>
  <c r="AQ450" i="20"/>
  <c r="AQ454" i="20"/>
  <c r="AQ458" i="20"/>
  <c r="AQ462" i="20"/>
  <c r="AQ466" i="20"/>
  <c r="AQ470" i="20"/>
  <c r="AQ474" i="20"/>
  <c r="AQ478" i="20"/>
  <c r="AQ482" i="20"/>
  <c r="AQ486" i="20"/>
  <c r="AQ490" i="20"/>
  <c r="AQ494" i="20"/>
  <c r="AQ498" i="20"/>
  <c r="AQ19" i="20"/>
  <c r="AQ23" i="20"/>
  <c r="AQ27" i="20"/>
  <c r="AQ31" i="20"/>
  <c r="AQ35" i="20"/>
  <c r="AQ39" i="20"/>
  <c r="AQ43" i="20"/>
  <c r="AQ47" i="20"/>
  <c r="AQ51" i="20"/>
  <c r="AQ55" i="20"/>
  <c r="AQ59" i="20"/>
  <c r="AQ63" i="20"/>
  <c r="AQ67" i="20"/>
  <c r="AQ71" i="20"/>
  <c r="AQ76" i="20"/>
  <c r="AQ80" i="20"/>
  <c r="AQ84" i="20"/>
  <c r="AQ88" i="20"/>
  <c r="AQ92" i="20"/>
  <c r="AQ96" i="20"/>
  <c r="AQ100" i="20"/>
  <c r="AQ104" i="20"/>
  <c r="AQ108" i="20"/>
  <c r="AQ112" i="20"/>
  <c r="AQ116" i="20"/>
  <c r="AQ120" i="20"/>
  <c r="AQ124" i="20"/>
  <c r="AQ128" i="20"/>
  <c r="AQ132" i="20"/>
  <c r="AQ136" i="20"/>
  <c r="AQ140" i="20"/>
  <c r="AQ144" i="20"/>
  <c r="AQ148" i="20"/>
  <c r="AQ152" i="20"/>
  <c r="AQ156" i="20"/>
  <c r="AQ160" i="20"/>
  <c r="AQ164" i="20"/>
  <c r="AQ168" i="20"/>
  <c r="AQ172" i="20"/>
  <c r="AQ176" i="20"/>
  <c r="AQ180" i="20"/>
  <c r="AQ184" i="20"/>
  <c r="AQ188" i="20"/>
  <c r="AQ192" i="20"/>
  <c r="AQ196" i="20"/>
  <c r="AQ200" i="20"/>
  <c r="AQ204" i="20"/>
  <c r="AQ208" i="20"/>
  <c r="AQ212" i="20"/>
  <c r="AQ216" i="20"/>
  <c r="AQ220" i="20"/>
  <c r="AQ224" i="20"/>
  <c r="AQ228" i="20"/>
  <c r="AQ232" i="20"/>
  <c r="AQ236" i="20"/>
  <c r="AQ240" i="20"/>
  <c r="AQ244" i="20"/>
  <c r="AQ248" i="20"/>
  <c r="AQ252" i="20"/>
  <c r="AQ256" i="20"/>
  <c r="AQ260" i="20"/>
  <c r="AQ264" i="20"/>
  <c r="AQ268" i="20"/>
  <c r="AQ272" i="20"/>
  <c r="AQ276" i="20"/>
  <c r="AQ280" i="20"/>
  <c r="AQ284" i="20"/>
  <c r="AQ288" i="20"/>
  <c r="AQ292" i="20"/>
  <c r="AQ296" i="20"/>
  <c r="AQ300" i="20"/>
  <c r="AQ304" i="20"/>
  <c r="AQ308" i="20"/>
  <c r="AQ312" i="20"/>
  <c r="AQ316" i="20"/>
  <c r="AQ320" i="20"/>
  <c r="AQ324" i="20"/>
  <c r="AQ328" i="20"/>
  <c r="AQ332" i="20"/>
  <c r="AQ336" i="20"/>
  <c r="AQ340" i="20"/>
  <c r="AQ344" i="20"/>
  <c r="AQ348" i="20"/>
  <c r="AQ352" i="20"/>
  <c r="AQ356" i="20"/>
  <c r="AQ360" i="20"/>
  <c r="AQ364" i="20"/>
  <c r="AQ368" i="20"/>
  <c r="AQ372" i="20"/>
  <c r="AQ376" i="20"/>
  <c r="AQ380" i="20"/>
  <c r="AQ384" i="20"/>
  <c r="AQ388" i="20"/>
  <c r="AQ392" i="20"/>
  <c r="AQ396" i="20"/>
  <c r="AQ400" i="20"/>
  <c r="AQ404" i="20"/>
  <c r="AQ408" i="20"/>
  <c r="AQ412" i="20"/>
  <c r="AQ416" i="20"/>
  <c r="AQ420" i="20"/>
  <c r="AQ424" i="20"/>
  <c r="AQ428" i="20"/>
  <c r="AQ432" i="20"/>
  <c r="AQ436" i="20"/>
  <c r="AQ440" i="20"/>
  <c r="AQ444" i="20"/>
  <c r="AQ448" i="20"/>
  <c r="AQ452" i="20"/>
  <c r="AQ456" i="20"/>
  <c r="AQ460" i="20"/>
  <c r="AQ464" i="20"/>
  <c r="AQ468" i="20"/>
  <c r="AQ472" i="20"/>
  <c r="AQ476" i="20"/>
  <c r="AQ480" i="20"/>
  <c r="AQ484" i="20"/>
  <c r="AQ488" i="20"/>
  <c r="AQ492" i="20"/>
  <c r="AQ496" i="20"/>
  <c r="AQ500" i="20"/>
  <c r="AQ20" i="20"/>
  <c r="AQ28" i="20"/>
  <c r="AQ36" i="20"/>
  <c r="AQ44" i="20"/>
  <c r="AQ52" i="20"/>
  <c r="AQ60" i="20"/>
  <c r="AQ68" i="20"/>
  <c r="AQ77" i="20"/>
  <c r="AQ85" i="20"/>
  <c r="AQ93" i="20"/>
  <c r="AQ101" i="20"/>
  <c r="AQ109" i="20"/>
  <c r="AQ117" i="20"/>
  <c r="AQ125" i="20"/>
  <c r="AQ133" i="20"/>
  <c r="AQ141" i="20"/>
  <c r="AQ149" i="20"/>
  <c r="AQ157" i="20"/>
  <c r="AQ165" i="20"/>
  <c r="AQ173" i="20"/>
  <c r="AQ181" i="20"/>
  <c r="AQ189" i="20"/>
  <c r="AQ197" i="20"/>
  <c r="AQ205" i="20"/>
  <c r="AQ213" i="20"/>
  <c r="AQ221" i="20"/>
  <c r="AQ229" i="20"/>
  <c r="AQ237" i="20"/>
  <c r="AQ245" i="20"/>
  <c r="AQ253" i="20"/>
  <c r="AQ261" i="20"/>
  <c r="AQ269" i="20"/>
  <c r="AQ277" i="20"/>
  <c r="AQ285" i="20"/>
  <c r="AQ293" i="20"/>
  <c r="AQ301" i="20"/>
  <c r="AQ309" i="20"/>
  <c r="AQ317" i="20"/>
  <c r="AQ325" i="20"/>
  <c r="AQ333" i="20"/>
  <c r="AQ341" i="20"/>
  <c r="AQ349" i="20"/>
  <c r="AQ357" i="20"/>
  <c r="AQ365" i="20"/>
  <c r="AQ373" i="20"/>
  <c r="AQ381" i="20"/>
  <c r="AQ389" i="20"/>
  <c r="AQ397" i="20"/>
  <c r="AQ405" i="20"/>
  <c r="AQ413" i="20"/>
  <c r="AQ421" i="20"/>
  <c r="AQ429" i="20"/>
  <c r="AQ437" i="20"/>
  <c r="AQ445" i="20"/>
  <c r="AQ453" i="20"/>
  <c r="AQ461" i="20"/>
  <c r="AQ469" i="20"/>
  <c r="AQ477" i="20"/>
  <c r="AQ485" i="20"/>
  <c r="AQ493" i="20"/>
  <c r="AQ501" i="20"/>
  <c r="AQ38" i="20"/>
  <c r="AQ54" i="20"/>
  <c r="AQ62" i="20"/>
  <c r="AQ79" i="20"/>
  <c r="AQ87" i="20"/>
  <c r="AQ103" i="20"/>
  <c r="AQ119" i="20"/>
  <c r="AQ127" i="20"/>
  <c r="AQ143" i="20"/>
  <c r="AQ191" i="20"/>
  <c r="AQ207" i="20"/>
  <c r="AQ255" i="20"/>
  <c r="AQ271" i="20"/>
  <c r="AQ287" i="20"/>
  <c r="AQ303" i="20"/>
  <c r="AQ335" i="20"/>
  <c r="AQ351" i="20"/>
  <c r="AQ383" i="20"/>
  <c r="AQ407" i="20"/>
  <c r="AQ439" i="20"/>
  <c r="AQ479" i="20"/>
  <c r="AQ487" i="20"/>
  <c r="AQ24" i="20"/>
  <c r="AQ40" i="20"/>
  <c r="AQ56" i="20"/>
  <c r="AQ72" i="20"/>
  <c r="AQ89" i="20"/>
  <c r="AQ105" i="20"/>
  <c r="AQ129" i="20"/>
  <c r="AQ161" i="20"/>
  <c r="AQ177" i="20"/>
  <c r="AQ201" i="20"/>
  <c r="AQ217" i="20"/>
  <c r="AQ225" i="20"/>
  <c r="AQ241" i="20"/>
  <c r="AQ257" i="20"/>
  <c r="AQ273" i="20"/>
  <c r="AQ289" i="20"/>
  <c r="AQ305" i="20"/>
  <c r="AQ321" i="20"/>
  <c r="AQ345" i="20"/>
  <c r="AQ369" i="20"/>
  <c r="AQ393" i="20"/>
  <c r="AQ417" i="20"/>
  <c r="AQ433" i="20"/>
  <c r="AQ457" i="20"/>
  <c r="AQ473" i="20"/>
  <c r="AQ489" i="20"/>
  <c r="AQ22" i="20"/>
  <c r="AQ30" i="20"/>
  <c r="AQ46" i="20"/>
  <c r="AQ70" i="20"/>
  <c r="AQ95" i="20"/>
  <c r="AQ111" i="20"/>
  <c r="AQ135" i="20"/>
  <c r="AQ151" i="20"/>
  <c r="AQ159" i="20"/>
  <c r="AQ167" i="20"/>
  <c r="AQ175" i="20"/>
  <c r="AQ183" i="20"/>
  <c r="AQ199" i="20"/>
  <c r="AQ215" i="20"/>
  <c r="AQ223" i="20"/>
  <c r="AQ231" i="20"/>
  <c r="AQ239" i="20"/>
  <c r="AQ247" i="20"/>
  <c r="AQ263" i="20"/>
  <c r="AQ279" i="20"/>
  <c r="AQ295" i="20"/>
  <c r="AQ311" i="20"/>
  <c r="AQ319" i="20"/>
  <c r="AQ327" i="20"/>
  <c r="AQ343" i="20"/>
  <c r="AQ359" i="20"/>
  <c r="AQ367" i="20"/>
  <c r="AQ375" i="20"/>
  <c r="AQ391" i="20"/>
  <c r="AQ399" i="20"/>
  <c r="AQ415" i="20"/>
  <c r="AQ423" i="20"/>
  <c r="AQ431" i="20"/>
  <c r="AQ447" i="20"/>
  <c r="AQ455" i="20"/>
  <c r="AQ463" i="20"/>
  <c r="AQ471" i="20"/>
  <c r="AQ495" i="20"/>
  <c r="AQ16" i="20"/>
  <c r="AQ32" i="20"/>
  <c r="AQ48" i="20"/>
  <c r="AQ64" i="20"/>
  <c r="AQ81" i="20"/>
  <c r="AQ97" i="20"/>
  <c r="AQ113" i="20"/>
  <c r="AQ121" i="20"/>
  <c r="AQ137" i="20"/>
  <c r="AQ145" i="20"/>
  <c r="AQ153" i="20"/>
  <c r="AQ169" i="20"/>
  <c r="AQ185" i="20"/>
  <c r="AQ193" i="20"/>
  <c r="AQ209" i="20"/>
  <c r="AQ233" i="20"/>
  <c r="AQ249" i="20"/>
  <c r="AQ265" i="20"/>
  <c r="AQ281" i="20"/>
  <c r="AQ297" i="20"/>
  <c r="AQ313" i="20"/>
  <c r="AQ329" i="20"/>
  <c r="AQ337" i="20"/>
  <c r="AQ353" i="20"/>
  <c r="AQ361" i="20"/>
  <c r="AQ377" i="20"/>
  <c r="AQ385" i="20"/>
  <c r="AQ401" i="20"/>
  <c r="AQ409" i="20"/>
  <c r="AQ425" i="20"/>
  <c r="AQ441" i="20"/>
  <c r="AQ449" i="20"/>
  <c r="AQ465" i="20"/>
  <c r="AQ481" i="20"/>
  <c r="AQ497" i="20"/>
  <c r="AQ18" i="20"/>
  <c r="AQ26" i="20"/>
  <c r="AQ34" i="20"/>
  <c r="AQ42" i="20"/>
  <c r="AQ50" i="20"/>
  <c r="AQ58" i="20"/>
  <c r="AQ66" i="20"/>
  <c r="AQ75" i="20"/>
  <c r="AQ83" i="20"/>
  <c r="AQ91" i="20"/>
  <c r="AQ99" i="20"/>
  <c r="AQ107" i="20"/>
  <c r="AQ115" i="20"/>
  <c r="AQ123" i="20"/>
  <c r="AQ131" i="20"/>
  <c r="AQ139" i="20"/>
  <c r="AQ147" i="20"/>
  <c r="AQ155" i="20"/>
  <c r="AQ163" i="20"/>
  <c r="AQ171" i="20"/>
  <c r="AQ179" i="20"/>
  <c r="AQ187" i="20"/>
  <c r="AQ195" i="20"/>
  <c r="AQ203" i="20"/>
  <c r="AQ211" i="20"/>
  <c r="AQ219" i="20"/>
  <c r="AQ227" i="20"/>
  <c r="AQ235" i="20"/>
  <c r="AQ243" i="20"/>
  <c r="AQ251" i="20"/>
  <c r="AQ259" i="20"/>
  <c r="AQ267" i="20"/>
  <c r="AQ275" i="20"/>
  <c r="AQ283" i="20"/>
  <c r="AQ291" i="20"/>
  <c r="AQ299" i="20"/>
  <c r="AQ307" i="20"/>
  <c r="AQ315" i="20"/>
  <c r="AQ323" i="20"/>
  <c r="AQ331" i="20"/>
  <c r="AQ339" i="20"/>
  <c r="AQ347" i="20"/>
  <c r="AQ355" i="20"/>
  <c r="AQ363" i="20"/>
  <c r="AQ371" i="20"/>
  <c r="AQ379" i="20"/>
  <c r="AQ387" i="20"/>
  <c r="AQ395" i="20"/>
  <c r="AQ403" i="20"/>
  <c r="AQ411" i="20"/>
  <c r="AQ419" i="20"/>
  <c r="AQ427" i="20"/>
  <c r="AQ435" i="20"/>
  <c r="AQ443" i="20"/>
  <c r="AQ451" i="20"/>
  <c r="AQ459" i="20"/>
  <c r="AQ467" i="20"/>
  <c r="AQ475" i="20"/>
  <c r="AQ483" i="20"/>
  <c r="AQ491" i="20"/>
  <c r="AQ499" i="20"/>
  <c r="Q44" i="21"/>
  <c r="V26" i="21"/>
  <c r="U26" i="21"/>
  <c r="W13" i="20"/>
  <c r="AM13" i="20" s="1"/>
  <c r="AM73" i="20" s="1"/>
  <c r="AE7" i="20"/>
  <c r="AG7" i="20"/>
  <c r="AH7" i="20"/>
  <c r="AF7" i="20"/>
  <c r="AJ7" i="20"/>
  <c r="AQ502" i="20"/>
  <c r="AQ15" i="20"/>
  <c r="AL15" i="20"/>
  <c r="AL502" i="20"/>
  <c r="K39" i="21"/>
  <c r="Q47" i="21"/>
  <c r="AM12" i="20" l="1"/>
  <c r="AM19" i="20"/>
  <c r="AM23" i="20"/>
  <c r="AM27" i="20"/>
  <c r="AM31" i="20"/>
  <c r="AM35" i="20"/>
  <c r="AM39" i="20"/>
  <c r="AM43" i="20"/>
  <c r="AM47" i="20"/>
  <c r="AM51" i="20"/>
  <c r="AM55" i="20"/>
  <c r="AM59" i="20"/>
  <c r="AM63" i="20"/>
  <c r="AM67" i="20"/>
  <c r="AM71" i="20"/>
  <c r="AM76" i="20"/>
  <c r="AM80" i="20"/>
  <c r="AM84" i="20"/>
  <c r="AM88" i="20"/>
  <c r="AM92" i="20"/>
  <c r="AM96" i="20"/>
  <c r="AM100" i="20"/>
  <c r="AM104" i="20"/>
  <c r="AM108" i="20"/>
  <c r="AM112" i="20"/>
  <c r="AM116" i="20"/>
  <c r="AM120" i="20"/>
  <c r="AM124" i="20"/>
  <c r="AM128" i="20"/>
  <c r="AM132" i="20"/>
  <c r="AM136" i="20"/>
  <c r="AM140" i="20"/>
  <c r="AM144" i="20"/>
  <c r="AM148" i="20"/>
  <c r="AM152" i="20"/>
  <c r="AM156" i="20"/>
  <c r="AM160" i="20"/>
  <c r="AM164" i="20"/>
  <c r="AM168" i="20"/>
  <c r="AM172" i="20"/>
  <c r="AM176" i="20"/>
  <c r="AM180" i="20"/>
  <c r="AM184" i="20"/>
  <c r="AM188" i="20"/>
  <c r="AM192" i="20"/>
  <c r="AM196" i="20"/>
  <c r="AM200" i="20"/>
  <c r="AM204" i="20"/>
  <c r="AM208" i="20"/>
  <c r="AM212" i="20"/>
  <c r="AM216" i="20"/>
  <c r="AM220" i="20"/>
  <c r="AM224" i="20"/>
  <c r="AM228" i="20"/>
  <c r="AM232" i="20"/>
  <c r="AM236" i="20"/>
  <c r="AM240" i="20"/>
  <c r="AM244" i="20"/>
  <c r="AM248" i="20"/>
  <c r="AM252" i="20"/>
  <c r="AM256" i="20"/>
  <c r="AM260" i="20"/>
  <c r="AM264" i="20"/>
  <c r="AM268" i="20"/>
  <c r="AM272" i="20"/>
  <c r="AM276" i="20"/>
  <c r="AM280" i="20"/>
  <c r="AM284" i="20"/>
  <c r="AM288" i="20"/>
  <c r="AM292" i="20"/>
  <c r="AM296" i="20"/>
  <c r="AM300" i="20"/>
  <c r="AM304" i="20"/>
  <c r="AM308" i="20"/>
  <c r="AM312" i="20"/>
  <c r="AM316" i="20"/>
  <c r="AM320" i="20"/>
  <c r="AM324" i="20"/>
  <c r="AM328" i="20"/>
  <c r="AM332" i="20"/>
  <c r="AM336" i="20"/>
  <c r="AM340" i="20"/>
  <c r="AM344" i="20"/>
  <c r="AM348" i="20"/>
  <c r="AM352" i="20"/>
  <c r="AM356" i="20"/>
  <c r="AM360" i="20"/>
  <c r="AM364" i="20"/>
  <c r="AM368" i="20"/>
  <c r="AM372" i="20"/>
  <c r="AM376" i="20"/>
  <c r="AM380" i="20"/>
  <c r="AM384" i="20"/>
  <c r="AM388" i="20"/>
  <c r="AM392" i="20"/>
  <c r="AM396" i="20"/>
  <c r="AM400" i="20"/>
  <c r="AM404" i="20"/>
  <c r="AM408" i="20"/>
  <c r="AM412" i="20"/>
  <c r="AM416" i="20"/>
  <c r="AM420" i="20"/>
  <c r="AM424" i="20"/>
  <c r="AM428" i="20"/>
  <c r="AM432" i="20"/>
  <c r="AM436" i="20"/>
  <c r="AM440" i="20"/>
  <c r="AM444" i="20"/>
  <c r="AM448" i="20"/>
  <c r="AM452" i="20"/>
  <c r="AM456" i="20"/>
  <c r="AM460" i="20"/>
  <c r="AM464" i="20"/>
  <c r="AM468" i="20"/>
  <c r="AM472" i="20"/>
  <c r="AM476" i="20"/>
  <c r="AM480" i="20"/>
  <c r="AM484" i="20"/>
  <c r="AM488" i="20"/>
  <c r="AM492" i="20"/>
  <c r="AM496" i="20"/>
  <c r="AM500" i="20"/>
  <c r="AM17" i="20"/>
  <c r="AM21" i="20"/>
  <c r="AM25" i="20"/>
  <c r="AM29" i="20"/>
  <c r="AM33" i="20"/>
  <c r="AM37" i="20"/>
  <c r="AM41" i="20"/>
  <c r="AM45" i="20"/>
  <c r="AM49" i="20"/>
  <c r="AM53" i="20"/>
  <c r="AM57" i="20"/>
  <c r="AM61" i="20"/>
  <c r="AM65" i="20"/>
  <c r="AM69" i="20"/>
  <c r="AM74" i="20"/>
  <c r="AM78" i="20"/>
  <c r="AM82" i="20"/>
  <c r="AM86" i="20"/>
  <c r="AM90" i="20"/>
  <c r="AM94" i="20"/>
  <c r="AM98" i="20"/>
  <c r="AM102" i="20"/>
  <c r="AM106" i="20"/>
  <c r="AM110" i="20"/>
  <c r="AM114" i="20"/>
  <c r="AM118" i="20"/>
  <c r="AM122" i="20"/>
  <c r="AM126" i="20"/>
  <c r="AM130" i="20"/>
  <c r="AM134" i="20"/>
  <c r="AM138" i="20"/>
  <c r="AM142" i="20"/>
  <c r="AM146" i="20"/>
  <c r="AM150" i="20"/>
  <c r="AM154" i="20"/>
  <c r="AM158" i="20"/>
  <c r="AM162" i="20"/>
  <c r="AM166" i="20"/>
  <c r="AM170" i="20"/>
  <c r="AM174" i="20"/>
  <c r="AM178" i="20"/>
  <c r="AM182" i="20"/>
  <c r="AM186" i="20"/>
  <c r="AM190" i="20"/>
  <c r="AM194" i="20"/>
  <c r="AM198" i="20"/>
  <c r="AM202" i="20"/>
  <c r="AM206" i="20"/>
  <c r="AM210" i="20"/>
  <c r="AM214" i="20"/>
  <c r="AM218" i="20"/>
  <c r="AM222" i="20"/>
  <c r="AM226" i="20"/>
  <c r="AM230" i="20"/>
  <c r="AM234" i="20"/>
  <c r="AM238" i="20"/>
  <c r="AM242" i="20"/>
  <c r="AM246" i="20"/>
  <c r="AM250" i="20"/>
  <c r="AM254" i="20"/>
  <c r="AM258" i="20"/>
  <c r="AM262" i="20"/>
  <c r="AM266" i="20"/>
  <c r="AM270" i="20"/>
  <c r="AM274" i="20"/>
  <c r="AM278" i="20"/>
  <c r="AM282" i="20"/>
  <c r="AM286" i="20"/>
  <c r="AM290" i="20"/>
  <c r="AM294" i="20"/>
  <c r="AM298" i="20"/>
  <c r="AM302" i="20"/>
  <c r="AM306" i="20"/>
  <c r="AM310" i="20"/>
  <c r="AM314" i="20"/>
  <c r="AM318" i="20"/>
  <c r="AM322" i="20"/>
  <c r="AM326" i="20"/>
  <c r="AM330" i="20"/>
  <c r="AM334" i="20"/>
  <c r="AM338" i="20"/>
  <c r="AM342" i="20"/>
  <c r="AM346" i="20"/>
  <c r="AM350" i="20"/>
  <c r="AM354" i="20"/>
  <c r="AM358" i="20"/>
  <c r="AM362" i="20"/>
  <c r="AM366" i="20"/>
  <c r="AM370" i="20"/>
  <c r="AM374" i="20"/>
  <c r="AM378" i="20"/>
  <c r="AM382" i="20"/>
  <c r="AM386" i="20"/>
  <c r="AM390" i="20"/>
  <c r="AM394" i="20"/>
  <c r="AM398" i="20"/>
  <c r="AM402" i="20"/>
  <c r="AM406" i="20"/>
  <c r="AM410" i="20"/>
  <c r="AM414" i="20"/>
  <c r="AM418" i="20"/>
  <c r="AM422" i="20"/>
  <c r="AM426" i="20"/>
  <c r="AM430" i="20"/>
  <c r="AM434" i="20"/>
  <c r="AM438" i="20"/>
  <c r="AM442" i="20"/>
  <c r="AM446" i="20"/>
  <c r="AM450" i="20"/>
  <c r="AM454" i="20"/>
  <c r="AM458" i="20"/>
  <c r="AM462" i="20"/>
  <c r="AM466" i="20"/>
  <c r="AM470" i="20"/>
  <c r="AM474" i="20"/>
  <c r="AM478" i="20"/>
  <c r="AM482" i="20"/>
  <c r="AM486" i="20"/>
  <c r="AM490" i="20"/>
  <c r="AM494" i="20"/>
  <c r="AM498" i="20"/>
  <c r="AM22" i="20"/>
  <c r="AM30" i="20"/>
  <c r="AM38" i="20"/>
  <c r="AM46" i="20"/>
  <c r="AM54" i="20"/>
  <c r="AM62" i="20"/>
  <c r="AM70" i="20"/>
  <c r="AM79" i="20"/>
  <c r="AM87" i="20"/>
  <c r="AM95" i="20"/>
  <c r="AM103" i="20"/>
  <c r="AM111" i="20"/>
  <c r="AM119" i="20"/>
  <c r="AM127" i="20"/>
  <c r="AM135" i="20"/>
  <c r="AM143" i="20"/>
  <c r="AM151" i="20"/>
  <c r="AM159" i="20"/>
  <c r="AM167" i="20"/>
  <c r="AM175" i="20"/>
  <c r="AM183" i="20"/>
  <c r="AM191" i="20"/>
  <c r="AM199" i="20"/>
  <c r="AM207" i="20"/>
  <c r="AM215" i="20"/>
  <c r="AM223" i="20"/>
  <c r="AM231" i="20"/>
  <c r="AM239" i="20"/>
  <c r="AM247" i="20"/>
  <c r="AM255" i="20"/>
  <c r="AM263" i="20"/>
  <c r="AM271" i="20"/>
  <c r="AM279" i="20"/>
  <c r="AM287" i="20"/>
  <c r="AM295" i="20"/>
  <c r="AM303" i="20"/>
  <c r="AM311" i="20"/>
  <c r="AM319" i="20"/>
  <c r="AM327" i="20"/>
  <c r="AM335" i="20"/>
  <c r="AM343" i="20"/>
  <c r="AM351" i="20"/>
  <c r="AM359" i="20"/>
  <c r="AM367" i="20"/>
  <c r="AM375" i="20"/>
  <c r="AM383" i="20"/>
  <c r="AM391" i="20"/>
  <c r="AM399" i="20"/>
  <c r="AM407" i="20"/>
  <c r="AM415" i="20"/>
  <c r="AM423" i="20"/>
  <c r="AM431" i="20"/>
  <c r="AM439" i="20"/>
  <c r="AM447" i="20"/>
  <c r="AM455" i="20"/>
  <c r="AM463" i="20"/>
  <c r="AM471" i="20"/>
  <c r="AM479" i="20"/>
  <c r="AM487" i="20"/>
  <c r="AM495" i="20"/>
  <c r="AM16" i="20"/>
  <c r="AM24" i="20"/>
  <c r="AM32" i="20"/>
  <c r="AM48" i="20"/>
  <c r="AM72" i="20"/>
  <c r="AM97" i="20"/>
  <c r="AM113" i="20"/>
  <c r="AM137" i="20"/>
  <c r="AM153" i="20"/>
  <c r="AM161" i="20"/>
  <c r="AM169" i="20"/>
  <c r="AM177" i="20"/>
  <c r="AM201" i="20"/>
  <c r="AM217" i="20"/>
  <c r="AM225" i="20"/>
  <c r="AM249" i="20"/>
  <c r="AM321" i="20"/>
  <c r="AM345" i="20"/>
  <c r="AM393" i="20"/>
  <c r="AM417" i="20"/>
  <c r="AM449" i="20"/>
  <c r="AM465" i="20"/>
  <c r="AM497" i="20"/>
  <c r="AM18" i="20"/>
  <c r="AM34" i="20"/>
  <c r="AM50" i="20"/>
  <c r="AM66" i="20"/>
  <c r="AM83" i="20"/>
  <c r="AM99" i="20"/>
  <c r="AM115" i="20"/>
  <c r="AM123" i="20"/>
  <c r="AM139" i="20"/>
  <c r="AM147" i="20"/>
  <c r="AM155" i="20"/>
  <c r="AM171" i="20"/>
  <c r="AM187" i="20"/>
  <c r="AM195" i="20"/>
  <c r="AM211" i="20"/>
  <c r="AM219" i="20"/>
  <c r="AM235" i="20"/>
  <c r="AM251" i="20"/>
  <c r="AM267" i="20"/>
  <c r="AM283" i="20"/>
  <c r="AM299" i="20"/>
  <c r="AM315" i="20"/>
  <c r="AM339" i="20"/>
  <c r="AM355" i="20"/>
  <c r="AM363" i="20"/>
  <c r="AM379" i="20"/>
  <c r="AM387" i="20"/>
  <c r="AM411" i="20"/>
  <c r="AM427" i="20"/>
  <c r="AM443" i="20"/>
  <c r="AM451" i="20"/>
  <c r="AM467" i="20"/>
  <c r="AM483" i="20"/>
  <c r="AM491" i="20"/>
  <c r="AM499" i="20"/>
  <c r="AM40" i="20"/>
  <c r="AM56" i="20"/>
  <c r="AM64" i="20"/>
  <c r="AM81" i="20"/>
  <c r="AM89" i="20"/>
  <c r="AM105" i="20"/>
  <c r="AM121" i="20"/>
  <c r="AM129" i="20"/>
  <c r="AM145" i="20"/>
  <c r="AM185" i="20"/>
  <c r="AM193" i="20"/>
  <c r="AM209" i="20"/>
  <c r="AM233" i="20"/>
  <c r="AM241" i="20"/>
  <c r="AM257" i="20"/>
  <c r="AM265" i="20"/>
  <c r="AM273" i="20"/>
  <c r="AM281" i="20"/>
  <c r="AM289" i="20"/>
  <c r="AM297" i="20"/>
  <c r="AM305" i="20"/>
  <c r="AM313" i="20"/>
  <c r="AM329" i="20"/>
  <c r="AM337" i="20"/>
  <c r="AM353" i="20"/>
  <c r="AM361" i="20"/>
  <c r="AM369" i="20"/>
  <c r="AM377" i="20"/>
  <c r="AM385" i="20"/>
  <c r="AM401" i="20"/>
  <c r="AM409" i="20"/>
  <c r="AM425" i="20"/>
  <c r="AM433" i="20"/>
  <c r="AM441" i="20"/>
  <c r="AM457" i="20"/>
  <c r="AM473" i="20"/>
  <c r="AM481" i="20"/>
  <c r="AM489" i="20"/>
  <c r="AM26" i="20"/>
  <c r="AM42" i="20"/>
  <c r="AM58" i="20"/>
  <c r="AM75" i="20"/>
  <c r="AM91" i="20"/>
  <c r="AM107" i="20"/>
  <c r="AM131" i="20"/>
  <c r="AM163" i="20"/>
  <c r="AM179" i="20"/>
  <c r="AM203" i="20"/>
  <c r="AM227" i="20"/>
  <c r="AM243" i="20"/>
  <c r="AM259" i="20"/>
  <c r="AM275" i="20"/>
  <c r="AM291" i="20"/>
  <c r="AM307" i="20"/>
  <c r="AM323" i="20"/>
  <c r="AM331" i="20"/>
  <c r="AM347" i="20"/>
  <c r="AM371" i="20"/>
  <c r="AM395" i="20"/>
  <c r="AM403" i="20"/>
  <c r="AM419" i="20"/>
  <c r="AM435" i="20"/>
  <c r="AM459" i="20"/>
  <c r="AM475" i="20"/>
  <c r="AM20" i="20"/>
  <c r="AM28" i="20"/>
  <c r="AM36" i="20"/>
  <c r="AM44" i="20"/>
  <c r="AM52" i="20"/>
  <c r="AM60" i="20"/>
  <c r="AM68" i="20"/>
  <c r="AM77" i="20"/>
  <c r="AM85" i="20"/>
  <c r="AM93" i="20"/>
  <c r="AM101" i="20"/>
  <c r="AM109" i="20"/>
  <c r="AM117" i="20"/>
  <c r="AM125" i="20"/>
  <c r="AM133" i="20"/>
  <c r="AM141" i="20"/>
  <c r="AM149" i="20"/>
  <c r="AM157" i="20"/>
  <c r="AM165" i="20"/>
  <c r="AM173" i="20"/>
  <c r="AM181" i="20"/>
  <c r="AM189" i="20"/>
  <c r="AM197" i="20"/>
  <c r="AM205" i="20"/>
  <c r="AM213" i="20"/>
  <c r="AM221" i="20"/>
  <c r="AM229" i="20"/>
  <c r="AM237" i="20"/>
  <c r="AM245" i="20"/>
  <c r="AM253" i="20"/>
  <c r="AM261" i="20"/>
  <c r="AM269" i="20"/>
  <c r="AM277" i="20"/>
  <c r="AM285" i="20"/>
  <c r="AM293" i="20"/>
  <c r="AM301" i="20"/>
  <c r="AM309" i="20"/>
  <c r="AM317" i="20"/>
  <c r="AM325" i="20"/>
  <c r="AM333" i="20"/>
  <c r="AM341" i="20"/>
  <c r="AM349" i="20"/>
  <c r="AM357" i="20"/>
  <c r="AM365" i="20"/>
  <c r="AM373" i="20"/>
  <c r="AM381" i="20"/>
  <c r="AM389" i="20"/>
  <c r="AM397" i="20"/>
  <c r="AM405" i="20"/>
  <c r="AM413" i="20"/>
  <c r="AM421" i="20"/>
  <c r="AM429" i="20"/>
  <c r="AM437" i="20"/>
  <c r="AM445" i="20"/>
  <c r="AM453" i="20"/>
  <c r="AM461" i="20"/>
  <c r="AM469" i="20"/>
  <c r="AM477" i="20"/>
  <c r="AM485" i="20"/>
  <c r="AM493" i="20"/>
  <c r="AM501" i="20"/>
  <c r="AL12" i="20"/>
  <c r="AQ12" i="20"/>
  <c r="V24" i="21"/>
  <c r="D11" i="21" s="1"/>
  <c r="AR13" i="20" l="1"/>
  <c r="AR73" i="20" s="1"/>
  <c r="G5" i="21"/>
  <c r="AR16" i="20" l="1"/>
  <c r="AR20" i="20"/>
  <c r="AR24" i="20"/>
  <c r="AR28" i="20"/>
  <c r="AR32" i="20"/>
  <c r="AR36" i="20"/>
  <c r="AR40" i="20"/>
  <c r="AR44" i="20"/>
  <c r="AR48" i="20"/>
  <c r="AR52" i="20"/>
  <c r="AR56" i="20"/>
  <c r="AR60" i="20"/>
  <c r="AR64" i="20"/>
  <c r="AR68" i="20"/>
  <c r="AR72" i="20"/>
  <c r="AR77" i="20"/>
  <c r="AR81" i="20"/>
  <c r="AR85" i="20"/>
  <c r="AR89" i="20"/>
  <c r="AR93" i="20"/>
  <c r="AR97" i="20"/>
  <c r="AR101" i="20"/>
  <c r="AR105" i="20"/>
  <c r="AR109" i="20"/>
  <c r="AR113" i="20"/>
  <c r="AR117" i="20"/>
  <c r="AR121" i="20"/>
  <c r="AR125" i="20"/>
  <c r="AR129" i="20"/>
  <c r="AR133" i="20"/>
  <c r="AR137" i="20"/>
  <c r="AR141" i="20"/>
  <c r="AR145" i="20"/>
  <c r="AR149" i="20"/>
  <c r="AR153" i="20"/>
  <c r="AR157" i="20"/>
  <c r="AR161" i="20"/>
  <c r="AR165" i="20"/>
  <c r="AR169" i="20"/>
  <c r="AR173" i="20"/>
  <c r="AR177" i="20"/>
  <c r="AR181" i="20"/>
  <c r="AR185" i="20"/>
  <c r="AR189" i="20"/>
  <c r="AR193" i="20"/>
  <c r="AR197" i="20"/>
  <c r="AR201" i="20"/>
  <c r="AR205" i="20"/>
  <c r="AR209" i="20"/>
  <c r="AR213" i="20"/>
  <c r="AR217" i="20"/>
  <c r="AR221" i="20"/>
  <c r="AR225" i="20"/>
  <c r="AR229" i="20"/>
  <c r="AR233" i="20"/>
  <c r="AR237" i="20"/>
  <c r="AR241" i="20"/>
  <c r="AR245" i="20"/>
  <c r="AR249" i="20"/>
  <c r="AR253" i="20"/>
  <c r="AR257" i="20"/>
  <c r="AR261" i="20"/>
  <c r="AR265" i="20"/>
  <c r="AR269" i="20"/>
  <c r="AR273" i="20"/>
  <c r="AR277" i="20"/>
  <c r="AR281" i="20"/>
  <c r="AR285" i="20"/>
  <c r="AR289" i="20"/>
  <c r="AR293" i="20"/>
  <c r="AR297" i="20"/>
  <c r="AR301" i="20"/>
  <c r="AR305" i="20"/>
  <c r="AR309" i="20"/>
  <c r="AR313" i="20"/>
  <c r="AR317" i="20"/>
  <c r="AR321" i="20"/>
  <c r="AR325" i="20"/>
  <c r="AR329" i="20"/>
  <c r="AR333" i="20"/>
  <c r="AR337" i="20"/>
  <c r="AR341" i="20"/>
  <c r="AR345" i="20"/>
  <c r="AR349" i="20"/>
  <c r="AR353" i="20"/>
  <c r="AR357" i="20"/>
  <c r="AR361" i="20"/>
  <c r="AR365" i="20"/>
  <c r="AR369" i="20"/>
  <c r="AR373" i="20"/>
  <c r="AR377" i="20"/>
  <c r="AR381" i="20"/>
  <c r="AR385" i="20"/>
  <c r="AR389" i="20"/>
  <c r="AR393" i="20"/>
  <c r="AR397" i="20"/>
  <c r="AR401" i="20"/>
  <c r="AR405" i="20"/>
  <c r="AR409" i="20"/>
  <c r="AR413" i="20"/>
  <c r="AR417" i="20"/>
  <c r="AR421" i="20"/>
  <c r="AR425" i="20"/>
  <c r="AR429" i="20"/>
  <c r="AR433" i="20"/>
  <c r="AR437" i="20"/>
  <c r="AR441" i="20"/>
  <c r="AR445" i="20"/>
  <c r="AR449" i="20"/>
  <c r="AR453" i="20"/>
  <c r="AR457" i="20"/>
  <c r="AR461" i="20"/>
  <c r="AR465" i="20"/>
  <c r="AR469" i="20"/>
  <c r="AR473" i="20"/>
  <c r="AR477" i="20"/>
  <c r="AR481" i="20"/>
  <c r="AR485" i="20"/>
  <c r="AR489" i="20"/>
  <c r="AR493" i="20"/>
  <c r="AR497" i="20"/>
  <c r="AR501" i="20"/>
  <c r="AR340" i="20"/>
  <c r="AR396" i="20"/>
  <c r="AR400" i="20"/>
  <c r="AR408" i="20"/>
  <c r="AR412" i="20"/>
  <c r="AR416" i="20"/>
  <c r="AR420" i="20"/>
  <c r="AR424" i="20"/>
  <c r="AR428" i="20"/>
  <c r="AR432" i="20"/>
  <c r="AR436" i="20"/>
  <c r="AR444" i="20"/>
  <c r="AR448" i="20"/>
  <c r="AR456" i="20"/>
  <c r="AR464" i="20"/>
  <c r="AR468" i="20"/>
  <c r="AR476" i="20"/>
  <c r="AR484" i="20"/>
  <c r="AR492" i="20"/>
  <c r="AR496" i="20"/>
  <c r="AR500" i="20"/>
  <c r="AR19" i="20"/>
  <c r="AR23" i="20"/>
  <c r="AR27" i="20"/>
  <c r="AR31" i="20"/>
  <c r="AR35" i="20"/>
  <c r="AR39" i="20"/>
  <c r="AR43" i="20"/>
  <c r="AR47" i="20"/>
  <c r="AR51" i="20"/>
  <c r="AR55" i="20"/>
  <c r="AR59" i="20"/>
  <c r="AR63" i="20"/>
  <c r="AR67" i="20"/>
  <c r="AR71" i="20"/>
  <c r="AR76" i="20"/>
  <c r="AR80" i="20"/>
  <c r="AR84" i="20"/>
  <c r="AR88" i="20"/>
  <c r="AR92" i="20"/>
  <c r="AR96" i="20"/>
  <c r="AR100" i="20"/>
  <c r="AR104" i="20"/>
  <c r="AR108" i="20"/>
  <c r="AR112" i="20"/>
  <c r="AR116" i="20"/>
  <c r="AR120" i="20"/>
  <c r="AR124" i="20"/>
  <c r="AR128" i="20"/>
  <c r="AR132" i="20"/>
  <c r="AR136" i="20"/>
  <c r="AR140" i="20"/>
  <c r="AR144" i="20"/>
  <c r="AR148" i="20"/>
  <c r="AR152" i="20"/>
  <c r="AR156" i="20"/>
  <c r="AR160" i="20"/>
  <c r="AR164" i="20"/>
  <c r="AR168" i="20"/>
  <c r="AR172" i="20"/>
  <c r="AR176" i="20"/>
  <c r="AR180" i="20"/>
  <c r="AR184" i="20"/>
  <c r="AR188" i="20"/>
  <c r="AR192" i="20"/>
  <c r="AR196" i="20"/>
  <c r="AR200" i="20"/>
  <c r="AR204" i="20"/>
  <c r="AR208" i="20"/>
  <c r="AR212" i="20"/>
  <c r="AR216" i="20"/>
  <c r="AR220" i="20"/>
  <c r="AR224" i="20"/>
  <c r="AR228" i="20"/>
  <c r="AR232" i="20"/>
  <c r="AR236" i="20"/>
  <c r="AR240" i="20"/>
  <c r="AR244" i="20"/>
  <c r="AR248" i="20"/>
  <c r="AR252" i="20"/>
  <c r="AR256" i="20"/>
  <c r="AR260" i="20"/>
  <c r="AR264" i="20"/>
  <c r="AR268" i="20"/>
  <c r="AR272" i="20"/>
  <c r="AR276" i="20"/>
  <c r="AR280" i="20"/>
  <c r="AR284" i="20"/>
  <c r="AR288" i="20"/>
  <c r="AR292" i="20"/>
  <c r="AR296" i="20"/>
  <c r="AR300" i="20"/>
  <c r="AR304" i="20"/>
  <c r="AR308" i="20"/>
  <c r="AR312" i="20"/>
  <c r="AR316" i="20"/>
  <c r="AR320" i="20"/>
  <c r="AR324" i="20"/>
  <c r="AR328" i="20"/>
  <c r="AR332" i="20"/>
  <c r="AR336" i="20"/>
  <c r="AR344" i="20"/>
  <c r="AR348" i="20"/>
  <c r="AR352" i="20"/>
  <c r="AR356" i="20"/>
  <c r="AR360" i="20"/>
  <c r="AR364" i="20"/>
  <c r="AR368" i="20"/>
  <c r="AR372" i="20"/>
  <c r="AR376" i="20"/>
  <c r="AR380" i="20"/>
  <c r="AR384" i="20"/>
  <c r="AR388" i="20"/>
  <c r="AR392" i="20"/>
  <c r="AR404" i="20"/>
  <c r="AR440" i="20"/>
  <c r="AR452" i="20"/>
  <c r="AR460" i="20"/>
  <c r="AR472" i="20"/>
  <c r="AR480" i="20"/>
  <c r="AR488" i="20"/>
  <c r="AR22" i="20"/>
  <c r="AR327" i="20"/>
  <c r="AR391" i="20"/>
  <c r="AR447" i="20"/>
  <c r="AR479" i="20"/>
  <c r="AR495" i="20"/>
  <c r="AR17" i="20"/>
  <c r="AR25" i="20"/>
  <c r="AR33" i="20"/>
  <c r="AR41" i="20"/>
  <c r="AR49" i="20"/>
  <c r="AR57" i="20"/>
  <c r="AR65" i="20"/>
  <c r="AR74" i="20"/>
  <c r="AR82" i="20"/>
  <c r="AR90" i="20"/>
  <c r="AR98" i="20"/>
  <c r="AR106" i="20"/>
  <c r="AR114" i="20"/>
  <c r="AR122" i="20"/>
  <c r="AR130" i="20"/>
  <c r="AR138" i="20"/>
  <c r="AR146" i="20"/>
  <c r="AR154" i="20"/>
  <c r="AR162" i="20"/>
  <c r="AR170" i="20"/>
  <c r="AR178" i="20"/>
  <c r="AR186" i="20"/>
  <c r="AR194" i="20"/>
  <c r="AR202" i="20"/>
  <c r="AR210" i="20"/>
  <c r="AR218" i="20"/>
  <c r="AR226" i="20"/>
  <c r="AR234" i="20"/>
  <c r="AR242" i="20"/>
  <c r="AR250" i="20"/>
  <c r="AR258" i="20"/>
  <c r="AR266" i="20"/>
  <c r="AR274" i="20"/>
  <c r="AR282" i="20"/>
  <c r="AR290" i="20"/>
  <c r="AR298" i="20"/>
  <c r="AR306" i="20"/>
  <c r="AR314" i="20"/>
  <c r="AR322" i="20"/>
  <c r="AR330" i="20"/>
  <c r="AR338" i="20"/>
  <c r="AR346" i="20"/>
  <c r="AR354" i="20"/>
  <c r="AR362" i="20"/>
  <c r="AR370" i="20"/>
  <c r="AR378" i="20"/>
  <c r="AR386" i="20"/>
  <c r="AR394" i="20"/>
  <c r="AR402" i="20"/>
  <c r="AR410" i="20"/>
  <c r="AR418" i="20"/>
  <c r="AR426" i="20"/>
  <c r="AR434" i="20"/>
  <c r="AR442" i="20"/>
  <c r="AR450" i="20"/>
  <c r="AR458" i="20"/>
  <c r="AR466" i="20"/>
  <c r="AR474" i="20"/>
  <c r="AR482" i="20"/>
  <c r="AR490" i="20"/>
  <c r="AR498" i="20"/>
  <c r="AR30" i="20"/>
  <c r="AR38" i="20"/>
  <c r="AR46" i="20"/>
  <c r="AR54" i="20"/>
  <c r="AR62" i="20"/>
  <c r="AR70" i="20"/>
  <c r="AR79" i="20"/>
  <c r="AR87" i="20"/>
  <c r="AR95" i="20"/>
  <c r="AR103" i="20"/>
  <c r="AR111" i="20"/>
  <c r="AR119" i="20"/>
  <c r="AR127" i="20"/>
  <c r="AR135" i="20"/>
  <c r="AR143" i="20"/>
  <c r="AR151" i="20"/>
  <c r="AR159" i="20"/>
  <c r="AR167" i="20"/>
  <c r="AR175" i="20"/>
  <c r="AR183" i="20"/>
  <c r="AR191" i="20"/>
  <c r="AR199" i="20"/>
  <c r="AR207" i="20"/>
  <c r="AR215" i="20"/>
  <c r="AR223" i="20"/>
  <c r="AR231" i="20"/>
  <c r="AR239" i="20"/>
  <c r="AR247" i="20"/>
  <c r="AR255" i="20"/>
  <c r="AR263" i="20"/>
  <c r="AR271" i="20"/>
  <c r="AR279" i="20"/>
  <c r="AR287" i="20"/>
  <c r="AR295" i="20"/>
  <c r="AR303" i="20"/>
  <c r="AR311" i="20"/>
  <c r="AR319" i="20"/>
  <c r="AR335" i="20"/>
  <c r="AR343" i="20"/>
  <c r="AR351" i="20"/>
  <c r="AR359" i="20"/>
  <c r="AR367" i="20"/>
  <c r="AR375" i="20"/>
  <c r="AR383" i="20"/>
  <c r="AR399" i="20"/>
  <c r="AR407" i="20"/>
  <c r="AR415" i="20"/>
  <c r="AR423" i="20"/>
  <c r="AR431" i="20"/>
  <c r="AR439" i="20"/>
  <c r="AR455" i="20"/>
  <c r="AR463" i="20"/>
  <c r="AR471" i="20"/>
  <c r="AR487" i="20"/>
  <c r="AR21" i="20"/>
  <c r="AR29" i="20"/>
  <c r="AR37" i="20"/>
  <c r="AR45" i="20"/>
  <c r="AR53" i="20"/>
  <c r="AR61" i="20"/>
  <c r="AR69" i="20"/>
  <c r="AR78" i="20"/>
  <c r="AR86" i="20"/>
  <c r="AR94" i="20"/>
  <c r="AR102" i="20"/>
  <c r="AR110" i="20"/>
  <c r="AR118" i="20"/>
  <c r="AR126" i="20"/>
  <c r="AR134" i="20"/>
  <c r="AR142" i="20"/>
  <c r="AR150" i="20"/>
  <c r="AR158" i="20"/>
  <c r="AR166" i="20"/>
  <c r="AR174" i="20"/>
  <c r="AR182" i="20"/>
  <c r="AR190" i="20"/>
  <c r="AR198" i="20"/>
  <c r="AR206" i="20"/>
  <c r="AR214" i="20"/>
  <c r="AR222" i="20"/>
  <c r="AR230" i="20"/>
  <c r="AR238" i="20"/>
  <c r="AR246" i="20"/>
  <c r="AR254" i="20"/>
  <c r="AR262" i="20"/>
  <c r="AR270" i="20"/>
  <c r="AR278" i="20"/>
  <c r="AR286" i="20"/>
  <c r="AR294" i="20"/>
  <c r="AR302" i="20"/>
  <c r="AR310" i="20"/>
  <c r="AR318" i="20"/>
  <c r="AR326" i="20"/>
  <c r="AR334" i="20"/>
  <c r="AR342" i="20"/>
  <c r="AR350" i="20"/>
  <c r="AR358" i="20"/>
  <c r="AR366" i="20"/>
  <c r="AR374" i="20"/>
  <c r="AR382" i="20"/>
  <c r="AR390" i="20"/>
  <c r="AR398" i="20"/>
  <c r="AR406" i="20"/>
  <c r="AR414" i="20"/>
  <c r="AR422" i="20"/>
  <c r="AR430" i="20"/>
  <c r="AR438" i="20"/>
  <c r="AR446" i="20"/>
  <c r="AR454" i="20"/>
  <c r="AR462" i="20"/>
  <c r="AR470" i="20"/>
  <c r="AR478" i="20"/>
  <c r="AR486" i="20"/>
  <c r="AR494" i="20"/>
  <c r="AR18" i="20"/>
  <c r="AR26" i="20"/>
  <c r="AR34" i="20"/>
  <c r="AR42" i="20"/>
  <c r="AR50" i="20"/>
  <c r="AR58" i="20"/>
  <c r="AR66" i="20"/>
  <c r="AR75" i="20"/>
  <c r="AR83" i="20"/>
  <c r="AR91" i="20"/>
  <c r="AR99" i="20"/>
  <c r="AR107" i="20"/>
  <c r="AR115" i="20"/>
  <c r="AR123" i="20"/>
  <c r="AR131" i="20"/>
  <c r="AR139" i="20"/>
  <c r="AR147" i="20"/>
  <c r="AR155" i="20"/>
  <c r="AR163" i="20"/>
  <c r="AR171" i="20"/>
  <c r="AR179" i="20"/>
  <c r="AR187" i="20"/>
  <c r="AR195" i="20"/>
  <c r="AR203" i="20"/>
  <c r="AR211" i="20"/>
  <c r="AR219" i="20"/>
  <c r="AR227" i="20"/>
  <c r="AR235" i="20"/>
  <c r="AR243" i="20"/>
  <c r="AR251" i="20"/>
  <c r="AR259" i="20"/>
  <c r="AR267" i="20"/>
  <c r="AR275" i="20"/>
  <c r="AR283" i="20"/>
  <c r="AR291" i="20"/>
  <c r="AR299" i="20"/>
  <c r="AR307" i="20"/>
  <c r="AR315" i="20"/>
  <c r="AR323" i="20"/>
  <c r="AR331" i="20"/>
  <c r="AR339" i="20"/>
  <c r="AR347" i="20"/>
  <c r="AR355" i="20"/>
  <c r="AR363" i="20"/>
  <c r="AR371" i="20"/>
  <c r="AR379" i="20"/>
  <c r="AR387" i="20"/>
  <c r="AR395" i="20"/>
  <c r="AR403" i="20"/>
  <c r="AR411" i="20"/>
  <c r="AR419" i="20"/>
  <c r="AR427" i="20"/>
  <c r="AR435" i="20"/>
  <c r="AR443" i="20"/>
  <c r="AR451" i="20"/>
  <c r="AR459" i="20"/>
  <c r="AR467" i="20"/>
  <c r="AR475" i="20"/>
  <c r="AR483" i="20"/>
  <c r="AR491" i="20"/>
  <c r="AR499" i="20"/>
  <c r="AM15" i="20"/>
  <c r="AR15" i="20"/>
  <c r="AG37" i="20"/>
  <c r="S13" i="20"/>
  <c r="AI13" i="20" s="1"/>
  <c r="AI73" i="20" s="1"/>
  <c r="AA73" i="20" l="1"/>
  <c r="AI17" i="20"/>
  <c r="AI21" i="20"/>
  <c r="AI25" i="20"/>
  <c r="AI29" i="20"/>
  <c r="AI33" i="20"/>
  <c r="AI37" i="20"/>
  <c r="AI41" i="20"/>
  <c r="AI45" i="20"/>
  <c r="AI49" i="20"/>
  <c r="AI53" i="20"/>
  <c r="AI57" i="20"/>
  <c r="AI61" i="20"/>
  <c r="AI65" i="20"/>
  <c r="AI69" i="20"/>
  <c r="AI74" i="20"/>
  <c r="AI78" i="20"/>
  <c r="AI82" i="20"/>
  <c r="AI86" i="20"/>
  <c r="AI90" i="20"/>
  <c r="AI94" i="20"/>
  <c r="AI98" i="20"/>
  <c r="AI102" i="20"/>
  <c r="AI106" i="20"/>
  <c r="AI110" i="20"/>
  <c r="AI114" i="20"/>
  <c r="AI118" i="20"/>
  <c r="AI122" i="20"/>
  <c r="AI126" i="20"/>
  <c r="AI130" i="20"/>
  <c r="AI134" i="20"/>
  <c r="AI138" i="20"/>
  <c r="AI142" i="20"/>
  <c r="AI146" i="20"/>
  <c r="AI150" i="20"/>
  <c r="AI154" i="20"/>
  <c r="AI158" i="20"/>
  <c r="AI162" i="20"/>
  <c r="AI166" i="20"/>
  <c r="AI170" i="20"/>
  <c r="AI174" i="20"/>
  <c r="AI178" i="20"/>
  <c r="AI182" i="20"/>
  <c r="AI186" i="20"/>
  <c r="AI190" i="20"/>
  <c r="AI194" i="20"/>
  <c r="AI198" i="20"/>
  <c r="AI202" i="20"/>
  <c r="AI206" i="20"/>
  <c r="AI210" i="20"/>
  <c r="AI214" i="20"/>
  <c r="AI218" i="20"/>
  <c r="AI222" i="20"/>
  <c r="AI226" i="20"/>
  <c r="AI230" i="20"/>
  <c r="AI234" i="20"/>
  <c r="AI238" i="20"/>
  <c r="AI242" i="20"/>
  <c r="AI246" i="20"/>
  <c r="AI250" i="20"/>
  <c r="AI254" i="20"/>
  <c r="AI258" i="20"/>
  <c r="AI262" i="20"/>
  <c r="AI266" i="20"/>
  <c r="AI270" i="20"/>
  <c r="AI274" i="20"/>
  <c r="AI278" i="20"/>
  <c r="AI282" i="20"/>
  <c r="AI286" i="20"/>
  <c r="AI290" i="20"/>
  <c r="AI294" i="20"/>
  <c r="AI298" i="20"/>
  <c r="AI302" i="20"/>
  <c r="AI306" i="20"/>
  <c r="AI310" i="20"/>
  <c r="AI314" i="20"/>
  <c r="AI318" i="20"/>
  <c r="AI322" i="20"/>
  <c r="AI326" i="20"/>
  <c r="AI330" i="20"/>
  <c r="AI334" i="20"/>
  <c r="AI338" i="20"/>
  <c r="AI342" i="20"/>
  <c r="AI346" i="20"/>
  <c r="AI350" i="20"/>
  <c r="AI354" i="20"/>
  <c r="AI358" i="20"/>
  <c r="AI362" i="20"/>
  <c r="AI366" i="20"/>
  <c r="AI370" i="20"/>
  <c r="AI374" i="20"/>
  <c r="AI378" i="20"/>
  <c r="AI382" i="20"/>
  <c r="AI386" i="20"/>
  <c r="AI390" i="20"/>
  <c r="AI394" i="20"/>
  <c r="AI398" i="20"/>
  <c r="AI402" i="20"/>
  <c r="AI406" i="20"/>
  <c r="AI410" i="20"/>
  <c r="AI414" i="20"/>
  <c r="AI418" i="20"/>
  <c r="AI422" i="20"/>
  <c r="AI426" i="20"/>
  <c r="AI430" i="20"/>
  <c r="AI434" i="20"/>
  <c r="AI438" i="20"/>
  <c r="AI442" i="20"/>
  <c r="AI446" i="20"/>
  <c r="AI450" i="20"/>
  <c r="AI454" i="20"/>
  <c r="AI458" i="20"/>
  <c r="AI462" i="20"/>
  <c r="AI466" i="20"/>
  <c r="AI470" i="20"/>
  <c r="AI474" i="20"/>
  <c r="AI478" i="20"/>
  <c r="AI482" i="20"/>
  <c r="AI486" i="20"/>
  <c r="AI490" i="20"/>
  <c r="AI494" i="20"/>
  <c r="AI498" i="20"/>
  <c r="AI19" i="20"/>
  <c r="AI23" i="20"/>
  <c r="AI27" i="20"/>
  <c r="AI31" i="20"/>
  <c r="AI35" i="20"/>
  <c r="AI39" i="20"/>
  <c r="AI43" i="20"/>
  <c r="AI47" i="20"/>
  <c r="AI51" i="20"/>
  <c r="AI55" i="20"/>
  <c r="AI59" i="20"/>
  <c r="AI63" i="20"/>
  <c r="AI67" i="20"/>
  <c r="AI71" i="20"/>
  <c r="AI76" i="20"/>
  <c r="AI80" i="20"/>
  <c r="AI84" i="20"/>
  <c r="AI88" i="20"/>
  <c r="AI92" i="20"/>
  <c r="AI96" i="20"/>
  <c r="AI100" i="20"/>
  <c r="AI104" i="20"/>
  <c r="AI108" i="20"/>
  <c r="AI112" i="20"/>
  <c r="AI116" i="20"/>
  <c r="AI120" i="20"/>
  <c r="AI124" i="20"/>
  <c r="AI128" i="20"/>
  <c r="AI132" i="20"/>
  <c r="AI136" i="20"/>
  <c r="AI140" i="20"/>
  <c r="AI144" i="20"/>
  <c r="AI148" i="20"/>
  <c r="AI152" i="20"/>
  <c r="AI156" i="20"/>
  <c r="AI160" i="20"/>
  <c r="AI164" i="20"/>
  <c r="AI168" i="20"/>
  <c r="AI172" i="20"/>
  <c r="AI176" i="20"/>
  <c r="AI180" i="20"/>
  <c r="AI184" i="20"/>
  <c r="AI188" i="20"/>
  <c r="AI192" i="20"/>
  <c r="AI196" i="20"/>
  <c r="AI200" i="20"/>
  <c r="AI204" i="20"/>
  <c r="AI208" i="20"/>
  <c r="AI212" i="20"/>
  <c r="AI216" i="20"/>
  <c r="AI220" i="20"/>
  <c r="AI224" i="20"/>
  <c r="AI228" i="20"/>
  <c r="AI232" i="20"/>
  <c r="AI236" i="20"/>
  <c r="AI240" i="20"/>
  <c r="AI244" i="20"/>
  <c r="AI248" i="20"/>
  <c r="AI252" i="20"/>
  <c r="AI256" i="20"/>
  <c r="AI260" i="20"/>
  <c r="AI264" i="20"/>
  <c r="AI268" i="20"/>
  <c r="AI272" i="20"/>
  <c r="AI276" i="20"/>
  <c r="AI280" i="20"/>
  <c r="AI284" i="20"/>
  <c r="AI288" i="20"/>
  <c r="AI292" i="20"/>
  <c r="AI296" i="20"/>
  <c r="AI300" i="20"/>
  <c r="AI304" i="20"/>
  <c r="AI308" i="20"/>
  <c r="AI312" i="20"/>
  <c r="AI316" i="20"/>
  <c r="AI320" i="20"/>
  <c r="AI324" i="20"/>
  <c r="AI328" i="20"/>
  <c r="AI332" i="20"/>
  <c r="AI336" i="20"/>
  <c r="AI340" i="20"/>
  <c r="AI344" i="20"/>
  <c r="AI348" i="20"/>
  <c r="AI352" i="20"/>
  <c r="AI356" i="20"/>
  <c r="AI360" i="20"/>
  <c r="AI364" i="20"/>
  <c r="AI368" i="20"/>
  <c r="AI372" i="20"/>
  <c r="AI376" i="20"/>
  <c r="AI380" i="20"/>
  <c r="AI384" i="20"/>
  <c r="AI388" i="20"/>
  <c r="AI392" i="20"/>
  <c r="AI396" i="20"/>
  <c r="AI400" i="20"/>
  <c r="AI404" i="20"/>
  <c r="AI408" i="20"/>
  <c r="AI412" i="20"/>
  <c r="AI416" i="20"/>
  <c r="AI420" i="20"/>
  <c r="AI424" i="20"/>
  <c r="AI428" i="20"/>
  <c r="AI432" i="20"/>
  <c r="AI436" i="20"/>
  <c r="AI440" i="20"/>
  <c r="AI444" i="20"/>
  <c r="AI448" i="20"/>
  <c r="AI452" i="20"/>
  <c r="AI456" i="20"/>
  <c r="AI460" i="20"/>
  <c r="AI464" i="20"/>
  <c r="AI468" i="20"/>
  <c r="AI472" i="20"/>
  <c r="AI476" i="20"/>
  <c r="AI480" i="20"/>
  <c r="AI484" i="20"/>
  <c r="AI488" i="20"/>
  <c r="AI492" i="20"/>
  <c r="AI496" i="20"/>
  <c r="AI500" i="20"/>
  <c r="AI16" i="20"/>
  <c r="AI24" i="20"/>
  <c r="AI32" i="20"/>
  <c r="AI40" i="20"/>
  <c r="AI48" i="20"/>
  <c r="AI56" i="20"/>
  <c r="AI64" i="20"/>
  <c r="AI72" i="20"/>
  <c r="AI81" i="20"/>
  <c r="AI89" i="20"/>
  <c r="AI97" i="20"/>
  <c r="AI105" i="20"/>
  <c r="AI113" i="20"/>
  <c r="AI121" i="20"/>
  <c r="AI129" i="20"/>
  <c r="AI137" i="20"/>
  <c r="AI145" i="20"/>
  <c r="AI153" i="20"/>
  <c r="AI161" i="20"/>
  <c r="AI169" i="20"/>
  <c r="AI177" i="20"/>
  <c r="AI185" i="20"/>
  <c r="AI193" i="20"/>
  <c r="AI201" i="20"/>
  <c r="AI209" i="20"/>
  <c r="AI217" i="20"/>
  <c r="AI225" i="20"/>
  <c r="AI233" i="20"/>
  <c r="AI241" i="20"/>
  <c r="AI249" i="20"/>
  <c r="AI257" i="20"/>
  <c r="AI265" i="20"/>
  <c r="AI273" i="20"/>
  <c r="AI281" i="20"/>
  <c r="AI289" i="20"/>
  <c r="AI297" i="20"/>
  <c r="AI305" i="20"/>
  <c r="AI313" i="20"/>
  <c r="AI321" i="20"/>
  <c r="AI329" i="20"/>
  <c r="AI337" i="20"/>
  <c r="AI345" i="20"/>
  <c r="AI353" i="20"/>
  <c r="AI361" i="20"/>
  <c r="AI369" i="20"/>
  <c r="AI377" i="20"/>
  <c r="AI385" i="20"/>
  <c r="AI393" i="20"/>
  <c r="AI401" i="20"/>
  <c r="AI409" i="20"/>
  <c r="AI417" i="20"/>
  <c r="AI425" i="20"/>
  <c r="AI433" i="20"/>
  <c r="AI441" i="20"/>
  <c r="AI449" i="20"/>
  <c r="AI457" i="20"/>
  <c r="AI465" i="20"/>
  <c r="AI473" i="20"/>
  <c r="AI481" i="20"/>
  <c r="AI489" i="20"/>
  <c r="AI497" i="20"/>
  <c r="AI42" i="20"/>
  <c r="AI66" i="20"/>
  <c r="AI83" i="20"/>
  <c r="AI91" i="20"/>
  <c r="AI107" i="20"/>
  <c r="AI123" i="20"/>
  <c r="AI131" i="20"/>
  <c r="AI147" i="20"/>
  <c r="AI187" i="20"/>
  <c r="AI243" i="20"/>
  <c r="AI267" i="20"/>
  <c r="AI283" i="20"/>
  <c r="AI299" i="20"/>
  <c r="AI315" i="20"/>
  <c r="AI331" i="20"/>
  <c r="AI355" i="20"/>
  <c r="AI363" i="20"/>
  <c r="AI371" i="20"/>
  <c r="AI379" i="20"/>
  <c r="AI403" i="20"/>
  <c r="AI411" i="20"/>
  <c r="AI427" i="20"/>
  <c r="AI435" i="20"/>
  <c r="AI459" i="20"/>
  <c r="AI475" i="20"/>
  <c r="AI483" i="20"/>
  <c r="AI28" i="20"/>
  <c r="AI44" i="20"/>
  <c r="AI77" i="20"/>
  <c r="AI93" i="20"/>
  <c r="AI109" i="20"/>
  <c r="AI133" i="20"/>
  <c r="AI149" i="20"/>
  <c r="AI165" i="20"/>
  <c r="AI181" i="20"/>
  <c r="AI205" i="20"/>
  <c r="AI229" i="20"/>
  <c r="AI245" i="20"/>
  <c r="AI261" i="20"/>
  <c r="AI277" i="20"/>
  <c r="AI293" i="20"/>
  <c r="AI309" i="20"/>
  <c r="AI325" i="20"/>
  <c r="AI333" i="20"/>
  <c r="AI349" i="20"/>
  <c r="AI373" i="20"/>
  <c r="AI397" i="20"/>
  <c r="AI405" i="20"/>
  <c r="AI421" i="20"/>
  <c r="AI437" i="20"/>
  <c r="AI461" i="20"/>
  <c r="AI477" i="20"/>
  <c r="AI18" i="20"/>
  <c r="AI26" i="20"/>
  <c r="AI34" i="20"/>
  <c r="AI50" i="20"/>
  <c r="AI58" i="20"/>
  <c r="AI75" i="20"/>
  <c r="AI99" i="20"/>
  <c r="AI115" i="20"/>
  <c r="AI139" i="20"/>
  <c r="AI155" i="20"/>
  <c r="AI163" i="20"/>
  <c r="AI171" i="20"/>
  <c r="AI179" i="20"/>
  <c r="AI195" i="20"/>
  <c r="AI203" i="20"/>
  <c r="AI211" i="20"/>
  <c r="AI219" i="20"/>
  <c r="AI227" i="20"/>
  <c r="AI235" i="20"/>
  <c r="AI251" i="20"/>
  <c r="AI259" i="20"/>
  <c r="AI275" i="20"/>
  <c r="AI291" i="20"/>
  <c r="AI307" i="20"/>
  <c r="AI323" i="20"/>
  <c r="AI339" i="20"/>
  <c r="AI347" i="20"/>
  <c r="AI387" i="20"/>
  <c r="AI395" i="20"/>
  <c r="AI419" i="20"/>
  <c r="AI443" i="20"/>
  <c r="AI451" i="20"/>
  <c r="AI467" i="20"/>
  <c r="AI491" i="20"/>
  <c r="AI499" i="20"/>
  <c r="AI20" i="20"/>
  <c r="AI36" i="20"/>
  <c r="AI52" i="20"/>
  <c r="AI60" i="20"/>
  <c r="AI68" i="20"/>
  <c r="AI85" i="20"/>
  <c r="AI101" i="20"/>
  <c r="AI117" i="20"/>
  <c r="AI125" i="20"/>
  <c r="AI141" i="20"/>
  <c r="AI157" i="20"/>
  <c r="AI173" i="20"/>
  <c r="AI189" i="20"/>
  <c r="AI197" i="20"/>
  <c r="AI213" i="20"/>
  <c r="AI221" i="20"/>
  <c r="AI237" i="20"/>
  <c r="AI253" i="20"/>
  <c r="AI269" i="20"/>
  <c r="AI285" i="20"/>
  <c r="AI301" i="20"/>
  <c r="AI317" i="20"/>
  <c r="AI341" i="20"/>
  <c r="AI357" i="20"/>
  <c r="AI365" i="20"/>
  <c r="AI381" i="20"/>
  <c r="AI389" i="20"/>
  <c r="AI413" i="20"/>
  <c r="AI429" i="20"/>
  <c r="AI445" i="20"/>
  <c r="AI453" i="20"/>
  <c r="AI469" i="20"/>
  <c r="AI485" i="20"/>
  <c r="AI493" i="20"/>
  <c r="AI501" i="20"/>
  <c r="AI22" i="20"/>
  <c r="AI30" i="20"/>
  <c r="AI38" i="20"/>
  <c r="AI46" i="20"/>
  <c r="AI54" i="20"/>
  <c r="AI62" i="20"/>
  <c r="AI70" i="20"/>
  <c r="AI79" i="20"/>
  <c r="AI87" i="20"/>
  <c r="AI95" i="20"/>
  <c r="AI103" i="20"/>
  <c r="AI111" i="20"/>
  <c r="AI119" i="20"/>
  <c r="AI127" i="20"/>
  <c r="AI135" i="20"/>
  <c r="AI143" i="20"/>
  <c r="AI151" i="20"/>
  <c r="AI159" i="20"/>
  <c r="AI167" i="20"/>
  <c r="AI175" i="20"/>
  <c r="AI183" i="20"/>
  <c r="AI191" i="20"/>
  <c r="AI199" i="20"/>
  <c r="AI207" i="20"/>
  <c r="AI215" i="20"/>
  <c r="AI223" i="20"/>
  <c r="AI231" i="20"/>
  <c r="AI239" i="20"/>
  <c r="AI247" i="20"/>
  <c r="AI255" i="20"/>
  <c r="AI263" i="20"/>
  <c r="AI271" i="20"/>
  <c r="AI279" i="20"/>
  <c r="AI287" i="20"/>
  <c r="AI295" i="20"/>
  <c r="AI303" i="20"/>
  <c r="AI311" i="20"/>
  <c r="AI319" i="20"/>
  <c r="AI327" i="20"/>
  <c r="AI335" i="20"/>
  <c r="AI343" i="20"/>
  <c r="AI351" i="20"/>
  <c r="AI359" i="20"/>
  <c r="AI367" i="20"/>
  <c r="AI375" i="20"/>
  <c r="AI383" i="20"/>
  <c r="AI391" i="20"/>
  <c r="AI399" i="20"/>
  <c r="AI407" i="20"/>
  <c r="AI415" i="20"/>
  <c r="AI423" i="20"/>
  <c r="AI431" i="20"/>
  <c r="AI439" i="20"/>
  <c r="AI447" i="20"/>
  <c r="AI455" i="20"/>
  <c r="AI463" i="20"/>
  <c r="AI471" i="20"/>
  <c r="AI479" i="20"/>
  <c r="AI487" i="20"/>
  <c r="AI495" i="20"/>
  <c r="AI15" i="20"/>
  <c r="AR12" i="20"/>
  <c r="F12" i="21" s="1"/>
  <c r="AN13" i="20"/>
  <c r="AN73" i="20" s="1"/>
  <c r="AA102" i="20" l="1"/>
  <c r="AA101" i="20"/>
  <c r="AA87" i="20"/>
  <c r="AA85" i="20"/>
  <c r="AA99" i="20"/>
  <c r="AA77" i="20"/>
  <c r="AA83" i="20"/>
  <c r="AA100" i="20"/>
  <c r="AA92" i="20"/>
  <c r="AA84" i="20"/>
  <c r="AA76" i="20"/>
  <c r="AA94" i="20"/>
  <c r="AA86" i="20"/>
  <c r="AA78" i="20"/>
  <c r="AA95" i="20"/>
  <c r="AA79" i="20"/>
  <c r="AA93" i="20"/>
  <c r="AA91" i="20"/>
  <c r="AA97" i="20"/>
  <c r="AA81" i="20"/>
  <c r="AA96" i="20"/>
  <c r="AA88" i="20"/>
  <c r="AA80" i="20"/>
  <c r="AA98" i="20"/>
  <c r="AA90" i="20"/>
  <c r="AA82" i="20"/>
  <c r="AA75" i="20"/>
  <c r="AA74" i="20"/>
  <c r="AA72" i="20"/>
  <c r="AA71" i="20"/>
  <c r="AA70" i="20"/>
  <c r="AA67" i="20"/>
  <c r="AA68" i="20"/>
  <c r="AA66" i="20"/>
  <c r="AA65" i="20"/>
  <c r="AA62" i="20"/>
  <c r="AA52" i="20"/>
  <c r="AA63" i="20"/>
  <c r="AA55" i="20"/>
  <c r="AA57" i="20"/>
  <c r="AA54" i="20"/>
  <c r="AA60" i="20"/>
  <c r="AA58" i="20"/>
  <c r="AA56" i="20"/>
  <c r="AA59" i="20"/>
  <c r="AA51" i="20"/>
  <c r="AA61" i="20"/>
  <c r="AA53" i="20"/>
  <c r="AA16" i="20"/>
  <c r="AN18" i="20"/>
  <c r="AN22" i="20"/>
  <c r="AN26" i="20"/>
  <c r="AN30" i="20"/>
  <c r="AN34" i="20"/>
  <c r="AN38" i="20"/>
  <c r="AN42" i="20"/>
  <c r="AN46" i="20"/>
  <c r="AN50" i="20"/>
  <c r="AN54" i="20"/>
  <c r="AN58" i="20"/>
  <c r="AN62" i="20"/>
  <c r="AN66" i="20"/>
  <c r="AN70" i="20"/>
  <c r="AN75" i="20"/>
  <c r="AN79" i="20"/>
  <c r="AN83" i="20"/>
  <c r="AN87" i="20"/>
  <c r="AN91" i="20"/>
  <c r="AN95" i="20"/>
  <c r="AN99" i="20"/>
  <c r="AN103" i="20"/>
  <c r="AN107" i="20"/>
  <c r="AN111" i="20"/>
  <c r="AN115" i="20"/>
  <c r="AN119" i="20"/>
  <c r="AN123" i="20"/>
  <c r="AN127" i="20"/>
  <c r="AN131" i="20"/>
  <c r="AN135" i="20"/>
  <c r="AN139" i="20"/>
  <c r="AN143" i="20"/>
  <c r="AN147" i="20"/>
  <c r="AN151" i="20"/>
  <c r="AN155" i="20"/>
  <c r="AN159" i="20"/>
  <c r="AN163" i="20"/>
  <c r="AN167" i="20"/>
  <c r="AN171" i="20"/>
  <c r="AN175" i="20"/>
  <c r="AN179" i="20"/>
  <c r="AN183" i="20"/>
  <c r="AN187" i="20"/>
  <c r="AN191" i="20"/>
  <c r="AN195" i="20"/>
  <c r="AN199" i="20"/>
  <c r="AN203" i="20"/>
  <c r="AN207" i="20"/>
  <c r="AN211" i="20"/>
  <c r="AN215" i="20"/>
  <c r="AN219" i="20"/>
  <c r="AN223" i="20"/>
  <c r="AN227" i="20"/>
  <c r="AN231" i="20"/>
  <c r="AN235" i="20"/>
  <c r="AN239" i="20"/>
  <c r="AN243" i="20"/>
  <c r="AN247" i="20"/>
  <c r="AN251" i="20"/>
  <c r="AN255" i="20"/>
  <c r="AN259" i="20"/>
  <c r="AN263" i="20"/>
  <c r="AN267" i="20"/>
  <c r="AN271" i="20"/>
  <c r="AN275" i="20"/>
  <c r="AN279" i="20"/>
  <c r="AN283" i="20"/>
  <c r="AN287" i="20"/>
  <c r="AN291" i="20"/>
  <c r="AN295" i="20"/>
  <c r="AN299" i="20"/>
  <c r="AN303" i="20"/>
  <c r="AN307" i="20"/>
  <c r="AN311" i="20"/>
  <c r="AN315" i="20"/>
  <c r="AN319" i="20"/>
  <c r="AN323" i="20"/>
  <c r="AN327" i="20"/>
  <c r="AN331" i="20"/>
  <c r="AN335" i="20"/>
  <c r="AN339" i="20"/>
  <c r="AN343" i="20"/>
  <c r="AN347" i="20"/>
  <c r="AN351" i="20"/>
  <c r="AN355" i="20"/>
  <c r="AN359" i="20"/>
  <c r="AN363" i="20"/>
  <c r="AN367" i="20"/>
  <c r="AN371" i="20"/>
  <c r="AN375" i="20"/>
  <c r="AN379" i="20"/>
  <c r="AN383" i="20"/>
  <c r="AN387" i="20"/>
  <c r="AN391" i="20"/>
  <c r="AN395" i="20"/>
  <c r="AN399" i="20"/>
  <c r="AN403" i="20"/>
  <c r="AN407" i="20"/>
  <c r="AN411" i="20"/>
  <c r="AN415" i="20"/>
  <c r="AN419" i="20"/>
  <c r="AN423" i="20"/>
  <c r="AN427" i="20"/>
  <c r="AN431" i="20"/>
  <c r="AN435" i="20"/>
  <c r="AN439" i="20"/>
  <c r="AN443" i="20"/>
  <c r="AN447" i="20"/>
  <c r="AN451" i="20"/>
  <c r="AN455" i="20"/>
  <c r="AN459" i="20"/>
  <c r="AN463" i="20"/>
  <c r="AN467" i="20"/>
  <c r="AN471" i="20"/>
  <c r="AN475" i="20"/>
  <c r="AN479" i="20"/>
  <c r="AN483" i="20"/>
  <c r="AN487" i="20"/>
  <c r="AN491" i="20"/>
  <c r="AN495" i="20"/>
  <c r="AN499" i="20"/>
  <c r="AN402" i="20"/>
  <c r="AN406" i="20"/>
  <c r="AN410" i="20"/>
  <c r="AN414" i="20"/>
  <c r="AN422" i="20"/>
  <c r="AN426" i="20"/>
  <c r="AN434" i="20"/>
  <c r="AN442" i="20"/>
  <c r="AN446" i="20"/>
  <c r="AN454" i="20"/>
  <c r="AN462" i="20"/>
  <c r="AN466" i="20"/>
  <c r="AN474" i="20"/>
  <c r="AN478" i="20"/>
  <c r="AN482" i="20"/>
  <c r="AN486" i="20"/>
  <c r="AN490" i="20"/>
  <c r="AN494" i="20"/>
  <c r="AN17" i="20"/>
  <c r="AN21" i="20"/>
  <c r="AN25" i="20"/>
  <c r="AN29" i="20"/>
  <c r="AN33" i="20"/>
  <c r="AN37" i="20"/>
  <c r="AN41" i="20"/>
  <c r="AN45" i="20"/>
  <c r="AN49" i="20"/>
  <c r="AN53" i="20"/>
  <c r="AN57" i="20"/>
  <c r="AN61" i="20"/>
  <c r="AN65" i="20"/>
  <c r="AN69" i="20"/>
  <c r="AN74" i="20"/>
  <c r="AN78" i="20"/>
  <c r="AN82" i="20"/>
  <c r="AN86" i="20"/>
  <c r="AN90" i="20"/>
  <c r="AN94" i="20"/>
  <c r="AN98" i="20"/>
  <c r="AN102" i="20"/>
  <c r="AN106" i="20"/>
  <c r="AN110" i="20"/>
  <c r="AN114" i="20"/>
  <c r="AN118" i="20"/>
  <c r="AN122" i="20"/>
  <c r="AN126" i="20"/>
  <c r="AN130" i="20"/>
  <c r="AN134" i="20"/>
  <c r="AN138" i="20"/>
  <c r="AN142" i="20"/>
  <c r="AN146" i="20"/>
  <c r="AN150" i="20"/>
  <c r="AN154" i="20"/>
  <c r="AN158" i="20"/>
  <c r="AN162" i="20"/>
  <c r="AN166" i="20"/>
  <c r="AN170" i="20"/>
  <c r="AN174" i="20"/>
  <c r="AN178" i="20"/>
  <c r="AN182" i="20"/>
  <c r="AN186" i="20"/>
  <c r="AN190" i="20"/>
  <c r="AN194" i="20"/>
  <c r="AN198" i="20"/>
  <c r="AN202" i="20"/>
  <c r="AN206" i="20"/>
  <c r="AN210" i="20"/>
  <c r="AN214" i="20"/>
  <c r="AN218" i="20"/>
  <c r="AN222" i="20"/>
  <c r="AN226" i="20"/>
  <c r="AN230" i="20"/>
  <c r="AN234" i="20"/>
  <c r="AN238" i="20"/>
  <c r="AN242" i="20"/>
  <c r="AN246" i="20"/>
  <c r="AN250" i="20"/>
  <c r="AN254" i="20"/>
  <c r="AN258" i="20"/>
  <c r="AN262" i="20"/>
  <c r="AN266" i="20"/>
  <c r="AN270" i="20"/>
  <c r="AN274" i="20"/>
  <c r="AN278" i="20"/>
  <c r="AN282" i="20"/>
  <c r="AN286" i="20"/>
  <c r="AN290" i="20"/>
  <c r="AN294" i="20"/>
  <c r="AN298" i="20"/>
  <c r="AN302" i="20"/>
  <c r="AN306" i="20"/>
  <c r="AN310" i="20"/>
  <c r="AN314" i="20"/>
  <c r="AN318" i="20"/>
  <c r="AN322" i="20"/>
  <c r="AN326" i="20"/>
  <c r="AN330" i="20"/>
  <c r="AN334" i="20"/>
  <c r="AN338" i="20"/>
  <c r="AN342" i="20"/>
  <c r="AN346" i="20"/>
  <c r="AN350" i="20"/>
  <c r="AN354" i="20"/>
  <c r="AN358" i="20"/>
  <c r="AN362" i="20"/>
  <c r="AN366" i="20"/>
  <c r="AN370" i="20"/>
  <c r="AN374" i="20"/>
  <c r="AN378" i="20"/>
  <c r="AN382" i="20"/>
  <c r="AN386" i="20"/>
  <c r="AN390" i="20"/>
  <c r="AN394" i="20"/>
  <c r="AN398" i="20"/>
  <c r="AN418" i="20"/>
  <c r="AN430" i="20"/>
  <c r="AN438" i="20"/>
  <c r="AN450" i="20"/>
  <c r="AN458" i="20"/>
  <c r="AN470" i="20"/>
  <c r="AN498" i="20"/>
  <c r="AN16" i="20"/>
  <c r="AN24" i="20"/>
  <c r="AN473" i="20"/>
  <c r="AN489" i="20"/>
  <c r="AN19" i="20"/>
  <c r="AN27" i="20"/>
  <c r="AN35" i="20"/>
  <c r="AN43" i="20"/>
  <c r="AN51" i="20"/>
  <c r="AN59" i="20"/>
  <c r="AN67" i="20"/>
  <c r="AN76" i="20"/>
  <c r="AN84" i="20"/>
  <c r="AN92" i="20"/>
  <c r="AN100" i="20"/>
  <c r="AN108" i="20"/>
  <c r="AN116" i="20"/>
  <c r="AN124" i="20"/>
  <c r="AN132" i="20"/>
  <c r="AN140" i="20"/>
  <c r="AN148" i="20"/>
  <c r="AN156" i="20"/>
  <c r="AN164" i="20"/>
  <c r="AN172" i="20"/>
  <c r="AN180" i="20"/>
  <c r="AN188" i="20"/>
  <c r="AN196" i="20"/>
  <c r="AN204" i="20"/>
  <c r="AN212" i="20"/>
  <c r="AN220" i="20"/>
  <c r="AN228" i="20"/>
  <c r="AN236" i="20"/>
  <c r="AN244" i="20"/>
  <c r="AN252" i="20"/>
  <c r="AN260" i="20"/>
  <c r="AN268" i="20"/>
  <c r="AN276" i="20"/>
  <c r="AN284" i="20"/>
  <c r="AN292" i="20"/>
  <c r="AN300" i="20"/>
  <c r="AN308" i="20"/>
  <c r="AN316" i="20"/>
  <c r="AN324" i="20"/>
  <c r="AN332" i="20"/>
  <c r="AN340" i="20"/>
  <c r="AN348" i="20"/>
  <c r="AN356" i="20"/>
  <c r="AN364" i="20"/>
  <c r="AN372" i="20"/>
  <c r="AN380" i="20"/>
  <c r="AN388" i="20"/>
  <c r="AN396" i="20"/>
  <c r="AN404" i="20"/>
  <c r="AN412" i="20"/>
  <c r="AN420" i="20"/>
  <c r="AN428" i="20"/>
  <c r="AN436" i="20"/>
  <c r="AN444" i="20"/>
  <c r="AN452" i="20"/>
  <c r="AN460" i="20"/>
  <c r="AN468" i="20"/>
  <c r="AN476" i="20"/>
  <c r="AN484" i="20"/>
  <c r="AN492" i="20"/>
  <c r="AN500" i="20"/>
  <c r="AN32" i="20"/>
  <c r="AN40" i="20"/>
  <c r="AN48" i="20"/>
  <c r="AN56" i="20"/>
  <c r="AN64" i="20"/>
  <c r="AN72" i="20"/>
  <c r="AN81" i="20"/>
  <c r="AN89" i="20"/>
  <c r="AN97" i="20"/>
  <c r="AN105" i="20"/>
  <c r="AN113" i="20"/>
  <c r="AN121" i="20"/>
  <c r="AN129" i="20"/>
  <c r="AN137" i="20"/>
  <c r="AN145" i="20"/>
  <c r="AN153" i="20"/>
  <c r="AN161" i="20"/>
  <c r="AN169" i="20"/>
  <c r="AN177" i="20"/>
  <c r="AN185" i="20"/>
  <c r="AN193" i="20"/>
  <c r="AN201" i="20"/>
  <c r="AN209" i="20"/>
  <c r="AN217" i="20"/>
  <c r="AN225" i="20"/>
  <c r="AN233" i="20"/>
  <c r="AN241" i="20"/>
  <c r="AN249" i="20"/>
  <c r="AN257" i="20"/>
  <c r="AN265" i="20"/>
  <c r="AN273" i="20"/>
  <c r="AN281" i="20"/>
  <c r="AN289" i="20"/>
  <c r="AN297" i="20"/>
  <c r="AN305" i="20"/>
  <c r="AN313" i="20"/>
  <c r="AN321" i="20"/>
  <c r="AN329" i="20"/>
  <c r="AN337" i="20"/>
  <c r="AN345" i="20"/>
  <c r="AN353" i="20"/>
  <c r="AN361" i="20"/>
  <c r="AN369" i="20"/>
  <c r="AN377" i="20"/>
  <c r="AN385" i="20"/>
  <c r="AN393" i="20"/>
  <c r="AN401" i="20"/>
  <c r="AN409" i="20"/>
  <c r="AN417" i="20"/>
  <c r="AN425" i="20"/>
  <c r="AN433" i="20"/>
  <c r="AN441" i="20"/>
  <c r="AN449" i="20"/>
  <c r="AN457" i="20"/>
  <c r="AN465" i="20"/>
  <c r="AN481" i="20"/>
  <c r="AN497" i="20"/>
  <c r="AN23" i="20"/>
  <c r="AN31" i="20"/>
  <c r="AN39" i="20"/>
  <c r="AN47" i="20"/>
  <c r="AN55" i="20"/>
  <c r="AN63" i="20"/>
  <c r="AN71" i="20"/>
  <c r="AN80" i="20"/>
  <c r="AN88" i="20"/>
  <c r="AN96" i="20"/>
  <c r="AN104" i="20"/>
  <c r="AN112" i="20"/>
  <c r="AN120" i="20"/>
  <c r="AN128" i="20"/>
  <c r="AN136" i="20"/>
  <c r="AN144" i="20"/>
  <c r="AN152" i="20"/>
  <c r="AN160" i="20"/>
  <c r="AN168" i="20"/>
  <c r="AN176" i="20"/>
  <c r="AN184" i="20"/>
  <c r="AN192" i="20"/>
  <c r="AN200" i="20"/>
  <c r="AN208" i="20"/>
  <c r="AN216" i="20"/>
  <c r="AN224" i="20"/>
  <c r="AN232" i="20"/>
  <c r="AN240" i="20"/>
  <c r="AN248" i="20"/>
  <c r="AN256" i="20"/>
  <c r="AN264" i="20"/>
  <c r="AN272" i="20"/>
  <c r="AN280" i="20"/>
  <c r="AN288" i="20"/>
  <c r="AN296" i="20"/>
  <c r="AN304" i="20"/>
  <c r="AN312" i="20"/>
  <c r="AN320" i="20"/>
  <c r="AN328" i="20"/>
  <c r="AN336" i="20"/>
  <c r="AN344" i="20"/>
  <c r="AN352" i="20"/>
  <c r="AN360" i="20"/>
  <c r="AN368" i="20"/>
  <c r="AN376" i="20"/>
  <c r="AN384" i="20"/>
  <c r="AN392" i="20"/>
  <c r="AN400" i="20"/>
  <c r="AN408" i="20"/>
  <c r="AN416" i="20"/>
  <c r="AN424" i="20"/>
  <c r="AN432" i="20"/>
  <c r="AN440" i="20"/>
  <c r="AN448" i="20"/>
  <c r="AN456" i="20"/>
  <c r="AN464" i="20"/>
  <c r="AN472" i="20"/>
  <c r="AN480" i="20"/>
  <c r="AN488" i="20"/>
  <c r="AN496" i="20"/>
  <c r="AN20" i="20"/>
  <c r="AN28" i="20"/>
  <c r="AN36" i="20"/>
  <c r="AN44" i="20"/>
  <c r="AN52" i="20"/>
  <c r="AN60" i="20"/>
  <c r="AN68" i="20"/>
  <c r="AN77" i="20"/>
  <c r="AN85" i="20"/>
  <c r="AN93" i="20"/>
  <c r="AN101" i="20"/>
  <c r="AN109" i="20"/>
  <c r="AN117" i="20"/>
  <c r="AN125" i="20"/>
  <c r="AN133" i="20"/>
  <c r="AN141" i="20"/>
  <c r="AN149" i="20"/>
  <c r="AN157" i="20"/>
  <c r="AN165" i="20"/>
  <c r="AN173" i="20"/>
  <c r="AN181" i="20"/>
  <c r="AN189" i="20"/>
  <c r="AN197" i="20"/>
  <c r="AN205" i="20"/>
  <c r="AN213" i="20"/>
  <c r="AN221" i="20"/>
  <c r="AN229" i="20"/>
  <c r="AN237" i="20"/>
  <c r="AN245" i="20"/>
  <c r="AN253" i="20"/>
  <c r="AN261" i="20"/>
  <c r="AN269" i="20"/>
  <c r="AN277" i="20"/>
  <c r="AN285" i="20"/>
  <c r="AN293" i="20"/>
  <c r="AN301" i="20"/>
  <c r="AN309" i="20"/>
  <c r="AN317" i="20"/>
  <c r="AN325" i="20"/>
  <c r="AN333" i="20"/>
  <c r="AN341" i="20"/>
  <c r="AN349" i="20"/>
  <c r="AN357" i="20"/>
  <c r="AN365" i="20"/>
  <c r="AN373" i="20"/>
  <c r="AN381" i="20"/>
  <c r="AN389" i="20"/>
  <c r="AN397" i="20"/>
  <c r="AN405" i="20"/>
  <c r="AN413" i="20"/>
  <c r="AN421" i="20"/>
  <c r="AN429" i="20"/>
  <c r="AN437" i="20"/>
  <c r="AN445" i="20"/>
  <c r="AN453" i="20"/>
  <c r="AN461" i="20"/>
  <c r="AN469" i="20"/>
  <c r="AN477" i="20"/>
  <c r="AN485" i="20"/>
  <c r="AN493" i="20"/>
  <c r="AN501" i="20"/>
  <c r="AI12" i="20"/>
  <c r="AN12" i="20"/>
  <c r="AN15" i="20"/>
  <c r="AO13" i="20"/>
  <c r="AO73" i="20" s="1"/>
  <c r="AP13" i="20"/>
  <c r="AP73" i="20" s="1"/>
  <c r="AB73" i="20" l="1"/>
  <c r="AA69" i="20"/>
  <c r="AO18" i="20"/>
  <c r="AO22" i="20"/>
  <c r="AO26" i="20"/>
  <c r="AO30" i="20"/>
  <c r="AO34" i="20"/>
  <c r="AO38" i="20"/>
  <c r="AO42" i="20"/>
  <c r="AO46" i="20"/>
  <c r="AO50" i="20"/>
  <c r="AO54" i="20"/>
  <c r="AO58" i="20"/>
  <c r="AO62" i="20"/>
  <c r="AO66" i="20"/>
  <c r="AO70" i="20"/>
  <c r="AO75" i="20"/>
  <c r="AO79" i="20"/>
  <c r="AB79" i="20" s="1"/>
  <c r="AO83" i="20"/>
  <c r="AB83" i="20" s="1"/>
  <c r="AO87" i="20"/>
  <c r="AB87" i="20" s="1"/>
  <c r="AO91" i="20"/>
  <c r="AB91" i="20" s="1"/>
  <c r="AO95" i="20"/>
  <c r="AB95" i="20" s="1"/>
  <c r="AO99" i="20"/>
  <c r="AB99" i="20" s="1"/>
  <c r="AO103" i="20"/>
  <c r="AO107" i="20"/>
  <c r="AO111" i="20"/>
  <c r="AO115" i="20"/>
  <c r="AO119" i="20"/>
  <c r="AO123" i="20"/>
  <c r="AO127" i="20"/>
  <c r="AO131" i="20"/>
  <c r="AO135" i="20"/>
  <c r="AO139" i="20"/>
  <c r="AO143" i="20"/>
  <c r="AO147" i="20"/>
  <c r="AO151" i="20"/>
  <c r="AO155" i="20"/>
  <c r="AO159" i="20"/>
  <c r="AO163" i="20"/>
  <c r="AO167" i="20"/>
  <c r="AO171" i="20"/>
  <c r="AO175" i="20"/>
  <c r="AO179" i="20"/>
  <c r="AO183" i="20"/>
  <c r="AO187" i="20"/>
  <c r="AO191" i="20"/>
  <c r="AO195" i="20"/>
  <c r="AO199" i="20"/>
  <c r="AO203" i="20"/>
  <c r="AO207" i="20"/>
  <c r="AO211" i="20"/>
  <c r="AO215" i="20"/>
  <c r="AO219" i="20"/>
  <c r="AO223" i="20"/>
  <c r="AO227" i="20"/>
  <c r="AO231" i="20"/>
  <c r="AO235" i="20"/>
  <c r="AO239" i="20"/>
  <c r="AO243" i="20"/>
  <c r="AO247" i="20"/>
  <c r="AO251" i="20"/>
  <c r="AO255" i="20"/>
  <c r="AO259" i="20"/>
  <c r="AO263" i="20"/>
  <c r="AO267" i="20"/>
  <c r="AO271" i="20"/>
  <c r="AO275" i="20"/>
  <c r="AO279" i="20"/>
  <c r="AO283" i="20"/>
  <c r="AO287" i="20"/>
  <c r="AO291" i="20"/>
  <c r="AO295" i="20"/>
  <c r="AO299" i="20"/>
  <c r="AO303" i="20"/>
  <c r="AO307" i="20"/>
  <c r="AO311" i="20"/>
  <c r="AO315" i="20"/>
  <c r="AO319" i="20"/>
  <c r="AO323" i="20"/>
  <c r="AO327" i="20"/>
  <c r="AO331" i="20"/>
  <c r="AO335" i="20"/>
  <c r="AO339" i="20"/>
  <c r="AO343" i="20"/>
  <c r="AO347" i="20"/>
  <c r="AO351" i="20"/>
  <c r="AO355" i="20"/>
  <c r="AO359" i="20"/>
  <c r="AO363" i="20"/>
  <c r="AO367" i="20"/>
  <c r="AO371" i="20"/>
  <c r="AO375" i="20"/>
  <c r="AO379" i="20"/>
  <c r="AO383" i="20"/>
  <c r="AO387" i="20"/>
  <c r="AO391" i="20"/>
  <c r="AO395" i="20"/>
  <c r="AO399" i="20"/>
  <c r="AO403" i="20"/>
  <c r="AO407" i="20"/>
  <c r="AO411" i="20"/>
  <c r="AO415" i="20"/>
  <c r="AO419" i="20"/>
  <c r="AO423" i="20"/>
  <c r="AO427" i="20"/>
  <c r="AO431" i="20"/>
  <c r="AO435" i="20"/>
  <c r="AO439" i="20"/>
  <c r="AO443" i="20"/>
  <c r="AO447" i="20"/>
  <c r="AO451" i="20"/>
  <c r="AO455" i="20"/>
  <c r="AO459" i="20"/>
  <c r="AO463" i="20"/>
  <c r="AO467" i="20"/>
  <c r="AO471" i="20"/>
  <c r="AO475" i="20"/>
  <c r="AO479" i="20"/>
  <c r="AO483" i="20"/>
  <c r="AO487" i="20"/>
  <c r="AO491" i="20"/>
  <c r="AO495" i="20"/>
  <c r="AO499" i="20"/>
  <c r="AO16" i="20"/>
  <c r="AO20" i="20"/>
  <c r="AO24" i="20"/>
  <c r="AO28" i="20"/>
  <c r="AO32" i="20"/>
  <c r="AO36" i="20"/>
  <c r="AO40" i="20"/>
  <c r="AO44" i="20"/>
  <c r="AO48" i="20"/>
  <c r="AO52" i="20"/>
  <c r="AO56" i="20"/>
  <c r="AO60" i="20"/>
  <c r="AO64" i="20"/>
  <c r="AO68" i="20"/>
  <c r="AO72" i="20"/>
  <c r="AO77" i="20"/>
  <c r="AB77" i="20" s="1"/>
  <c r="AO81" i="20"/>
  <c r="AB81" i="20" s="1"/>
  <c r="AO85" i="20"/>
  <c r="AB85" i="20" s="1"/>
  <c r="AO89" i="20"/>
  <c r="AO93" i="20"/>
  <c r="AB93" i="20" s="1"/>
  <c r="AO97" i="20"/>
  <c r="AB97" i="20" s="1"/>
  <c r="AO101" i="20"/>
  <c r="AO105" i="20"/>
  <c r="AO109" i="20"/>
  <c r="AO113" i="20"/>
  <c r="AO117" i="20"/>
  <c r="AO121" i="20"/>
  <c r="AO125" i="20"/>
  <c r="AO129" i="20"/>
  <c r="AO133" i="20"/>
  <c r="AO137" i="20"/>
  <c r="AO141" i="20"/>
  <c r="AO145" i="20"/>
  <c r="AO149" i="20"/>
  <c r="AO153" i="20"/>
  <c r="AO157" i="20"/>
  <c r="AO161" i="20"/>
  <c r="AO165" i="20"/>
  <c r="AO169" i="20"/>
  <c r="AO173" i="20"/>
  <c r="AO177" i="20"/>
  <c r="AO181" i="20"/>
  <c r="AO185" i="20"/>
  <c r="AO189" i="20"/>
  <c r="AO193" i="20"/>
  <c r="AO197" i="20"/>
  <c r="AO201" i="20"/>
  <c r="AO205" i="20"/>
  <c r="AO209" i="20"/>
  <c r="AO213" i="20"/>
  <c r="AO217" i="20"/>
  <c r="AO221" i="20"/>
  <c r="AO225" i="20"/>
  <c r="AO229" i="20"/>
  <c r="AO233" i="20"/>
  <c r="AO237" i="20"/>
  <c r="AO241" i="20"/>
  <c r="AO245" i="20"/>
  <c r="AO249" i="20"/>
  <c r="AO253" i="20"/>
  <c r="AO257" i="20"/>
  <c r="AO261" i="20"/>
  <c r="AO265" i="20"/>
  <c r="AO269" i="20"/>
  <c r="AO273" i="20"/>
  <c r="AO277" i="20"/>
  <c r="AO281" i="20"/>
  <c r="AO285" i="20"/>
  <c r="AO289" i="20"/>
  <c r="AO293" i="20"/>
  <c r="AO297" i="20"/>
  <c r="AO301" i="20"/>
  <c r="AO305" i="20"/>
  <c r="AO309" i="20"/>
  <c r="AO313" i="20"/>
  <c r="AO317" i="20"/>
  <c r="AO321" i="20"/>
  <c r="AO325" i="20"/>
  <c r="AO329" i="20"/>
  <c r="AO333" i="20"/>
  <c r="AO337" i="20"/>
  <c r="AO341" i="20"/>
  <c r="AO345" i="20"/>
  <c r="AO349" i="20"/>
  <c r="AO353" i="20"/>
  <c r="AO357" i="20"/>
  <c r="AO361" i="20"/>
  <c r="AO365" i="20"/>
  <c r="AO369" i="20"/>
  <c r="AO373" i="20"/>
  <c r="AO377" i="20"/>
  <c r="AO381" i="20"/>
  <c r="AO385" i="20"/>
  <c r="AO389" i="20"/>
  <c r="AO393" i="20"/>
  <c r="AO397" i="20"/>
  <c r="AO401" i="20"/>
  <c r="AO405" i="20"/>
  <c r="AO409" i="20"/>
  <c r="AO413" i="20"/>
  <c r="AO417" i="20"/>
  <c r="AO421" i="20"/>
  <c r="AO425" i="20"/>
  <c r="AO429" i="20"/>
  <c r="AO433" i="20"/>
  <c r="AO437" i="20"/>
  <c r="AO441" i="20"/>
  <c r="AO445" i="20"/>
  <c r="AO449" i="20"/>
  <c r="AO453" i="20"/>
  <c r="AO457" i="20"/>
  <c r="AO461" i="20"/>
  <c r="AO465" i="20"/>
  <c r="AO469" i="20"/>
  <c r="AO473" i="20"/>
  <c r="AO477" i="20"/>
  <c r="AO481" i="20"/>
  <c r="AO485" i="20"/>
  <c r="AO489" i="20"/>
  <c r="AO493" i="20"/>
  <c r="AO497" i="20"/>
  <c r="AO501" i="20"/>
  <c r="AO17" i="20"/>
  <c r="AO25" i="20"/>
  <c r="AO33" i="20"/>
  <c r="AO41" i="20"/>
  <c r="AO49" i="20"/>
  <c r="AO57" i="20"/>
  <c r="AO65" i="20"/>
  <c r="AO74" i="20"/>
  <c r="AO82" i="20"/>
  <c r="AB82" i="20" s="1"/>
  <c r="AO90" i="20"/>
  <c r="AB90" i="20" s="1"/>
  <c r="AO98" i="20"/>
  <c r="AB98" i="20" s="1"/>
  <c r="AO106" i="20"/>
  <c r="AO114" i="20"/>
  <c r="AO122" i="20"/>
  <c r="AO130" i="20"/>
  <c r="AO138" i="20"/>
  <c r="AO146" i="20"/>
  <c r="AO154" i="20"/>
  <c r="AO162" i="20"/>
  <c r="AO170" i="20"/>
  <c r="AO178" i="20"/>
  <c r="AO186" i="20"/>
  <c r="AO194" i="20"/>
  <c r="AO202" i="20"/>
  <c r="AO210" i="20"/>
  <c r="AO218" i="20"/>
  <c r="AO226" i="20"/>
  <c r="AO234" i="20"/>
  <c r="AO242" i="20"/>
  <c r="AO250" i="20"/>
  <c r="AO258" i="20"/>
  <c r="AO266" i="20"/>
  <c r="AO274" i="20"/>
  <c r="AO282" i="20"/>
  <c r="AO290" i="20"/>
  <c r="AO298" i="20"/>
  <c r="AO306" i="20"/>
  <c r="AO314" i="20"/>
  <c r="AO322" i="20"/>
  <c r="AO330" i="20"/>
  <c r="AO338" i="20"/>
  <c r="AO346" i="20"/>
  <c r="AO354" i="20"/>
  <c r="AO362" i="20"/>
  <c r="AO370" i="20"/>
  <c r="AO378" i="20"/>
  <c r="AO386" i="20"/>
  <c r="AO394" i="20"/>
  <c r="AO402" i="20"/>
  <c r="AO410" i="20"/>
  <c r="AO418" i="20"/>
  <c r="AO426" i="20"/>
  <c r="AO434" i="20"/>
  <c r="AO442" i="20"/>
  <c r="AO450" i="20"/>
  <c r="AO458" i="20"/>
  <c r="AO466" i="20"/>
  <c r="AO474" i="20"/>
  <c r="AO482" i="20"/>
  <c r="AO490" i="20"/>
  <c r="AO498" i="20"/>
  <c r="AO27" i="20"/>
  <c r="AO35" i="20"/>
  <c r="AO51" i="20"/>
  <c r="AO59" i="20"/>
  <c r="AO76" i="20"/>
  <c r="AB76" i="20" s="1"/>
  <c r="AO100" i="20"/>
  <c r="AB100" i="20" s="1"/>
  <c r="AO116" i="20"/>
  <c r="AO140" i="20"/>
  <c r="AO164" i="20"/>
  <c r="AO172" i="20"/>
  <c r="AO196" i="20"/>
  <c r="AO212" i="20"/>
  <c r="AO220" i="20"/>
  <c r="AO236" i="20"/>
  <c r="AO260" i="20"/>
  <c r="AO292" i="20"/>
  <c r="AO340" i="20"/>
  <c r="AO348" i="20"/>
  <c r="AO388" i="20"/>
  <c r="AO444" i="20"/>
  <c r="AO492" i="20"/>
  <c r="AO21" i="20"/>
  <c r="AO37" i="20"/>
  <c r="AO53" i="20"/>
  <c r="AO61" i="20"/>
  <c r="AO69" i="20"/>
  <c r="AO86" i="20"/>
  <c r="AB86" i="20" s="1"/>
  <c r="AO102" i="20"/>
  <c r="AB102" i="20" s="1"/>
  <c r="AO118" i="20"/>
  <c r="AO126" i="20"/>
  <c r="AO142" i="20"/>
  <c r="AO158" i="20"/>
  <c r="AO174" i="20"/>
  <c r="AO190" i="20"/>
  <c r="AO198" i="20"/>
  <c r="AO214" i="20"/>
  <c r="AO222" i="20"/>
  <c r="AO238" i="20"/>
  <c r="AO254" i="20"/>
  <c r="AO270" i="20"/>
  <c r="AO286" i="20"/>
  <c r="AO302" i="20"/>
  <c r="AO318" i="20"/>
  <c r="AO342" i="20"/>
  <c r="AO366" i="20"/>
  <c r="AO390" i="20"/>
  <c r="AO414" i="20"/>
  <c r="AO430" i="20"/>
  <c r="AO454" i="20"/>
  <c r="AO470" i="20"/>
  <c r="AO486" i="20"/>
  <c r="AO494" i="20"/>
  <c r="AO19" i="20"/>
  <c r="AO43" i="20"/>
  <c r="AO67" i="20"/>
  <c r="AO84" i="20"/>
  <c r="AB84" i="20" s="1"/>
  <c r="AO92" i="20"/>
  <c r="AB92" i="20" s="1"/>
  <c r="AO108" i="20"/>
  <c r="AO124" i="20"/>
  <c r="AO132" i="20"/>
  <c r="AO148" i="20"/>
  <c r="AO156" i="20"/>
  <c r="AO180" i="20"/>
  <c r="AO188" i="20"/>
  <c r="AO204" i="20"/>
  <c r="AO228" i="20"/>
  <c r="AO244" i="20"/>
  <c r="AO252" i="20"/>
  <c r="AO268" i="20"/>
  <c r="AO276" i="20"/>
  <c r="AO284" i="20"/>
  <c r="AO300" i="20"/>
  <c r="AO308" i="20"/>
  <c r="AO316" i="20"/>
  <c r="AO324" i="20"/>
  <c r="AO332" i="20"/>
  <c r="AO356" i="20"/>
  <c r="AO364" i="20"/>
  <c r="AO372" i="20"/>
  <c r="AO380" i="20"/>
  <c r="AO396" i="20"/>
  <c r="AO404" i="20"/>
  <c r="AO412" i="20"/>
  <c r="AO420" i="20"/>
  <c r="AO428" i="20"/>
  <c r="AO436" i="20"/>
  <c r="AO452" i="20"/>
  <c r="AO460" i="20"/>
  <c r="AO468" i="20"/>
  <c r="AO476" i="20"/>
  <c r="AO484" i="20"/>
  <c r="AO500" i="20"/>
  <c r="AO29" i="20"/>
  <c r="AO45" i="20"/>
  <c r="AO78" i="20"/>
  <c r="AB78" i="20" s="1"/>
  <c r="AO94" i="20"/>
  <c r="AB94" i="20" s="1"/>
  <c r="AO110" i="20"/>
  <c r="AO134" i="20"/>
  <c r="AO150" i="20"/>
  <c r="AO166" i="20"/>
  <c r="AO182" i="20"/>
  <c r="AO206" i="20"/>
  <c r="AO230" i="20"/>
  <c r="AO246" i="20"/>
  <c r="AO262" i="20"/>
  <c r="AO278" i="20"/>
  <c r="AO294" i="20"/>
  <c r="AO310" i="20"/>
  <c r="AO326" i="20"/>
  <c r="AO334" i="20"/>
  <c r="AO350" i="20"/>
  <c r="AO358" i="20"/>
  <c r="AO374" i="20"/>
  <c r="AO382" i="20"/>
  <c r="AO398" i="20"/>
  <c r="AO406" i="20"/>
  <c r="AO422" i="20"/>
  <c r="AO438" i="20"/>
  <c r="AO446" i="20"/>
  <c r="AO462" i="20"/>
  <c r="AO478" i="20"/>
  <c r="AO23" i="20"/>
  <c r="AO31" i="20"/>
  <c r="AO39" i="20"/>
  <c r="AO47" i="20"/>
  <c r="AO55" i="20"/>
  <c r="AO63" i="20"/>
  <c r="AO71" i="20"/>
  <c r="AO80" i="20"/>
  <c r="AB80" i="20" s="1"/>
  <c r="AO88" i="20"/>
  <c r="AB88" i="20" s="1"/>
  <c r="AO96" i="20"/>
  <c r="AB96" i="20" s="1"/>
  <c r="AO104" i="20"/>
  <c r="AO112" i="20"/>
  <c r="AO120" i="20"/>
  <c r="AO128" i="20"/>
  <c r="AO136" i="20"/>
  <c r="AO144" i="20"/>
  <c r="AO152" i="20"/>
  <c r="AO160" i="20"/>
  <c r="AO168" i="20"/>
  <c r="AO176" i="20"/>
  <c r="AO184" i="20"/>
  <c r="AO192" i="20"/>
  <c r="AO200" i="20"/>
  <c r="AO208" i="20"/>
  <c r="AO216" i="20"/>
  <c r="AO224" i="20"/>
  <c r="AO232" i="20"/>
  <c r="AO240" i="20"/>
  <c r="AO248" i="20"/>
  <c r="AO256" i="20"/>
  <c r="AO264" i="20"/>
  <c r="AO272" i="20"/>
  <c r="AO280" i="20"/>
  <c r="AO288" i="20"/>
  <c r="AO296" i="20"/>
  <c r="AO304" i="20"/>
  <c r="AO312" i="20"/>
  <c r="AO320" i="20"/>
  <c r="AO328" i="20"/>
  <c r="AO336" i="20"/>
  <c r="AO344" i="20"/>
  <c r="AO352" i="20"/>
  <c r="AO360" i="20"/>
  <c r="AO368" i="20"/>
  <c r="AO376" i="20"/>
  <c r="AO384" i="20"/>
  <c r="AO392" i="20"/>
  <c r="AO400" i="20"/>
  <c r="AO408" i="20"/>
  <c r="AO416" i="20"/>
  <c r="AO424" i="20"/>
  <c r="AO432" i="20"/>
  <c r="AO440" i="20"/>
  <c r="AO448" i="20"/>
  <c r="AO456" i="20"/>
  <c r="AO464" i="20"/>
  <c r="AO472" i="20"/>
  <c r="AO480" i="20"/>
  <c r="AO488" i="20"/>
  <c r="AO496" i="20"/>
  <c r="AP17" i="20"/>
  <c r="AP21" i="20"/>
  <c r="AP25" i="20"/>
  <c r="AP29" i="20"/>
  <c r="AP33" i="20"/>
  <c r="AP37" i="20"/>
  <c r="AP41" i="20"/>
  <c r="AP45" i="20"/>
  <c r="AP49" i="20"/>
  <c r="AP53" i="20"/>
  <c r="AP57" i="20"/>
  <c r="AP61" i="20"/>
  <c r="AP65" i="20"/>
  <c r="AP69" i="20"/>
  <c r="AP74" i="20"/>
  <c r="AP78" i="20"/>
  <c r="AP82" i="20"/>
  <c r="AP86" i="20"/>
  <c r="AP90" i="20"/>
  <c r="AP94" i="20"/>
  <c r="AP98" i="20"/>
  <c r="AP102" i="20"/>
  <c r="AP106" i="20"/>
  <c r="AP110" i="20"/>
  <c r="AP114" i="20"/>
  <c r="AP118" i="20"/>
  <c r="AP122" i="20"/>
  <c r="AP126" i="20"/>
  <c r="AP130" i="20"/>
  <c r="AP134" i="20"/>
  <c r="AP138" i="20"/>
  <c r="AP142" i="20"/>
  <c r="AP146" i="20"/>
  <c r="AP150" i="20"/>
  <c r="AP154" i="20"/>
  <c r="AP158" i="20"/>
  <c r="AP162" i="20"/>
  <c r="AP166" i="20"/>
  <c r="AP170" i="20"/>
  <c r="AP174" i="20"/>
  <c r="AP178" i="20"/>
  <c r="AP182" i="20"/>
  <c r="AP186" i="20"/>
  <c r="AP190" i="20"/>
  <c r="AP194" i="20"/>
  <c r="AP198" i="20"/>
  <c r="AP202" i="20"/>
  <c r="AP206" i="20"/>
  <c r="AP210" i="20"/>
  <c r="AP214" i="20"/>
  <c r="AP218" i="20"/>
  <c r="AP222" i="20"/>
  <c r="AP226" i="20"/>
  <c r="AP230" i="20"/>
  <c r="AP234" i="20"/>
  <c r="AP238" i="20"/>
  <c r="AP242" i="20"/>
  <c r="AP246" i="20"/>
  <c r="AP250" i="20"/>
  <c r="AP254" i="20"/>
  <c r="AP258" i="20"/>
  <c r="AP262" i="20"/>
  <c r="AP266" i="20"/>
  <c r="AP270" i="20"/>
  <c r="AP274" i="20"/>
  <c r="AP278" i="20"/>
  <c r="AP282" i="20"/>
  <c r="AP286" i="20"/>
  <c r="AP290" i="20"/>
  <c r="AP294" i="20"/>
  <c r="AP298" i="20"/>
  <c r="AP302" i="20"/>
  <c r="AP306" i="20"/>
  <c r="AP310" i="20"/>
  <c r="AP314" i="20"/>
  <c r="AP318" i="20"/>
  <c r="AP322" i="20"/>
  <c r="AP326" i="20"/>
  <c r="AP330" i="20"/>
  <c r="AP334" i="20"/>
  <c r="AP338" i="20"/>
  <c r="AP342" i="20"/>
  <c r="AP346" i="20"/>
  <c r="AP350" i="20"/>
  <c r="AP354" i="20"/>
  <c r="AP358" i="20"/>
  <c r="AP362" i="20"/>
  <c r="AP366" i="20"/>
  <c r="AP370" i="20"/>
  <c r="AP374" i="20"/>
  <c r="AP378" i="20"/>
  <c r="AP382" i="20"/>
  <c r="AP386" i="20"/>
  <c r="AP390" i="20"/>
  <c r="AP394" i="20"/>
  <c r="AP398" i="20"/>
  <c r="AP402" i="20"/>
  <c r="AP406" i="20"/>
  <c r="AP410" i="20"/>
  <c r="AP414" i="20"/>
  <c r="AP418" i="20"/>
  <c r="AP422" i="20"/>
  <c r="AP426" i="20"/>
  <c r="AP430" i="20"/>
  <c r="AP434" i="20"/>
  <c r="AP438" i="20"/>
  <c r="AP442" i="20"/>
  <c r="AP446" i="20"/>
  <c r="AP450" i="20"/>
  <c r="AP454" i="20"/>
  <c r="AP458" i="20"/>
  <c r="AP462" i="20"/>
  <c r="AP466" i="20"/>
  <c r="AP470" i="20"/>
  <c r="AP474" i="20"/>
  <c r="AP478" i="20"/>
  <c r="AP482" i="20"/>
  <c r="AP486" i="20"/>
  <c r="AP490" i="20"/>
  <c r="AP494" i="20"/>
  <c r="AP498" i="20"/>
  <c r="AP405" i="20"/>
  <c r="AP417" i="20"/>
  <c r="AP425" i="20"/>
  <c r="AP429" i="20"/>
  <c r="AP437" i="20"/>
  <c r="AP441" i="20"/>
  <c r="AP449" i="20"/>
  <c r="AP453" i="20"/>
  <c r="AP457" i="20"/>
  <c r="AP461" i="20"/>
  <c r="AP465" i="20"/>
  <c r="AP469" i="20"/>
  <c r="AP473" i="20"/>
  <c r="AP481" i="20"/>
  <c r="AP489" i="20"/>
  <c r="AP497" i="20"/>
  <c r="AP16" i="20"/>
  <c r="AP20" i="20"/>
  <c r="AP24" i="20"/>
  <c r="AP28" i="20"/>
  <c r="AP32" i="20"/>
  <c r="AP36" i="20"/>
  <c r="AP40" i="20"/>
  <c r="AP44" i="20"/>
  <c r="AP48" i="20"/>
  <c r="AP52" i="20"/>
  <c r="AP56" i="20"/>
  <c r="AP60" i="20"/>
  <c r="AP64" i="20"/>
  <c r="AP68" i="20"/>
  <c r="AP72" i="20"/>
  <c r="AP77" i="20"/>
  <c r="AP81" i="20"/>
  <c r="AP85" i="20"/>
  <c r="AP89" i="20"/>
  <c r="AB89" i="20" s="1"/>
  <c r="AP93" i="20"/>
  <c r="AP97" i="20"/>
  <c r="AP101" i="20"/>
  <c r="AP105" i="20"/>
  <c r="AP109" i="20"/>
  <c r="AP113" i="20"/>
  <c r="AP117" i="20"/>
  <c r="AP121" i="20"/>
  <c r="AP125" i="20"/>
  <c r="AP129" i="20"/>
  <c r="AP133" i="20"/>
  <c r="AP137" i="20"/>
  <c r="AP141" i="20"/>
  <c r="AP145" i="20"/>
  <c r="AP149" i="20"/>
  <c r="AP153" i="20"/>
  <c r="AP157" i="20"/>
  <c r="AP161" i="20"/>
  <c r="AP165" i="20"/>
  <c r="AP169" i="20"/>
  <c r="AP173" i="20"/>
  <c r="AP177" i="20"/>
  <c r="AP181" i="20"/>
  <c r="AP185" i="20"/>
  <c r="AP189" i="20"/>
  <c r="AP193" i="20"/>
  <c r="AP197" i="20"/>
  <c r="AP201" i="20"/>
  <c r="AP205" i="20"/>
  <c r="AP209" i="20"/>
  <c r="AP213" i="20"/>
  <c r="AP217" i="20"/>
  <c r="AP221" i="20"/>
  <c r="AP225" i="20"/>
  <c r="AP229" i="20"/>
  <c r="AP233" i="20"/>
  <c r="AP237" i="20"/>
  <c r="AP241" i="20"/>
  <c r="AP245" i="20"/>
  <c r="AP249" i="20"/>
  <c r="AP253" i="20"/>
  <c r="AP257" i="20"/>
  <c r="AP261" i="20"/>
  <c r="AP265" i="20"/>
  <c r="AP269" i="20"/>
  <c r="AP273" i="20"/>
  <c r="AP277" i="20"/>
  <c r="AP281" i="20"/>
  <c r="AP285" i="20"/>
  <c r="AP289" i="20"/>
  <c r="AP293" i="20"/>
  <c r="AP297" i="20"/>
  <c r="AP301" i="20"/>
  <c r="AP305" i="20"/>
  <c r="AP309" i="20"/>
  <c r="AP313" i="20"/>
  <c r="AP317" i="20"/>
  <c r="AP321" i="20"/>
  <c r="AP325" i="20"/>
  <c r="AP329" i="20"/>
  <c r="AP333" i="20"/>
  <c r="AP337" i="20"/>
  <c r="AP341" i="20"/>
  <c r="AP345" i="20"/>
  <c r="AP349" i="20"/>
  <c r="AP353" i="20"/>
  <c r="AP357" i="20"/>
  <c r="AP361" i="20"/>
  <c r="AP365" i="20"/>
  <c r="AP369" i="20"/>
  <c r="AP373" i="20"/>
  <c r="AP377" i="20"/>
  <c r="AP381" i="20"/>
  <c r="AP385" i="20"/>
  <c r="AP389" i="20"/>
  <c r="AP393" i="20"/>
  <c r="AP397" i="20"/>
  <c r="AP401" i="20"/>
  <c r="AP409" i="20"/>
  <c r="AP413" i="20"/>
  <c r="AP421" i="20"/>
  <c r="AP433" i="20"/>
  <c r="AP445" i="20"/>
  <c r="AP477" i="20"/>
  <c r="AP485" i="20"/>
  <c r="AP493" i="20"/>
  <c r="AP501" i="20"/>
  <c r="AP19" i="20"/>
  <c r="AP460" i="20"/>
  <c r="AP468" i="20"/>
  <c r="AP476" i="20"/>
  <c r="AP492" i="20"/>
  <c r="AP22" i="20"/>
  <c r="AP30" i="20"/>
  <c r="AP38" i="20"/>
  <c r="AP46" i="20"/>
  <c r="AP54" i="20"/>
  <c r="AP62" i="20"/>
  <c r="AP70" i="20"/>
  <c r="AP79" i="20"/>
  <c r="AP87" i="20"/>
  <c r="AP95" i="20"/>
  <c r="AP103" i="20"/>
  <c r="AP111" i="20"/>
  <c r="AP119" i="20"/>
  <c r="AP127" i="20"/>
  <c r="AP135" i="20"/>
  <c r="AP143" i="20"/>
  <c r="AP151" i="20"/>
  <c r="AP159" i="20"/>
  <c r="AP167" i="20"/>
  <c r="AP175" i="20"/>
  <c r="AP183" i="20"/>
  <c r="AP191" i="20"/>
  <c r="AP199" i="20"/>
  <c r="AP207" i="20"/>
  <c r="AP215" i="20"/>
  <c r="AP223" i="20"/>
  <c r="AP231" i="20"/>
  <c r="AP239" i="20"/>
  <c r="AP247" i="20"/>
  <c r="AP255" i="20"/>
  <c r="AP263" i="20"/>
  <c r="AP271" i="20"/>
  <c r="AP279" i="20"/>
  <c r="AP287" i="20"/>
  <c r="AP295" i="20"/>
  <c r="AP303" i="20"/>
  <c r="AP311" i="20"/>
  <c r="AP319" i="20"/>
  <c r="AP327" i="20"/>
  <c r="AP335" i="20"/>
  <c r="AP343" i="20"/>
  <c r="AP351" i="20"/>
  <c r="AP359" i="20"/>
  <c r="AP367" i="20"/>
  <c r="AP375" i="20"/>
  <c r="AP383" i="20"/>
  <c r="AP391" i="20"/>
  <c r="AP399" i="20"/>
  <c r="AP407" i="20"/>
  <c r="AP415" i="20"/>
  <c r="AP423" i="20"/>
  <c r="AP431" i="20"/>
  <c r="AP439" i="20"/>
  <c r="AP447" i="20"/>
  <c r="AP455" i="20"/>
  <c r="AP463" i="20"/>
  <c r="AP471" i="20"/>
  <c r="AP479" i="20"/>
  <c r="AP487" i="20"/>
  <c r="AP495" i="20"/>
  <c r="AP27" i="20"/>
  <c r="AP35" i="20"/>
  <c r="AP43" i="20"/>
  <c r="AP51" i="20"/>
  <c r="AP59" i="20"/>
  <c r="AP67" i="20"/>
  <c r="AP76" i="20"/>
  <c r="AP84" i="20"/>
  <c r="AP92" i="20"/>
  <c r="AP100" i="20"/>
  <c r="AP108" i="20"/>
  <c r="AP116" i="20"/>
  <c r="AP124" i="20"/>
  <c r="AP132" i="20"/>
  <c r="AP140" i="20"/>
  <c r="AP148" i="20"/>
  <c r="AP156" i="20"/>
  <c r="AP164" i="20"/>
  <c r="AP172" i="20"/>
  <c r="AP180" i="20"/>
  <c r="AP188" i="20"/>
  <c r="AP196" i="20"/>
  <c r="AP204" i="20"/>
  <c r="AP212" i="20"/>
  <c r="AP220" i="20"/>
  <c r="AP228" i="20"/>
  <c r="AP236" i="20"/>
  <c r="AP244" i="20"/>
  <c r="AP252" i="20"/>
  <c r="AP260" i="20"/>
  <c r="AP268" i="20"/>
  <c r="AP276" i="20"/>
  <c r="AP284" i="20"/>
  <c r="AP292" i="20"/>
  <c r="AP300" i="20"/>
  <c r="AP308" i="20"/>
  <c r="AP316" i="20"/>
  <c r="AP324" i="20"/>
  <c r="AP332" i="20"/>
  <c r="AP340" i="20"/>
  <c r="AP348" i="20"/>
  <c r="AP356" i="20"/>
  <c r="AP364" i="20"/>
  <c r="AP372" i="20"/>
  <c r="AP380" i="20"/>
  <c r="AP388" i="20"/>
  <c r="AP396" i="20"/>
  <c r="AP404" i="20"/>
  <c r="AP412" i="20"/>
  <c r="AP420" i="20"/>
  <c r="AP428" i="20"/>
  <c r="AP436" i="20"/>
  <c r="AP444" i="20"/>
  <c r="AP452" i="20"/>
  <c r="AP484" i="20"/>
  <c r="AP500" i="20"/>
  <c r="AP18" i="20"/>
  <c r="AP26" i="20"/>
  <c r="AP34" i="20"/>
  <c r="AP42" i="20"/>
  <c r="AP50" i="20"/>
  <c r="AP58" i="20"/>
  <c r="AP66" i="20"/>
  <c r="AP75" i="20"/>
  <c r="AP83" i="20"/>
  <c r="AP91" i="20"/>
  <c r="AP99" i="20"/>
  <c r="AP107" i="20"/>
  <c r="AP115" i="20"/>
  <c r="AP123" i="20"/>
  <c r="AP131" i="20"/>
  <c r="AP139" i="20"/>
  <c r="AP147" i="20"/>
  <c r="AP155" i="20"/>
  <c r="AP163" i="20"/>
  <c r="AP171" i="20"/>
  <c r="AP179" i="20"/>
  <c r="AP187" i="20"/>
  <c r="AP195" i="20"/>
  <c r="AP203" i="20"/>
  <c r="AP211" i="20"/>
  <c r="AP219" i="20"/>
  <c r="AP227" i="20"/>
  <c r="AP235" i="20"/>
  <c r="AP243" i="20"/>
  <c r="AP251" i="20"/>
  <c r="AP259" i="20"/>
  <c r="AP267" i="20"/>
  <c r="AP275" i="20"/>
  <c r="AP283" i="20"/>
  <c r="AP291" i="20"/>
  <c r="AP299" i="20"/>
  <c r="AP307" i="20"/>
  <c r="AP315" i="20"/>
  <c r="AP323" i="20"/>
  <c r="AP331" i="20"/>
  <c r="AP339" i="20"/>
  <c r="AP347" i="20"/>
  <c r="AP355" i="20"/>
  <c r="AP363" i="20"/>
  <c r="AP371" i="20"/>
  <c r="AP379" i="20"/>
  <c r="AP387" i="20"/>
  <c r="AP395" i="20"/>
  <c r="AP403" i="20"/>
  <c r="AP411" i="20"/>
  <c r="AP419" i="20"/>
  <c r="AP427" i="20"/>
  <c r="AP435" i="20"/>
  <c r="AP443" i="20"/>
  <c r="AP451" i="20"/>
  <c r="AP459" i="20"/>
  <c r="AP467" i="20"/>
  <c r="AP475" i="20"/>
  <c r="AP483" i="20"/>
  <c r="AP491" i="20"/>
  <c r="AP499" i="20"/>
  <c r="AP23" i="20"/>
  <c r="AP31" i="20"/>
  <c r="AP39" i="20"/>
  <c r="AP47" i="20"/>
  <c r="AP55" i="20"/>
  <c r="AP63" i="20"/>
  <c r="AP71" i="20"/>
  <c r="AP80" i="20"/>
  <c r="AP88" i="20"/>
  <c r="AP96" i="20"/>
  <c r="AP104" i="20"/>
  <c r="AP112" i="20"/>
  <c r="AP120" i="20"/>
  <c r="AP128" i="20"/>
  <c r="AP136" i="20"/>
  <c r="AP144" i="20"/>
  <c r="AP152" i="20"/>
  <c r="AP160" i="20"/>
  <c r="AP168" i="20"/>
  <c r="AP176" i="20"/>
  <c r="AP184" i="20"/>
  <c r="AP192" i="20"/>
  <c r="AP200" i="20"/>
  <c r="AP208" i="20"/>
  <c r="AP216" i="20"/>
  <c r="AP224" i="20"/>
  <c r="AP232" i="20"/>
  <c r="AP240" i="20"/>
  <c r="AP248" i="20"/>
  <c r="AP256" i="20"/>
  <c r="AP264" i="20"/>
  <c r="AP272" i="20"/>
  <c r="AP280" i="20"/>
  <c r="AP288" i="20"/>
  <c r="AP296" i="20"/>
  <c r="AP304" i="20"/>
  <c r="AP312" i="20"/>
  <c r="AP320" i="20"/>
  <c r="AP328" i="20"/>
  <c r="AP336" i="20"/>
  <c r="AP344" i="20"/>
  <c r="AP352" i="20"/>
  <c r="AP360" i="20"/>
  <c r="AP368" i="20"/>
  <c r="AP376" i="20"/>
  <c r="AP384" i="20"/>
  <c r="AP392" i="20"/>
  <c r="AP400" i="20"/>
  <c r="AP408" i="20"/>
  <c r="AP416" i="20"/>
  <c r="AP424" i="20"/>
  <c r="AP432" i="20"/>
  <c r="AP440" i="20"/>
  <c r="AP448" i="20"/>
  <c r="AP456" i="20"/>
  <c r="AP464" i="20"/>
  <c r="AP472" i="20"/>
  <c r="AP480" i="20"/>
  <c r="AP488" i="20"/>
  <c r="AP496" i="20"/>
  <c r="AK15" i="20"/>
  <c r="AP15" i="20"/>
  <c r="AO15" i="20"/>
  <c r="AJ15" i="20"/>
  <c r="AB64" i="20" l="1"/>
  <c r="AB101" i="20"/>
  <c r="AB75" i="20"/>
  <c r="AB74" i="20"/>
  <c r="AB71" i="20"/>
  <c r="AB72" i="20"/>
  <c r="AB70" i="20"/>
  <c r="AB55" i="20"/>
  <c r="AB53" i="20"/>
  <c r="AB59" i="20"/>
  <c r="AB65" i="20"/>
  <c r="AB56" i="20"/>
  <c r="AB62" i="20"/>
  <c r="AB54" i="20"/>
  <c r="AB63" i="20"/>
  <c r="AB67" i="20"/>
  <c r="AB61" i="20"/>
  <c r="AB51" i="20"/>
  <c r="AB57" i="20"/>
  <c r="AB68" i="20"/>
  <c r="AB60" i="20"/>
  <c r="AB52" i="20"/>
  <c r="AB66" i="20"/>
  <c r="AB58" i="20"/>
  <c r="AB16" i="20"/>
  <c r="AA25" i="20"/>
  <c r="AK12" i="20"/>
  <c r="AJ12" i="20"/>
  <c r="AA38" i="20"/>
  <c r="AA27" i="20"/>
  <c r="AO12" i="20"/>
  <c r="AP12" i="20"/>
  <c r="AB43" i="20"/>
  <c r="AB46" i="20"/>
  <c r="AA34" i="20"/>
  <c r="AB26" i="20"/>
  <c r="AB36" i="20"/>
  <c r="AA24" i="20"/>
  <c r="AB37" i="20"/>
  <c r="AB29" i="20"/>
  <c r="AB20" i="20"/>
  <c r="AB21" i="20"/>
  <c r="AA31" i="20"/>
  <c r="AA22" i="20"/>
  <c r="AA40" i="20"/>
  <c r="AA36" i="20"/>
  <c r="AB50" i="20"/>
  <c r="AB25" i="20"/>
  <c r="AA29" i="20"/>
  <c r="AB31" i="20"/>
  <c r="AB17" i="20"/>
  <c r="AB24" i="20"/>
  <c r="AB18" i="20"/>
  <c r="AB35" i="20"/>
  <c r="AB22" i="20"/>
  <c r="AA21" i="20"/>
  <c r="AA49" i="20"/>
  <c r="AA26" i="20"/>
  <c r="AB27" i="20"/>
  <c r="AB40" i="20"/>
  <c r="AB38" i="20"/>
  <c r="AB49" i="20"/>
  <c r="AB34" i="20"/>
  <c r="AA46" i="20"/>
  <c r="AA17" i="20"/>
  <c r="AA50" i="20"/>
  <c r="AA35" i="20"/>
  <c r="F11" i="21"/>
  <c r="AA20" i="20"/>
  <c r="AA43" i="20"/>
  <c r="AA37" i="20"/>
  <c r="AA18" i="20"/>
  <c r="AH16" i="20"/>
  <c r="AH135" i="20"/>
  <c r="AH138" i="20"/>
  <c r="AH137" i="20"/>
  <c r="AH140" i="20"/>
  <c r="AH143" i="20"/>
  <c r="AH146" i="20"/>
  <c r="AH149" i="20"/>
  <c r="AH152" i="20"/>
  <c r="AH155" i="20"/>
  <c r="AH158" i="20"/>
  <c r="AH161" i="20"/>
  <c r="AH164" i="20"/>
  <c r="AH167" i="20"/>
  <c r="AH170" i="20"/>
  <c r="AH153" i="20"/>
  <c r="AH162" i="20"/>
  <c r="AH171" i="20"/>
  <c r="AH144" i="20"/>
  <c r="AH145" i="20"/>
  <c r="AH154" i="20"/>
  <c r="AH163" i="20"/>
  <c r="AH172" i="20"/>
  <c r="AH175" i="20"/>
  <c r="AH178" i="20"/>
  <c r="AH181" i="20"/>
  <c r="AH139" i="20"/>
  <c r="AH151" i="20"/>
  <c r="AH160" i="20"/>
  <c r="AH169" i="20"/>
  <c r="AH174" i="20"/>
  <c r="AH177" i="20"/>
  <c r="AH147" i="20"/>
  <c r="AH156" i="20"/>
  <c r="AH165" i="20"/>
  <c r="AH141" i="20"/>
  <c r="AH142" i="20"/>
  <c r="AH148" i="20"/>
  <c r="AH179" i="20"/>
  <c r="AH150" i="20"/>
  <c r="AH159" i="20"/>
  <c r="AH136" i="20"/>
  <c r="AH166" i="20"/>
  <c r="AH157" i="20"/>
  <c r="AH168" i="20"/>
  <c r="AH176" i="20"/>
  <c r="AH173" i="20"/>
  <c r="AB69" i="20" l="1"/>
  <c r="F9" i="21"/>
  <c r="AB42" i="20"/>
  <c r="AB41" i="20" s="1"/>
  <c r="F10" i="21"/>
  <c r="AB45" i="20"/>
  <c r="AB44" i="20" s="1"/>
  <c r="AB15" i="20"/>
  <c r="AA45" i="20"/>
  <c r="AA44" i="20" s="1"/>
  <c r="AB19" i="20"/>
  <c r="AA39" i="20"/>
  <c r="AA33" i="20" s="1"/>
  <c r="AB28" i="20"/>
  <c r="AB23" i="20" s="1"/>
  <c r="AA28" i="20"/>
  <c r="AA23" i="20" s="1"/>
  <c r="AA42" i="20"/>
  <c r="AA41" i="20" s="1"/>
  <c r="AB48" i="20"/>
  <c r="AB47" i="20" s="1"/>
  <c r="AA32" i="20"/>
  <c r="AA30" i="20" s="1"/>
  <c r="AA19" i="20"/>
  <c r="AA48" i="20"/>
  <c r="AB32" i="20"/>
  <c r="AB30" i="20" s="1"/>
  <c r="AB39" i="20"/>
  <c r="AB33" i="20" s="1"/>
  <c r="AA15" i="20"/>
  <c r="AG502" i="20"/>
  <c r="AG16" i="20"/>
  <c r="AG17" i="20"/>
  <c r="AG18" i="20"/>
  <c r="AG19" i="20"/>
  <c r="AG20" i="20"/>
  <c r="AG21" i="20"/>
  <c r="AG22" i="20"/>
  <c r="AG23" i="20"/>
  <c r="AG24" i="20"/>
  <c r="AG25" i="20"/>
  <c r="AG26" i="20"/>
  <c r="AG27" i="20"/>
  <c r="AG28" i="20"/>
  <c r="AG29" i="20"/>
  <c r="AG30" i="20"/>
  <c r="AG31" i="20"/>
  <c r="AG32" i="20"/>
  <c r="AG33" i="20"/>
  <c r="AG34" i="20"/>
  <c r="AG35" i="20"/>
  <c r="AG36" i="20"/>
  <c r="AG38" i="20"/>
  <c r="AG39" i="20"/>
  <c r="AG40" i="20"/>
  <c r="AG41" i="20"/>
  <c r="AG42" i="20"/>
  <c r="AG43" i="20"/>
  <c r="AG44" i="20"/>
  <c r="AG45" i="20"/>
  <c r="AG46" i="20"/>
  <c r="AG47" i="20"/>
  <c r="AG48" i="20"/>
  <c r="AG49" i="20"/>
  <c r="AG50" i="20"/>
  <c r="AG51" i="20"/>
  <c r="AG52" i="20"/>
  <c r="AG53" i="20"/>
  <c r="AG54" i="20"/>
  <c r="AG55" i="20"/>
  <c r="AG56" i="20"/>
  <c r="AG57" i="20"/>
  <c r="AG58" i="20"/>
  <c r="AG59" i="20"/>
  <c r="AG60" i="20"/>
  <c r="AG61" i="20"/>
  <c r="AG62" i="20"/>
  <c r="AG63" i="20"/>
  <c r="AG64" i="20"/>
  <c r="AG65" i="20"/>
  <c r="AG66" i="20"/>
  <c r="AG67" i="20"/>
  <c r="AG68" i="20"/>
  <c r="AG69" i="20"/>
  <c r="AG70" i="20"/>
  <c r="AG71" i="20"/>
  <c r="AG72" i="20"/>
  <c r="AG74" i="20"/>
  <c r="AG75" i="20"/>
  <c r="AG76" i="20"/>
  <c r="AG77" i="20"/>
  <c r="AG78" i="20"/>
  <c r="AG79" i="20"/>
  <c r="AG80" i="20"/>
  <c r="AG81" i="20"/>
  <c r="AG82" i="20"/>
  <c r="AG83" i="20"/>
  <c r="AG84" i="20"/>
  <c r="AG85" i="20"/>
  <c r="AG86" i="20"/>
  <c r="AG87" i="20"/>
  <c r="AG88" i="20"/>
  <c r="AG89" i="20"/>
  <c r="AG90" i="20"/>
  <c r="AG91" i="20"/>
  <c r="AG92" i="20"/>
  <c r="AG93" i="20"/>
  <c r="AG94" i="20"/>
  <c r="AG95" i="20"/>
  <c r="AG96" i="20"/>
  <c r="AG97" i="20"/>
  <c r="AG98" i="20"/>
  <c r="AG99" i="20"/>
  <c r="AG100" i="20"/>
  <c r="AG101" i="20"/>
  <c r="AG102" i="20"/>
  <c r="AG103" i="20"/>
  <c r="AG104" i="20"/>
  <c r="AG105" i="20"/>
  <c r="AG106" i="20"/>
  <c r="AG107" i="20"/>
  <c r="AG108" i="20"/>
  <c r="AG109" i="20"/>
  <c r="AG110" i="20"/>
  <c r="AG111" i="20"/>
  <c r="AG112" i="20"/>
  <c r="AG113" i="20"/>
  <c r="AG114" i="20"/>
  <c r="AG115" i="20"/>
  <c r="AG116" i="20"/>
  <c r="AG117" i="20"/>
  <c r="AG118" i="20"/>
  <c r="AG119" i="20"/>
  <c r="AG120" i="20"/>
  <c r="AG121" i="20"/>
  <c r="AG122" i="20"/>
  <c r="AG123" i="20"/>
  <c r="AG124" i="20"/>
  <c r="AG125" i="20"/>
  <c r="AG126" i="20"/>
  <c r="AG127" i="20"/>
  <c r="AG128" i="20"/>
  <c r="AG129" i="20"/>
  <c r="AG130" i="20"/>
  <c r="AG131" i="20"/>
  <c r="AG132" i="20"/>
  <c r="AG133" i="20"/>
  <c r="AG134" i="20"/>
  <c r="AG135" i="20"/>
  <c r="AG136" i="20"/>
  <c r="AG137" i="20"/>
  <c r="AG138" i="20"/>
  <c r="AG139" i="20"/>
  <c r="AG140" i="20"/>
  <c r="AG141" i="20"/>
  <c r="AG142" i="20"/>
  <c r="AG143" i="20"/>
  <c r="AG144" i="20"/>
  <c r="AG145" i="20"/>
  <c r="AG146" i="20"/>
  <c r="AG147" i="20"/>
  <c r="AG148" i="20"/>
  <c r="AG149" i="20"/>
  <c r="AG150" i="20"/>
  <c r="AG151" i="20"/>
  <c r="AG152" i="20"/>
  <c r="AG153" i="20"/>
  <c r="AG154" i="20"/>
  <c r="AG155" i="20"/>
  <c r="AG156" i="20"/>
  <c r="AG157" i="20"/>
  <c r="AG158" i="20"/>
  <c r="AG159" i="20"/>
  <c r="AG160" i="20"/>
  <c r="AG161" i="20"/>
  <c r="AG162" i="20"/>
  <c r="AG163" i="20"/>
  <c r="AG164" i="20"/>
  <c r="AG165" i="20"/>
  <c r="AG166" i="20"/>
  <c r="AG167" i="20"/>
  <c r="AG168" i="20"/>
  <c r="AG169" i="20"/>
  <c r="AG170" i="20"/>
  <c r="AG171" i="20"/>
  <c r="AG172" i="20"/>
  <c r="AG173" i="20"/>
  <c r="AG174" i="20"/>
  <c r="AG175" i="20"/>
  <c r="AG176" i="20"/>
  <c r="AG177" i="20"/>
  <c r="AG178" i="20"/>
  <c r="AG179" i="20"/>
  <c r="AG180" i="20"/>
  <c r="AG181" i="20"/>
  <c r="AG182" i="20"/>
  <c r="AG183" i="20"/>
  <c r="AG184" i="20"/>
  <c r="AG185" i="20"/>
  <c r="AG186" i="20"/>
  <c r="AG187" i="20"/>
  <c r="AG188" i="20"/>
  <c r="AG189" i="20"/>
  <c r="AG190" i="20"/>
  <c r="AG191" i="20"/>
  <c r="AG192" i="20"/>
  <c r="AG193" i="20"/>
  <c r="AG194" i="20"/>
  <c r="AG195" i="20"/>
  <c r="AG196" i="20"/>
  <c r="AG197" i="20"/>
  <c r="AG198" i="20"/>
  <c r="AG199" i="20"/>
  <c r="AG200" i="20"/>
  <c r="AG201" i="20"/>
  <c r="AG202" i="20"/>
  <c r="AG203" i="20"/>
  <c r="AG204" i="20"/>
  <c r="AG205" i="20"/>
  <c r="AG206" i="20"/>
  <c r="AG207" i="20"/>
  <c r="AG208" i="20"/>
  <c r="AG209" i="20"/>
  <c r="AG210" i="20"/>
  <c r="AG211" i="20"/>
  <c r="AG212" i="20"/>
  <c r="AG213" i="20"/>
  <c r="AG214" i="20"/>
  <c r="AG215" i="20"/>
  <c r="AG216" i="20"/>
  <c r="AG217" i="20"/>
  <c r="AG218" i="20"/>
  <c r="AG219" i="20"/>
  <c r="AG220" i="20"/>
  <c r="AG221" i="20"/>
  <c r="AG222" i="20"/>
  <c r="AG223" i="20"/>
  <c r="AG224" i="20"/>
  <c r="AG225" i="20"/>
  <c r="AG226" i="20"/>
  <c r="AG227" i="20"/>
  <c r="AG228" i="20"/>
  <c r="AG229" i="20"/>
  <c r="AG230" i="20"/>
  <c r="AG231" i="20"/>
  <c r="AG232" i="20"/>
  <c r="AG233" i="20"/>
  <c r="AG234" i="20"/>
  <c r="AG235" i="20"/>
  <c r="AG236" i="20"/>
  <c r="AG237" i="20"/>
  <c r="AG238" i="20"/>
  <c r="AG239" i="20"/>
  <c r="AG240" i="20"/>
  <c r="AG241" i="20"/>
  <c r="AG242" i="20"/>
  <c r="AG243" i="20"/>
  <c r="AG244" i="20"/>
  <c r="AG245" i="20"/>
  <c r="AG246" i="20"/>
  <c r="AG247" i="20"/>
  <c r="AG248" i="20"/>
  <c r="AG249" i="20"/>
  <c r="AG250" i="20"/>
  <c r="AG251" i="20"/>
  <c r="AG252" i="20"/>
  <c r="AG253" i="20"/>
  <c r="AG254" i="20"/>
  <c r="AG255" i="20"/>
  <c r="AG256" i="20"/>
  <c r="AG257" i="20"/>
  <c r="AG258" i="20"/>
  <c r="AG259" i="20"/>
  <c r="AG260" i="20"/>
  <c r="AG261" i="20"/>
  <c r="AG262" i="20"/>
  <c r="AG263" i="20"/>
  <c r="AG264" i="20"/>
  <c r="AG265" i="20"/>
  <c r="AG266" i="20"/>
  <c r="AG267" i="20"/>
  <c r="AG268" i="20"/>
  <c r="AG269" i="20"/>
  <c r="AG270" i="20"/>
  <c r="AG271" i="20"/>
  <c r="AG272" i="20"/>
  <c r="AG273" i="20"/>
  <c r="AG274" i="20"/>
  <c r="AG275" i="20"/>
  <c r="AG276" i="20"/>
  <c r="AG277" i="20"/>
  <c r="AG278" i="20"/>
  <c r="AG279" i="20"/>
  <c r="AG280" i="20"/>
  <c r="AG281" i="20"/>
  <c r="AG282" i="20"/>
  <c r="AG283" i="20"/>
  <c r="AG284" i="20"/>
  <c r="AG285" i="20"/>
  <c r="AG286" i="20"/>
  <c r="AG287" i="20"/>
  <c r="AG288" i="20"/>
  <c r="AG289" i="20"/>
  <c r="AG290" i="20"/>
  <c r="AG291" i="20"/>
  <c r="AG292" i="20"/>
  <c r="AG293" i="20"/>
  <c r="AG294" i="20"/>
  <c r="AG295" i="20"/>
  <c r="AG296" i="20"/>
  <c r="AG297" i="20"/>
  <c r="AG298" i="20"/>
  <c r="AG299" i="20"/>
  <c r="AG300" i="20"/>
  <c r="AG301" i="20"/>
  <c r="AG302" i="20"/>
  <c r="AG303" i="20"/>
  <c r="AG304" i="20"/>
  <c r="AG305" i="20"/>
  <c r="AG306" i="20"/>
  <c r="AG307" i="20"/>
  <c r="AG308" i="20"/>
  <c r="AG309" i="20"/>
  <c r="AG310" i="20"/>
  <c r="AG311" i="20"/>
  <c r="AG312" i="20"/>
  <c r="AG313" i="20"/>
  <c r="AG314" i="20"/>
  <c r="AG315" i="20"/>
  <c r="AG316" i="20"/>
  <c r="AG317" i="20"/>
  <c r="AG318" i="20"/>
  <c r="AG319" i="20"/>
  <c r="AG320" i="20"/>
  <c r="AG321" i="20"/>
  <c r="AG322" i="20"/>
  <c r="AG323" i="20"/>
  <c r="AG324" i="20"/>
  <c r="AG325" i="20"/>
  <c r="AG326" i="20"/>
  <c r="AG327" i="20"/>
  <c r="AG328" i="20"/>
  <c r="AG329" i="20"/>
  <c r="AG330" i="20"/>
  <c r="AG331" i="20"/>
  <c r="AG332" i="20"/>
  <c r="AG333" i="20"/>
  <c r="AG334" i="20"/>
  <c r="AG335" i="20"/>
  <c r="AG336" i="20"/>
  <c r="AG337" i="20"/>
  <c r="AG338" i="20"/>
  <c r="AG339" i="20"/>
  <c r="AG340" i="20"/>
  <c r="AG341" i="20"/>
  <c r="AG342" i="20"/>
  <c r="AG343" i="20"/>
  <c r="AG344" i="20"/>
  <c r="AG345" i="20"/>
  <c r="AG346" i="20"/>
  <c r="AG347" i="20"/>
  <c r="AG348" i="20"/>
  <c r="AG349" i="20"/>
  <c r="AG350" i="20"/>
  <c r="AG351" i="20"/>
  <c r="AG352" i="20"/>
  <c r="AG353" i="20"/>
  <c r="AG354" i="20"/>
  <c r="AG355" i="20"/>
  <c r="AG356" i="20"/>
  <c r="AG357" i="20"/>
  <c r="AG358" i="20"/>
  <c r="AG359" i="20"/>
  <c r="AG360" i="20"/>
  <c r="AG361" i="20"/>
  <c r="AG362" i="20"/>
  <c r="AG363" i="20"/>
  <c r="AG364" i="20"/>
  <c r="AG365" i="20"/>
  <c r="AG366" i="20"/>
  <c r="AG367" i="20"/>
  <c r="AG368" i="20"/>
  <c r="AG369" i="20"/>
  <c r="AG370" i="20"/>
  <c r="AG371" i="20"/>
  <c r="AG372" i="20"/>
  <c r="AG373" i="20"/>
  <c r="AG374" i="20"/>
  <c r="AG375" i="20"/>
  <c r="AG376" i="20"/>
  <c r="AG377" i="20"/>
  <c r="AG378" i="20"/>
  <c r="AG379" i="20"/>
  <c r="AG380" i="20"/>
  <c r="AG381" i="20"/>
  <c r="AG382" i="20"/>
  <c r="AG383" i="20"/>
  <c r="AG384" i="20"/>
  <c r="AG385" i="20"/>
  <c r="AG386" i="20"/>
  <c r="AG387" i="20"/>
  <c r="AG388" i="20"/>
  <c r="AG389" i="20"/>
  <c r="AG390" i="20"/>
  <c r="AG391" i="20"/>
  <c r="AG392" i="20"/>
  <c r="AG393" i="20"/>
  <c r="AG394" i="20"/>
  <c r="AG395" i="20"/>
  <c r="AG396" i="20"/>
  <c r="AG397" i="20"/>
  <c r="AG398" i="20"/>
  <c r="AG399" i="20"/>
  <c r="AG400" i="20"/>
  <c r="AG401" i="20"/>
  <c r="AG402" i="20"/>
  <c r="AG403" i="20"/>
  <c r="AG404" i="20"/>
  <c r="AG405" i="20"/>
  <c r="AG406" i="20"/>
  <c r="AG407" i="20"/>
  <c r="AG408" i="20"/>
  <c r="AG409" i="20"/>
  <c r="AG410" i="20"/>
  <c r="AG411" i="20"/>
  <c r="AG412" i="20"/>
  <c r="AG413" i="20"/>
  <c r="AG414" i="20"/>
  <c r="AG415" i="20"/>
  <c r="AG416" i="20"/>
  <c r="AG417" i="20"/>
  <c r="AG418" i="20"/>
  <c r="AG419" i="20"/>
  <c r="AG420" i="20"/>
  <c r="AG421" i="20"/>
  <c r="AG422" i="20"/>
  <c r="AG423" i="20"/>
  <c r="AG424" i="20"/>
  <c r="AG425" i="20"/>
  <c r="AG426" i="20"/>
  <c r="AG427" i="20"/>
  <c r="AG428" i="20"/>
  <c r="AG429" i="20"/>
  <c r="AG430" i="20"/>
  <c r="AG431" i="20"/>
  <c r="AG432" i="20"/>
  <c r="AG433" i="20"/>
  <c r="AG434" i="20"/>
  <c r="AG435" i="20"/>
  <c r="AG436" i="20"/>
  <c r="AG437" i="20"/>
  <c r="AG438" i="20"/>
  <c r="AG439" i="20"/>
  <c r="AG440" i="20"/>
  <c r="AG441" i="20"/>
  <c r="AG442" i="20"/>
  <c r="AG443" i="20"/>
  <c r="AG444" i="20"/>
  <c r="AG445" i="20"/>
  <c r="AG446" i="20"/>
  <c r="AG447" i="20"/>
  <c r="AG448" i="20"/>
  <c r="AG449" i="20"/>
  <c r="AG450" i="20"/>
  <c r="AG451" i="20"/>
  <c r="AG452" i="20"/>
  <c r="AG453" i="20"/>
  <c r="AG454" i="20"/>
  <c r="AG455" i="20"/>
  <c r="AG456" i="20"/>
  <c r="AG457" i="20"/>
  <c r="AG458" i="20"/>
  <c r="AG459" i="20"/>
  <c r="AG460" i="20"/>
  <c r="AG461" i="20"/>
  <c r="AG462" i="20"/>
  <c r="AG463" i="20"/>
  <c r="AG464" i="20"/>
  <c r="AG465" i="20"/>
  <c r="AG466" i="20"/>
  <c r="AG467" i="20"/>
  <c r="AG468" i="20"/>
  <c r="AG469" i="20"/>
  <c r="AG470" i="20"/>
  <c r="AG471" i="20"/>
  <c r="AG472" i="20"/>
  <c r="AG473" i="20"/>
  <c r="AG474" i="20"/>
  <c r="AG475" i="20"/>
  <c r="AG476" i="20"/>
  <c r="AG477" i="20"/>
  <c r="AG478" i="20"/>
  <c r="AG479" i="20"/>
  <c r="AG480" i="20"/>
  <c r="AG481" i="20"/>
  <c r="AG482" i="20"/>
  <c r="AG483" i="20"/>
  <c r="AG484" i="20"/>
  <c r="AG485" i="20"/>
  <c r="AG486" i="20"/>
  <c r="AG487" i="20"/>
  <c r="AG488" i="20"/>
  <c r="AG489" i="20"/>
  <c r="AG490" i="20"/>
  <c r="AG491" i="20"/>
  <c r="AG492" i="20"/>
  <c r="AG493" i="20"/>
  <c r="AG494" i="20"/>
  <c r="AG495" i="20"/>
  <c r="AG496" i="20"/>
  <c r="AG497" i="20"/>
  <c r="AG498" i="20"/>
  <c r="AG499" i="20"/>
  <c r="AG500" i="20"/>
  <c r="AG501" i="20"/>
  <c r="AG15" i="20"/>
  <c r="AI7" i="20" l="1"/>
  <c r="AH95" i="20" l="1"/>
  <c r="AH55" i="20"/>
  <c r="AH122" i="20" l="1"/>
  <c r="AH120" i="20"/>
  <c r="AH102" i="20"/>
  <c r="AS6" i="20" s="1"/>
  <c r="AH110" i="20"/>
  <c r="AH111" i="20"/>
  <c r="AH115" i="20"/>
  <c r="AH117" i="20"/>
  <c r="AH104" i="20"/>
  <c r="AU6" i="20" s="1"/>
  <c r="AH99" i="20"/>
  <c r="AH107" i="20"/>
  <c r="AX6" i="20" s="1"/>
  <c r="AH113" i="20"/>
  <c r="AH119" i="20"/>
  <c r="AH118" i="20"/>
  <c r="AH105" i="20"/>
  <c r="AV6" i="20" s="1"/>
  <c r="AH112" i="20"/>
  <c r="AH106" i="20"/>
  <c r="AW6" i="20" s="1"/>
  <c r="AH108" i="20"/>
  <c r="AY6" i="20" s="1"/>
  <c r="AH114" i="20"/>
  <c r="AH97" i="20"/>
  <c r="AH103" i="20"/>
  <c r="AT6" i="20" s="1"/>
  <c r="AH109" i="20"/>
  <c r="AZ6" i="20" s="1"/>
  <c r="AH101" i="20"/>
  <c r="AR6" i="20" s="1"/>
  <c r="AH100" i="20"/>
  <c r="AQ6" i="20" s="1"/>
  <c r="AH98" i="20"/>
  <c r="AO6" i="20" s="1"/>
  <c r="AH56" i="20"/>
  <c r="AH65" i="20"/>
  <c r="AH72" i="20"/>
  <c r="AH81" i="20"/>
  <c r="AH67" i="20"/>
  <c r="AH91" i="20"/>
  <c r="AH76" i="20"/>
  <c r="AH80" i="20"/>
  <c r="AH58" i="20"/>
  <c r="AH116" i="20"/>
  <c r="AH53" i="20"/>
  <c r="AH69" i="20"/>
  <c r="AH68" i="20"/>
  <c r="AH87" i="20"/>
  <c r="AH75" i="20"/>
  <c r="AH78" i="20"/>
  <c r="AH62" i="20"/>
  <c r="AH88" i="20"/>
  <c r="AH92" i="20"/>
  <c r="AH86" i="20"/>
  <c r="AH77" i="20"/>
  <c r="AH18" i="20"/>
  <c r="AH66" i="20"/>
  <c r="AH90" i="20"/>
  <c r="AH51" i="20"/>
  <c r="AH79" i="20"/>
  <c r="AH83" i="20"/>
  <c r="AH85" i="20"/>
  <c r="AH54" i="20"/>
  <c r="AH70" i="20"/>
  <c r="AH57" i="20"/>
  <c r="AH96" i="20"/>
  <c r="AH60" i="20"/>
  <c r="AH84" i="20"/>
  <c r="AH94" i="20"/>
  <c r="AH71" i="20"/>
  <c r="AH82" i="20"/>
  <c r="AH59" i="20"/>
  <c r="AH17" i="20"/>
  <c r="AH46" i="20"/>
  <c r="AH29" i="20"/>
  <c r="AH93" i="20"/>
  <c r="AH22" i="20"/>
  <c r="AH38" i="20"/>
  <c r="AH43" i="20"/>
  <c r="AH24" i="20"/>
  <c r="AH27" i="20"/>
  <c r="AH23" i="20"/>
  <c r="AH28" i="20"/>
  <c r="AH50" i="20"/>
  <c r="AH26" i="20"/>
  <c r="AH31" i="20"/>
  <c r="AH41" i="20"/>
  <c r="AH30" i="20"/>
  <c r="AH37" i="20"/>
  <c r="AH39" i="20"/>
  <c r="AH124" i="20"/>
  <c r="AH128" i="20"/>
  <c r="AH33" i="20"/>
  <c r="AH49" i="20"/>
  <c r="AH36" i="20"/>
  <c r="AH48" i="20"/>
  <c r="AH40" i="20"/>
  <c r="AH125" i="20"/>
  <c r="AH123" i="20"/>
  <c r="AH131" i="20"/>
  <c r="AH129" i="20"/>
  <c r="AH45" i="20"/>
  <c r="AH44" i="20"/>
  <c r="AH35" i="20"/>
  <c r="AH74" i="20"/>
  <c r="AH25" i="20"/>
  <c r="AH47" i="20"/>
  <c r="AH132" i="20"/>
  <c r="AH32" i="20"/>
  <c r="AH127" i="20"/>
  <c r="AH34" i="20"/>
  <c r="AH130" i="20"/>
  <c r="AH133" i="20"/>
  <c r="AH126" i="20"/>
  <c r="AH42" i="20"/>
  <c r="AH21" i="20"/>
  <c r="AP6" i="20" l="1"/>
  <c r="AH6" i="20"/>
  <c r="AE6" i="20"/>
  <c r="AG6" i="20"/>
  <c r="AF6" i="20"/>
  <c r="AH61" i="20"/>
  <c r="AH63" i="20"/>
  <c r="AH15" i="20"/>
  <c r="AD6" i="20" l="1"/>
  <c r="AN6" i="20"/>
  <c r="J12" i="21" s="1"/>
  <c r="AJ6" i="20"/>
  <c r="J9" i="21" l="1"/>
  <c r="J10" i="21"/>
  <c r="J11" i="21"/>
  <c r="AN7" i="20"/>
  <c r="J8" i="21"/>
  <c r="J6" i="21" l="1"/>
  <c r="J14" i="21"/>
  <c r="AE121" i="20" l="1"/>
  <c r="AE89" i="20"/>
  <c r="AH121" i="20"/>
  <c r="AE64" i="20"/>
  <c r="AE20" i="20"/>
  <c r="AA64" i="20" l="1"/>
  <c r="AA89" i="20"/>
  <c r="AH89" i="20" s="1"/>
  <c r="AM6" i="20" s="1"/>
  <c r="H12" i="21" s="1"/>
  <c r="D38" i="21"/>
  <c r="AH19" i="20"/>
  <c r="AH64" i="20" l="1"/>
  <c r="AI6" i="20" s="1"/>
  <c r="AK6" i="20" s="1"/>
  <c r="AA47" i="20"/>
  <c r="H9" i="21"/>
  <c r="H10" i="21"/>
  <c r="H11" i="21"/>
  <c r="H8" i="21"/>
  <c r="AM7" i="20"/>
  <c r="AH20" i="20"/>
  <c r="AL7" i="20" l="1"/>
  <c r="H14" i="21"/>
  <c r="AB4" i="20"/>
  <c r="F8" i="21"/>
  <c r="AL6" i="20"/>
  <c r="G12" i="21" s="1"/>
  <c r="Q7" i="20"/>
  <c r="Q6" i="20"/>
  <c r="K12" i="21" l="1"/>
  <c r="L12" i="21"/>
  <c r="G9" i="21"/>
  <c r="G10" i="21"/>
  <c r="G11" i="21"/>
  <c r="AB7" i="20"/>
  <c r="G8" i="21"/>
  <c r="K8" i="21" s="1"/>
  <c r="F14" i="21"/>
  <c r="AB6" i="20"/>
  <c r="K11" i="21" l="1"/>
  <c r="L11" i="21"/>
  <c r="K10" i="21"/>
  <c r="L10" i="21"/>
  <c r="K9" i="21"/>
  <c r="L9" i="21"/>
  <c r="L8" i="21"/>
  <c r="M8" i="21" s="1"/>
  <c r="G14" i="21"/>
  <c r="AB5" i="20"/>
  <c r="M9" i="21" l="1"/>
  <c r="M10" i="21"/>
  <c r="M11" i="21"/>
  <c r="K14" i="21"/>
  <c r="L14" i="21"/>
  <c r="M14" i="21" l="1"/>
</calcChain>
</file>

<file path=xl/sharedStrings.xml><?xml version="1.0" encoding="utf-8"?>
<sst xmlns="http://schemas.openxmlformats.org/spreadsheetml/2006/main" count="612" uniqueCount="289">
  <si>
    <t>Empresa:</t>
  </si>
  <si>
    <t>CIF:</t>
  </si>
  <si>
    <t>HJL</t>
  </si>
  <si>
    <t>HFJ</t>
  </si>
  <si>
    <t>HN</t>
  </si>
  <si>
    <t>HF</t>
  </si>
  <si>
    <t>HM</t>
  </si>
  <si>
    <t>DM</t>
  </si>
  <si>
    <t>DES</t>
  </si>
  <si>
    <t>ME</t>
  </si>
  <si>
    <t>Actuaciones</t>
  </si>
  <si>
    <t>ACT</t>
  </si>
  <si>
    <t>CHECK</t>
  </si>
  <si>
    <t>cont.</t>
  </si>
  <si>
    <t>pror.</t>
  </si>
  <si>
    <t>NOTA:</t>
  </si>
  <si>
    <t>pro</t>
  </si>
  <si>
    <t>→</t>
  </si>
  <si>
    <t>❷</t>
  </si>
  <si>
    <t>MANTENIMIENTO CORRECTIVO</t>
  </si>
  <si>
    <t>Hora de trabajo dentro de jornada laboral. (7:00 - 19:00)</t>
  </si>
  <si>
    <t>Hora de trabajo  fuera de jornada laboral. (19:00 – 22:00)</t>
  </si>
  <si>
    <t>Hora de trabajo en horario nocturno. (22:00 – 7:00)</t>
  </si>
  <si>
    <t>Hora de trabajo en horario festivo. (Cualquier horario)</t>
  </si>
  <si>
    <t>CONTRATO</t>
  </si>
  <si>
    <t>PZ</t>
  </si>
  <si>
    <t>Me = Medios de elevación</t>
  </si>
  <si>
    <t>correc</t>
  </si>
  <si>
    <t>prev</t>
  </si>
  <si>
    <t>dur.C</t>
  </si>
  <si>
    <t>Act.</t>
  </si>
  <si>
    <t>PRORROGA</t>
  </si>
  <si>
    <t>←  PARTIDAS</t>
  </si>
  <si>
    <t>R6A</t>
  </si>
  <si>
    <t>S6A</t>
  </si>
  <si>
    <t>R9A</t>
  </si>
  <si>
    <t>S9A</t>
  </si>
  <si>
    <t>R2C</t>
  </si>
  <si>
    <t>S2C</t>
  </si>
  <si>
    <t>R5C</t>
  </si>
  <si>
    <t>S5C</t>
  </si>
  <si>
    <t>R6A = Extintor 6kg Polvo ABC</t>
  </si>
  <si>
    <t>S9A = Extintor 9kg Polvo ABC</t>
  </si>
  <si>
    <t>SUM.</t>
  </si>
  <si>
    <t>Hora de Trabajo Medio (HM)  = ((C1*HJL) + (C2*HFJ) + (C3*HN) + (C4*HF))</t>
  </si>
  <si>
    <t>S1=</t>
  </si>
  <si>
    <t>S2=</t>
  </si>
  <si>
    <t>S3=</t>
  </si>
  <si>
    <t>S4=</t>
  </si>
  <si>
    <t>S5=</t>
  </si>
  <si>
    <t>S6=</t>
  </si>
  <si>
    <t>R1=</t>
  </si>
  <si>
    <t>R2=</t>
  </si>
  <si>
    <t>R3=</t>
  </si>
  <si>
    <t>R4=</t>
  </si>
  <si>
    <t>R5=</t>
  </si>
  <si>
    <t>R6=</t>
  </si>
  <si>
    <t>S6A = Extintor 6kg Polvo ABC</t>
  </si>
  <si>
    <t>S2C = Extintor 2kg CO2</t>
  </si>
  <si>
    <t>R2C = Extintor 2kg CO2</t>
  </si>
  <si>
    <t>R3C = Extintor 3,5kg CO2</t>
  </si>
  <si>
    <t>S3C = Extintor 3,5kg CO2</t>
  </si>
  <si>
    <t>R9A = Extintor 9kg Polvo ABC</t>
  </si>
  <si>
    <t>R5C = Extintor 5kg CO2</t>
  </si>
  <si>
    <t>S5C = Extintor 5kg CO2</t>
  </si>
  <si>
    <t>S25A = Extintor 25kg Polvo ABC</t>
  </si>
  <si>
    <t>R25A = Extintor 25kg Polvo ABC</t>
  </si>
  <si>
    <t>S3C</t>
  </si>
  <si>
    <t>R3C</t>
  </si>
  <si>
    <t>Unidad</t>
  </si>
  <si>
    <t>Plantilla</t>
  </si>
  <si>
    <t>año</t>
  </si>
  <si>
    <t>Pz = Coste medio de piezas y consumibles por actuación</t>
  </si>
  <si>
    <t>B = Importe de la empresa que se valora.   ///   A = Importe mínimo mayor de 0.</t>
  </si>
  <si>
    <t>S25</t>
  </si>
  <si>
    <t>R25</t>
  </si>
  <si>
    <t>Dirección</t>
  </si>
  <si>
    <r>
      <t xml:space="preserve">* </t>
    </r>
    <r>
      <rPr>
        <sz val="9"/>
        <color rgb="FFFF0000"/>
        <rFont val="NewsGotT"/>
      </rPr>
      <t>Cumplimentar todas las casillas de color amarillo.</t>
    </r>
    <r>
      <rPr>
        <sz val="9"/>
        <color theme="1"/>
        <rFont val="NewsGotT"/>
      </rPr>
      <t xml:space="preserve"> En el caso de que no estén cumplimentadas todos los importes aparecerá un mensaje de error </t>
    </r>
    <r>
      <rPr>
        <sz val="9"/>
        <color rgb="FFFF0000"/>
        <rFont val="NewsGotT"/>
      </rPr>
      <t>"Faltan importes"</t>
    </r>
  </si>
  <si>
    <t>Imp. Unitario
OFERTADO</t>
  </si>
  <si>
    <t>Preventivo</t>
  </si>
  <si>
    <t>Correctivo</t>
  </si>
  <si>
    <t>Modif.</t>
  </si>
  <si>
    <t>C1  =</t>
  </si>
  <si>
    <t>C2  =</t>
  </si>
  <si>
    <t>C3  =</t>
  </si>
  <si>
    <t>C4  =</t>
  </si>
  <si>
    <t>Dm  =</t>
  </si>
  <si>
    <t>Nh  =</t>
  </si>
  <si>
    <t>Na  =</t>
  </si>
  <si>
    <t>%E  =</t>
  </si>
  <si>
    <t>Recarga</t>
  </si>
  <si>
    <t>Suministro</t>
  </si>
  <si>
    <t>Puntuacion máxima</t>
  </si>
  <si>
    <r>
      <t>Ʃ</t>
    </r>
    <r>
      <rPr>
        <b/>
        <sz val="12.65"/>
        <color theme="6" tint="-0.499984740745262"/>
        <rFont val="NewsGotT"/>
      </rPr>
      <t>C  →</t>
    </r>
  </si>
  <si>
    <t>Desplazamiento Medio (Dm) →(Media aritmética desplazamientos)</t>
  </si>
  <si>
    <r>
      <rPr>
        <b/>
        <sz val="8"/>
        <color rgb="FF00B050"/>
        <rFont val="NewsGotT"/>
      </rPr>
      <t>Nh</t>
    </r>
    <r>
      <rPr>
        <sz val="8"/>
        <color rgb="FF00B050"/>
        <rFont val="NewsGotT"/>
      </rPr>
      <t xml:space="preserve"> = Numero de horas medias por actuación.</t>
    </r>
  </si>
  <si>
    <r>
      <rPr>
        <b/>
        <sz val="8"/>
        <color theme="9" tint="-0.249977111117893"/>
        <rFont val="NewsGotT"/>
      </rPr>
      <t>%E</t>
    </r>
    <r>
      <rPr>
        <sz val="8"/>
        <color theme="9" tint="-0.249977111117893"/>
        <rFont val="NewsGotT"/>
      </rPr>
      <t xml:space="preserve"> = Probabilidad de necesidad de medios de elevación por actuación</t>
    </r>
  </si>
  <si>
    <t>Sr=[(R6A*R1)+(S6A*S1)]+[(R9A*R2)+(S9A*S2)]+[(R2C*R3)+(S2C*S3)]+[(R3C*R4)+(S3C*S4)]+[(R5C*R5)+(S5C*S5)]+[(R25A*R6)+(S25A*S6)]</t>
  </si>
  <si>
    <t>Descripción</t>
  </si>
  <si>
    <t>Suministros / Recargas (Sr)</t>
  </si>
  <si>
    <t>Contrato</t>
  </si>
  <si>
    <t>Cto. + Prorroga</t>
  </si>
  <si>
    <t>Total</t>
  </si>
  <si>
    <t>Código</t>
  </si>
  <si>
    <t>Tipo</t>
  </si>
  <si>
    <t>Provincia</t>
  </si>
  <si>
    <t>Centro/Tipo</t>
  </si>
  <si>
    <t>Imp.
Max.</t>
  </si>
  <si>
    <t>Criterios de Puntuación Económica</t>
  </si>
  <si>
    <t>Duración del contrato</t>
  </si>
  <si>
    <t>Puntuación Total</t>
  </si>
  <si>
    <t>Pz=</t>
  </si>
  <si>
    <t>Valor estimado</t>
  </si>
  <si>
    <t>Mant. y piezas</t>
  </si>
  <si>
    <t>Suministros/Recargas</t>
  </si>
  <si>
    <t>Capítulo</t>
  </si>
  <si>
    <t>01</t>
  </si>
  <si>
    <t>AIRE COMPRIMIDO</t>
  </si>
  <si>
    <t>Partida</t>
  </si>
  <si>
    <t>Revisión Inicio temporada verano</t>
  </si>
  <si>
    <t>rev./centro</t>
  </si>
  <si>
    <t>Revisión inicio temporada invierno</t>
  </si>
  <si>
    <t>Sustitución válvula de seguridad y prueba hidrostática</t>
  </si>
  <si>
    <t>ENERGÍA SOLAR TÉRMICA</t>
  </si>
  <si>
    <t>Revisión bienal</t>
  </si>
  <si>
    <t>EXTRACCIÓN / VENTILACIÓN</t>
  </si>
  <si>
    <t>03</t>
  </si>
  <si>
    <t>01.01</t>
  </si>
  <si>
    <t>01.02</t>
  </si>
  <si>
    <t>01.03</t>
  </si>
  <si>
    <t>02.01</t>
  </si>
  <si>
    <t>02.02</t>
  </si>
  <si>
    <t>02.03</t>
  </si>
  <si>
    <t>03.01</t>
  </si>
  <si>
    <t>03.02</t>
  </si>
  <si>
    <t>03.03</t>
  </si>
  <si>
    <t>03.04</t>
  </si>
  <si>
    <r>
      <t xml:space="preserve">Revisión Inicio temporada verano. Nº de equipos </t>
    </r>
    <r>
      <rPr>
        <sz val="11"/>
        <color theme="3"/>
        <rFont val="Calibri"/>
        <family val="2"/>
      </rPr>
      <t>≥</t>
    </r>
    <r>
      <rPr>
        <sz val="11"/>
        <color theme="3"/>
        <rFont val="NewsGotT"/>
      </rPr>
      <t xml:space="preserve"> 15 </t>
    </r>
  </si>
  <si>
    <r>
      <t xml:space="preserve">Revisión Inicio temporada verano. 10 </t>
    </r>
    <r>
      <rPr>
        <sz val="11"/>
        <color theme="3"/>
        <rFont val="Calibri"/>
        <family val="2"/>
      </rPr>
      <t>≤</t>
    </r>
    <r>
      <rPr>
        <sz val="11"/>
        <color theme="3"/>
        <rFont val="NewsGotT"/>
      </rPr>
      <t xml:space="preserve"> Nº de equipos </t>
    </r>
    <r>
      <rPr>
        <sz val="11"/>
        <color theme="3"/>
        <rFont val="Calibri"/>
        <family val="2"/>
      </rPr>
      <t>≤</t>
    </r>
    <r>
      <rPr>
        <sz val="11"/>
        <color theme="3"/>
        <rFont val="NewsGotT"/>
      </rPr>
      <t xml:space="preserve"> 14 </t>
    </r>
  </si>
  <si>
    <t>03.05</t>
  </si>
  <si>
    <r>
      <t xml:space="preserve">Revisión Inicio temporada verano . Nº de equipos </t>
    </r>
    <r>
      <rPr>
        <sz val="11"/>
        <color theme="3"/>
        <rFont val="Calibri"/>
        <family val="2"/>
      </rPr>
      <t>≤</t>
    </r>
    <r>
      <rPr>
        <sz val="11"/>
        <color theme="3"/>
        <rFont val="NewsGotT"/>
      </rPr>
      <t xml:space="preserve"> 9</t>
    </r>
  </si>
  <si>
    <t>03.06</t>
  </si>
  <si>
    <r>
      <t xml:space="preserve">Revisión Inicio temporada invierno. Nº de equipos </t>
    </r>
    <r>
      <rPr>
        <sz val="11"/>
        <color theme="3"/>
        <rFont val="Calibri"/>
        <family val="2"/>
      </rPr>
      <t>≥</t>
    </r>
    <r>
      <rPr>
        <sz val="11"/>
        <color theme="3"/>
        <rFont val="NewsGotT"/>
      </rPr>
      <t xml:space="preserve"> 15 </t>
    </r>
  </si>
  <si>
    <t>04</t>
  </si>
  <si>
    <t>GRUPOS DE PRESIÓN</t>
  </si>
  <si>
    <t>04.01</t>
  </si>
  <si>
    <r>
      <t xml:space="preserve">Revisión Inicio temporada invierno. Nº de equipos </t>
    </r>
    <r>
      <rPr>
        <sz val="11"/>
        <color theme="3"/>
        <rFont val="Calibri"/>
        <family val="2"/>
      </rPr>
      <t>≤</t>
    </r>
    <r>
      <rPr>
        <sz val="11"/>
        <color theme="3"/>
        <rFont val="NewsGotT"/>
      </rPr>
      <t xml:space="preserve"> 9</t>
    </r>
  </si>
  <si>
    <r>
      <t xml:space="preserve">Revisión Inicio temporada invierno. 10 </t>
    </r>
    <r>
      <rPr>
        <sz val="11"/>
        <color theme="3"/>
        <rFont val="Calibri"/>
        <family val="2"/>
      </rPr>
      <t>≤</t>
    </r>
    <r>
      <rPr>
        <sz val="11"/>
        <color theme="3"/>
        <rFont val="NewsGotT"/>
      </rPr>
      <t xml:space="preserve"> Nº de equipos </t>
    </r>
    <r>
      <rPr>
        <sz val="11"/>
        <color theme="3"/>
        <rFont val="Calibri"/>
        <family val="2"/>
      </rPr>
      <t>≤</t>
    </r>
    <r>
      <rPr>
        <sz val="11"/>
        <color theme="3"/>
        <rFont val="NewsGotT"/>
      </rPr>
      <t xml:space="preserve"> 14 </t>
    </r>
  </si>
  <si>
    <t xml:space="preserve">AM. DE MANT. PREVENTIVO Y CORRECTIVO DE AIRE COMPRIMIDO, CLIMA, ENERGÍA SOLAR TÉRMICA, EXTRACCIÓN Y VENTILACIÓN, GRUPOS DE PRESIÓN, BOMBAS DE SANEAMIENTO Y TORRE DE REFRIGERACIÓN. </t>
  </si>
  <si>
    <t>05</t>
  </si>
  <si>
    <t>TORRE DE REFRIGERACIÓN</t>
  </si>
  <si>
    <t>05.01</t>
  </si>
  <si>
    <t>05.02</t>
  </si>
  <si>
    <t>05.03</t>
  </si>
  <si>
    <t>05.04</t>
  </si>
  <si>
    <t>05.05</t>
  </si>
  <si>
    <t>05.06</t>
  </si>
  <si>
    <t>05.07</t>
  </si>
  <si>
    <t>Revisión mensual</t>
  </si>
  <si>
    <t>Parámetros fisico-químicos y recuento de aeróbios</t>
  </si>
  <si>
    <t>Analítica legionela SPP</t>
  </si>
  <si>
    <t>Limpieza y desinfección</t>
  </si>
  <si>
    <t>Condesador, relleno y separadores de gotas</t>
  </si>
  <si>
    <t>Revisión inicio temporada verano</t>
  </si>
  <si>
    <t>Revisión fin temporada verano</t>
  </si>
  <si>
    <t>06</t>
  </si>
  <si>
    <t>BOMBAS DE SANEAMIENTO</t>
  </si>
  <si>
    <t>06.01</t>
  </si>
  <si>
    <t>06.02</t>
  </si>
  <si>
    <t>rev./equipo</t>
  </si>
  <si>
    <t>07</t>
  </si>
  <si>
    <t>INSTALACIÓN CLIMATIZACIÓN &lt; 70 kW</t>
  </si>
  <si>
    <t>07.01</t>
  </si>
  <si>
    <t>07.02</t>
  </si>
  <si>
    <t>08</t>
  </si>
  <si>
    <t>INSTALACIÓN CLIMATIZACIÓN &gt; 70 Kw</t>
  </si>
  <si>
    <t>08.01</t>
  </si>
  <si>
    <t>08.02</t>
  </si>
  <si>
    <t>08.03</t>
  </si>
  <si>
    <t>08.04</t>
  </si>
  <si>
    <t>08.05</t>
  </si>
  <si>
    <t>08.06</t>
  </si>
  <si>
    <t>08.07</t>
  </si>
  <si>
    <t>08.08</t>
  </si>
  <si>
    <t>08.09</t>
  </si>
  <si>
    <t>08.10</t>
  </si>
  <si>
    <t>08.11</t>
  </si>
  <si>
    <t>08.12</t>
  </si>
  <si>
    <t>08.13</t>
  </si>
  <si>
    <t>08.14</t>
  </si>
  <si>
    <t>08.15</t>
  </si>
  <si>
    <t>08.16</t>
  </si>
  <si>
    <t>08.17</t>
  </si>
  <si>
    <t>08.18</t>
  </si>
  <si>
    <t>08.19</t>
  </si>
  <si>
    <t>08.20</t>
  </si>
  <si>
    <t>08.21</t>
  </si>
  <si>
    <t>Revisión mensual Oficinas Centrales</t>
  </si>
  <si>
    <t>Revisión mensual ITV Sevilla</t>
  </si>
  <si>
    <t>Revisión mensual. 10 ≤ Nº de equipos ≤ 25</t>
  </si>
  <si>
    <t>Revisión mensual. Nº de equipos ≤ 9</t>
  </si>
  <si>
    <t>Revisión incio temporada verano Oficinas Centrales</t>
  </si>
  <si>
    <t>Revisión incio temporada verano ITV Sevilla</t>
  </si>
  <si>
    <t>Revisión incio temporada verano. 10 ≤ Nº de equipos ≤ 25</t>
  </si>
  <si>
    <t>Revisión incio temporada verano. Nº de equipos ≤ 9</t>
  </si>
  <si>
    <t>Revisión mitad temporada verano Oficinas Centrales</t>
  </si>
  <si>
    <t>Revisión mitad temporada verano ITV Sevilla</t>
  </si>
  <si>
    <t>Revisión mitad temporada verano. 10 ≤ Nº de equipos ≤ 25</t>
  </si>
  <si>
    <t>Revisión mitad temporada verano. Nº de equipos ≤ 9</t>
  </si>
  <si>
    <t>Revisión incio temporada invierno Oficinas Centrales</t>
  </si>
  <si>
    <t>Revisión incio temporada invierno ITV Sevilla</t>
  </si>
  <si>
    <t>Revisión incio temporada invierno. 10 ≤ Nº de equipos ≤ 25</t>
  </si>
  <si>
    <t>Revisión incio temporada invierno. Nº de equipos ≤ 9</t>
  </si>
  <si>
    <t>Revisión mitad temporada invierno Oficinas Centrales</t>
  </si>
  <si>
    <t>Revisión mitad temporada invierno ITV Sevilla</t>
  </si>
  <si>
    <t>Revisión mitad temporada invierno. 10 ≤ Nº de equipos ≤ 25</t>
  </si>
  <si>
    <t>Revisión mitad temporada invierno. Nº de equipos ≤ 9</t>
  </si>
  <si>
    <t>Revisión anual calderas</t>
  </si>
  <si>
    <t>INFORMES TÉCNICOS SEGÚN PPT</t>
  </si>
  <si>
    <t>09</t>
  </si>
  <si>
    <t>09.01</t>
  </si>
  <si>
    <t>09.02</t>
  </si>
  <si>
    <t>09.03</t>
  </si>
  <si>
    <t>Informe técnico. 4 ≤ Nº de líneas ≤ 5</t>
  </si>
  <si>
    <t>Informe técnico. Nº de líneas ≤ 3</t>
  </si>
  <si>
    <t>10.01</t>
  </si>
  <si>
    <t>10.02</t>
  </si>
  <si>
    <t>10.03</t>
  </si>
  <si>
    <t>10.04</t>
  </si>
  <si>
    <t>10.05</t>
  </si>
  <si>
    <t>10.06</t>
  </si>
  <si>
    <t>10.07</t>
  </si>
  <si>
    <t>10.08</t>
  </si>
  <si>
    <t>10.09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</si>
  <si>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</si>
  <si>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</si>
  <si>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</si>
  <si>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</si>
  <si>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</si>
  <si>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</si>
  <si>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</si>
  <si>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</si>
  <si>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</si>
  <si>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</si>
  <si>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</si>
  <si>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</si>
  <si>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</si>
  <si>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</si>
  <si>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</si>
  <si>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</si>
  <si>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</si>
  <si>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CADIZ</t>
  </si>
  <si>
    <t>MÁLAGA</t>
  </si>
  <si>
    <t>DESPLAZAMIENTO (incluso personal, ida y vuelta, dietas…)</t>
  </si>
  <si>
    <t>Oficial</t>
  </si>
  <si>
    <t>Peón</t>
  </si>
  <si>
    <t>ITV Algeciras</t>
  </si>
  <si>
    <t>ITV Cádiz</t>
  </si>
  <si>
    <t>ITV Chipiona</t>
  </si>
  <si>
    <t>ITV Jerez de la Frontera</t>
  </si>
  <si>
    <t>ITV San Fernando y metrologia</t>
  </si>
  <si>
    <t>ITV Tres Caminos</t>
  </si>
  <si>
    <t>ITV Villamartín</t>
  </si>
  <si>
    <t>ITV Algarrobo</t>
  </si>
  <si>
    <t>ITV Antequera</t>
  </si>
  <si>
    <t>ITV El Palo</t>
  </si>
  <si>
    <t>ITV El Viso</t>
  </si>
  <si>
    <t>ITV Estepona</t>
  </si>
  <si>
    <t>ITV Guadalhorce - Diderot</t>
  </si>
  <si>
    <t>ITV Marbella</t>
  </si>
  <si>
    <t>ITV Mijas</t>
  </si>
  <si>
    <t>ITV Ronda</t>
  </si>
  <si>
    <t>Metrología Málaga</t>
  </si>
  <si>
    <t>Medios de elevación</t>
  </si>
  <si>
    <t>Ud.</t>
  </si>
  <si>
    <t>Hr.</t>
  </si>
  <si>
    <t>día</t>
  </si>
  <si>
    <t>PIEZAS DE RECAMBIO Y MATERIALES (Imp. Fijo no valorable)</t>
  </si>
  <si>
    <t>11.01</t>
  </si>
  <si>
    <t>02</t>
  </si>
  <si>
    <t>09.04</t>
  </si>
  <si>
    <t>Informe técnico. Oficinas Centrales</t>
  </si>
  <si>
    <t>04.02</t>
  </si>
  <si>
    <t>Revisión Inicio temporada verano (Bombas de Achique y/o Trituradoras)</t>
  </si>
  <si>
    <t>Revisión Inicio temporada invierno (Bombas de Achique y/o Trituradoras)</t>
  </si>
  <si>
    <r>
      <t xml:space="preserve">Informe técnico. Nº de líneas </t>
    </r>
    <r>
      <rPr>
        <sz val="11"/>
        <color theme="3"/>
        <rFont val="Calibri"/>
        <family val="2"/>
      </rPr>
      <t>≥ 6</t>
    </r>
  </si>
  <si>
    <t>CT340-25-037</t>
  </si>
  <si>
    <t>LOTE 2</t>
  </si>
  <si>
    <t xml:space="preserve">CT340-25-037 Lote 02 AM. DE MANT. PREVENTIVO Y CORRECTIVO DE AIRE COMPRIMIDO, CLIMA, ENERGÍA SOLAR TÉRMICA, EXTRACCIÓN Y VENTILACIÓN, GRUPOS DE PRESIÓN, BOMBAS DE SANEAMIENTO Y TORRE DE REFRIGERACIÓN.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</si>
</sst>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(&quot;€&quot;* #,##0.00_);_(&quot;€&quot;* \(#,##0.00\);_(&quot;€&quot;* &quot;-&quot;??_);_(@_)"/>
    <numFmt numFmtId="165" formatCode="0\ &quot;Horas&quot;"/>
    <numFmt numFmtId="166" formatCode="0\ &quot;Act.&quot;"/>
    <numFmt numFmtId="167" formatCode="_-* #,##0.00\ [$€-C0A]_-;\-* #,##0.00\ [$€-C0A]_-;_-* &quot;-&quot;??\ [$€-C0A]_-;_-@_-"/>
    <numFmt numFmtId="168" formatCode="#,##0.00\ &quot;€&quot;"/>
    <numFmt numFmtId="169" formatCode="0&quot;%&quot;"/>
    <numFmt numFmtId="170" formatCode="0\ &quot;Recargas&quot;"/>
    <numFmt numFmtId="171" formatCode="0\ &quot;Extintores&quot;"/>
    <numFmt numFmtId="172" formatCode="&quot;Plantilla formada por  =  &quot;0&quot; persona/as&quot;"/>
    <numFmt numFmtId="173" formatCode="0\ &quot;Puntos&quot;"/>
    <numFmt numFmtId="174" formatCode="&quot;Lote &quot;0"/>
  </numFmts>
  <fonts count="66" x14ac:knownFonts="1"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NewsGotT"/>
    </font>
    <font>
      <sz val="9"/>
      <color theme="3"/>
      <name val="NewsGotT"/>
    </font>
    <font>
      <b/>
      <sz val="10"/>
      <color theme="1"/>
      <name val="NewsGotT"/>
    </font>
    <font>
      <sz val="8"/>
      <color theme="1"/>
      <name val="NewsGotT"/>
    </font>
    <font>
      <sz val="11"/>
      <color theme="3"/>
      <name val="NewsGotT"/>
    </font>
    <font>
      <sz val="10"/>
      <color theme="3"/>
      <name val="NewsGotT"/>
    </font>
    <font>
      <sz val="8"/>
      <color theme="3"/>
      <name val="NewsGotT"/>
    </font>
    <font>
      <b/>
      <sz val="14"/>
      <color theme="0"/>
      <name val="NewsGotT"/>
    </font>
    <font>
      <sz val="11"/>
      <name val="NewsGotT"/>
    </font>
    <font>
      <b/>
      <sz val="12"/>
      <name val="NewsGotT"/>
    </font>
    <font>
      <b/>
      <sz val="12"/>
      <color theme="3"/>
      <name val="NewsGotT"/>
    </font>
    <font>
      <b/>
      <sz val="12"/>
      <color rgb="FFFF0000"/>
      <name val="NewsGotT"/>
    </font>
    <font>
      <sz val="12"/>
      <name val="NewsGotT"/>
    </font>
    <font>
      <b/>
      <sz val="8"/>
      <color theme="3"/>
      <name val="NewsGotT"/>
    </font>
    <font>
      <sz val="8"/>
      <name val="NewsGotT"/>
    </font>
    <font>
      <sz val="7"/>
      <color theme="3"/>
      <name val="NewsGotT"/>
    </font>
    <font>
      <sz val="9"/>
      <color rgb="FFFF0000"/>
      <name val="NewsGotT"/>
    </font>
    <font>
      <sz val="10"/>
      <color theme="0"/>
      <name val="NewsGotT"/>
    </font>
    <font>
      <sz val="8"/>
      <color rgb="FFFF0000"/>
      <name val="NewsGotT"/>
    </font>
    <font>
      <b/>
      <sz val="11"/>
      <color theme="3"/>
      <name val="NewsGotT"/>
    </font>
    <font>
      <b/>
      <sz val="9"/>
      <color theme="3"/>
      <name val="NewsGotT"/>
    </font>
    <font>
      <sz val="11"/>
      <color theme="1"/>
      <name val="NewsGotT"/>
    </font>
    <font>
      <sz val="10"/>
      <name val="NewsGotT"/>
    </font>
    <font>
      <b/>
      <sz val="9"/>
      <color theme="6" tint="-0.499984740745262"/>
      <name val="NewsGotT"/>
    </font>
    <font>
      <b/>
      <sz val="7"/>
      <color theme="3"/>
      <name val="NewsGotT"/>
    </font>
    <font>
      <sz val="8"/>
      <color theme="6" tint="-0.499984740745262"/>
      <name val="NewsGotT"/>
    </font>
    <font>
      <sz val="12"/>
      <color theme="3"/>
      <name val="NewsGotT"/>
    </font>
    <font>
      <sz val="8"/>
      <color theme="9" tint="-0.499984740745262"/>
      <name val="NewsGotT"/>
    </font>
    <font>
      <sz val="8"/>
      <color theme="2" tint="-0.89999084444715716"/>
      <name val="NewsGotT"/>
    </font>
    <font>
      <b/>
      <sz val="11"/>
      <color rgb="FF006600"/>
      <name val="NewsGotT"/>
    </font>
    <font>
      <sz val="8"/>
      <color theme="1" tint="0.499984740745262"/>
      <name val="NewsGotT"/>
    </font>
    <font>
      <sz val="10"/>
      <color theme="1"/>
      <name val="NewsGotT"/>
    </font>
    <font>
      <b/>
      <sz val="11"/>
      <color theme="1"/>
      <name val="NewsGotT"/>
    </font>
    <font>
      <b/>
      <sz val="11"/>
      <color rgb="FFFF0000"/>
      <name val="NewsGotT"/>
    </font>
    <font>
      <b/>
      <sz val="11"/>
      <color theme="0"/>
      <name val="NewsGotT"/>
    </font>
    <font>
      <b/>
      <sz val="12"/>
      <color theme="1"/>
      <name val="NewsGotT"/>
    </font>
    <font>
      <b/>
      <sz val="11"/>
      <color theme="6" tint="-0.499984740745262"/>
      <name val="NewsGotT"/>
    </font>
    <font>
      <b/>
      <sz val="12.65"/>
      <color theme="6" tint="-0.499984740745262"/>
      <name val="NewsGotT"/>
    </font>
    <font>
      <b/>
      <sz val="8"/>
      <color theme="1"/>
      <name val="NewsGotT"/>
    </font>
    <font>
      <sz val="11"/>
      <color theme="6" tint="-0.499984740745262"/>
      <name val="NewsGotT"/>
    </font>
    <font>
      <sz val="8"/>
      <color rgb="FF00B050"/>
      <name val="NewsGotT"/>
    </font>
    <font>
      <b/>
      <sz val="8"/>
      <color rgb="FF00B050"/>
      <name val="NewsGotT"/>
    </font>
    <font>
      <sz val="11"/>
      <color rgb="FF00B050"/>
      <name val="NewsGotT"/>
    </font>
    <font>
      <b/>
      <sz val="11"/>
      <color rgb="FF00B050"/>
      <name val="NewsGotT"/>
    </font>
    <font>
      <sz val="11"/>
      <color theme="9" tint="-0.499984740745262"/>
      <name val="NewsGotT"/>
    </font>
    <font>
      <b/>
      <sz val="11"/>
      <color theme="9" tint="-0.499984740745262"/>
      <name val="NewsGotT"/>
    </font>
    <font>
      <sz val="8"/>
      <color theme="9" tint="-0.249977111117893"/>
      <name val="NewsGotT"/>
    </font>
    <font>
      <b/>
      <sz val="8"/>
      <color theme="9" tint="-0.249977111117893"/>
      <name val="NewsGotT"/>
    </font>
    <font>
      <sz val="11"/>
      <color theme="9" tint="-0.249977111117893"/>
      <name val="NewsGotT"/>
    </font>
    <font>
      <b/>
      <sz val="11"/>
      <color theme="9" tint="-0.249977111117893"/>
      <name val="NewsGotT"/>
    </font>
    <font>
      <sz val="11"/>
      <color theme="2" tint="-0.89999084444715716"/>
      <name val="NewsGotT"/>
    </font>
    <font>
      <b/>
      <sz val="11"/>
      <color theme="2" tint="-0.89999084444715716"/>
      <name val="NewsGotT"/>
    </font>
    <font>
      <sz val="6"/>
      <color theme="1"/>
      <name val="NewsGotT"/>
    </font>
    <font>
      <sz val="9"/>
      <name val="NewsGotT"/>
    </font>
    <font>
      <sz val="10"/>
      <color rgb="FFFF0000"/>
      <name val="NewsGotT"/>
    </font>
    <font>
      <b/>
      <sz val="9"/>
      <color theme="0"/>
      <name val="NewsGotT"/>
    </font>
    <font>
      <sz val="10"/>
      <color theme="0" tint="-0.499984740745262"/>
      <name val="NewsGotT"/>
    </font>
    <font>
      <sz val="11"/>
      <color theme="0" tint="-0.499984740745262"/>
      <name val="NewsGotT"/>
    </font>
    <font>
      <sz val="8"/>
      <color theme="0" tint="-0.499984740745262"/>
      <name val="NewsGotT"/>
    </font>
    <font>
      <sz val="8"/>
      <color theme="1" tint="0.34998626667073579"/>
      <name val="NewsGotT"/>
    </font>
    <font>
      <sz val="11"/>
      <color theme="3"/>
      <name val="Calibri"/>
      <family val="2"/>
    </font>
    <font>
      <sz val="9"/>
      <color theme="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 tint="0.79995117038483843"/>
      </left>
      <right style="thin">
        <color theme="3" tint="0.79995117038483843"/>
      </right>
      <top/>
      <bottom/>
      <diagonal/>
    </border>
    <border>
      <left style="thin">
        <color theme="3" tint="0.79995117038483843"/>
      </left>
      <right/>
      <top/>
      <bottom/>
      <diagonal/>
    </border>
    <border>
      <left/>
      <right style="thin">
        <color theme="3" tint="0.79995117038483843"/>
      </right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3" tint="0.79989013336588644"/>
      </left>
      <right/>
      <top style="thin">
        <color theme="3" tint="0.79989013336588644"/>
      </top>
      <bottom style="thin">
        <color theme="3" tint="0.79989013336588644"/>
      </bottom>
      <diagonal/>
    </border>
    <border>
      <left/>
      <right/>
      <top style="thin">
        <color theme="3" tint="0.79989013336588644"/>
      </top>
      <bottom style="thin">
        <color theme="3" tint="0.79989013336588644"/>
      </bottom>
      <diagonal/>
    </border>
    <border>
      <left/>
      <right style="thin">
        <color theme="3" tint="0.79989013336588644"/>
      </right>
      <top style="thin">
        <color theme="3" tint="0.79989013336588644"/>
      </top>
      <bottom style="thin">
        <color theme="3" tint="0.79989013336588644"/>
      </bottom>
      <diagonal/>
    </border>
    <border>
      <left style="double">
        <color theme="1" tint="0.499984740745262"/>
      </left>
      <right/>
      <top style="double">
        <color theme="1" tint="0.499984740745262"/>
      </top>
      <bottom style="double">
        <color theme="1" tint="0.499984740745262"/>
      </bottom>
      <diagonal/>
    </border>
    <border>
      <left/>
      <right/>
      <top style="double">
        <color theme="1" tint="0.499984740745262"/>
      </top>
      <bottom style="double">
        <color theme="1" tint="0.499984740745262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24994659260841701"/>
      </bottom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3" tint="0.79995117038483843"/>
      </right>
      <top style="thin">
        <color theme="0" tint="-0.24994659260841701"/>
      </top>
      <bottom/>
      <diagonal/>
    </border>
    <border>
      <left style="thin">
        <color theme="3" tint="0.79995117038483843"/>
      </left>
      <right style="thin">
        <color theme="3" tint="0.79995117038483843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3" tint="0.79995117038483843"/>
      </right>
      <top/>
      <bottom/>
      <diagonal/>
    </border>
    <border>
      <left style="thin">
        <color theme="0" tint="-0.24994659260841701"/>
      </left>
      <right style="thin">
        <color theme="3" tint="0.79995117038483843"/>
      </right>
      <top/>
      <bottom style="thin">
        <color theme="0" tint="-0.24994659260841701"/>
      </bottom>
      <diagonal/>
    </border>
    <border>
      <left style="thin">
        <color theme="3" tint="0.79995117038483843"/>
      </left>
      <right style="thin">
        <color theme="3" tint="0.79995117038483843"/>
      </right>
      <top/>
      <bottom style="thin">
        <color theme="0" tint="-0.24994659260841701"/>
      </bottom>
      <diagonal/>
    </border>
    <border>
      <left style="thin">
        <color theme="3" tint="0.79995117038483843"/>
      </left>
      <right/>
      <top style="thin">
        <color theme="0" tint="-0.24994659260841701"/>
      </top>
      <bottom/>
      <diagonal/>
    </border>
    <border>
      <left style="thin">
        <color theme="3" tint="0.79995117038483843"/>
      </left>
      <right/>
      <top/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3" tint="0.79995117038483843"/>
      </right>
      <top style="thin">
        <color theme="0" tint="-0.24994659260841701"/>
      </top>
      <bottom/>
      <diagonal/>
    </border>
    <border>
      <left/>
      <right style="thin">
        <color theme="3" tint="0.79995117038483843"/>
      </right>
      <top/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</cellStyleXfs>
  <cellXfs count="333">
    <xf numFmtId="0" fontId="0" fillId="0" borderId="0" xfId="0"/>
    <xf numFmtId="0" fontId="8" fillId="0" borderId="0" xfId="0" applyFont="1" applyAlignment="1">
      <alignment vertical="center" shrinkToFit="1"/>
    </xf>
    <xf numFmtId="49" fontId="8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0" fillId="9" borderId="2" xfId="0" applyFont="1" applyFill="1" applyBorder="1" applyAlignment="1">
      <alignment horizontal="center" vertical="center" shrinkToFit="1"/>
    </xf>
    <xf numFmtId="169" fontId="10" fillId="9" borderId="3" xfId="0" applyNumberFormat="1" applyFont="1" applyFill="1" applyBorder="1" applyAlignment="1">
      <alignment horizontal="center" vertical="center" shrinkToFit="1"/>
    </xf>
    <xf numFmtId="1" fontId="10" fillId="9" borderId="3" xfId="0" applyNumberFormat="1" applyFont="1" applyFill="1" applyBorder="1" applyAlignment="1">
      <alignment horizontal="center" vertical="center" shrinkToFit="1"/>
    </xf>
    <xf numFmtId="1" fontId="10" fillId="9" borderId="19" xfId="0" applyNumberFormat="1" applyFont="1" applyFill="1" applyBorder="1" applyAlignment="1">
      <alignment horizontal="center" vertical="center" shrinkToFit="1"/>
    </xf>
    <xf numFmtId="0" fontId="10" fillId="9" borderId="1" xfId="0" applyFont="1" applyFill="1" applyBorder="1" applyAlignment="1">
      <alignment horizontal="center" vertical="center" shrinkToFit="1"/>
    </xf>
    <xf numFmtId="1" fontId="10" fillId="9" borderId="2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167" fontId="15" fillId="0" borderId="0" xfId="0" applyNumberFormat="1" applyFont="1" applyFill="1" applyBorder="1" applyAlignment="1">
      <alignment vertical="center" shrinkToFit="1"/>
    </xf>
    <xf numFmtId="0" fontId="17" fillId="7" borderId="1" xfId="0" applyFont="1" applyFill="1" applyBorder="1" applyAlignment="1">
      <alignment horizontal="center" vertical="center" shrinkToFit="1"/>
    </xf>
    <xf numFmtId="0" fontId="10" fillId="5" borderId="3" xfId="0" applyFont="1" applyFill="1" applyBorder="1" applyAlignment="1">
      <alignment horizontal="center" vertical="center" shrinkToFit="1"/>
    </xf>
    <xf numFmtId="0" fontId="10" fillId="5" borderId="28" xfId="0" applyFont="1" applyFill="1" applyBorder="1" applyAlignment="1">
      <alignment horizontal="center" vertical="center" shrinkToFit="1"/>
    </xf>
    <xf numFmtId="0" fontId="10" fillId="5" borderId="25" xfId="0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 shrinkToFit="1"/>
    </xf>
    <xf numFmtId="0" fontId="10" fillId="5" borderId="26" xfId="0" applyFont="1" applyFill="1" applyBorder="1" applyAlignment="1">
      <alignment horizontal="center" vertical="center" shrinkToFit="1"/>
    </xf>
    <xf numFmtId="0" fontId="10" fillId="5" borderId="2" xfId="0" applyFont="1" applyFill="1" applyBorder="1" applyAlignment="1">
      <alignment horizontal="center" vertical="center" shrinkToFit="1"/>
    </xf>
    <xf numFmtId="0" fontId="18" fillId="10" borderId="43" xfId="0" applyFont="1" applyFill="1" applyBorder="1" applyAlignment="1">
      <alignment horizontal="center" vertical="center" shrinkToFit="1"/>
    </xf>
    <xf numFmtId="0" fontId="18" fillId="10" borderId="1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wrapText="1" shrinkToFit="1"/>
    </xf>
    <xf numFmtId="1" fontId="17" fillId="7" borderId="1" xfId="0" applyNumberFormat="1" applyFont="1" applyFill="1" applyBorder="1" applyAlignment="1">
      <alignment horizontal="center" vertical="center" shrinkToFit="1"/>
    </xf>
    <xf numFmtId="1" fontId="10" fillId="5" borderId="3" xfId="0" applyNumberFormat="1" applyFont="1" applyFill="1" applyBorder="1" applyAlignment="1">
      <alignment horizontal="center" vertical="center" shrinkToFit="1"/>
    </xf>
    <xf numFmtId="1" fontId="10" fillId="5" borderId="1" xfId="0" applyNumberFormat="1" applyFont="1" applyFill="1" applyBorder="1" applyAlignment="1">
      <alignment horizontal="center" vertical="center" shrinkToFit="1"/>
    </xf>
    <xf numFmtId="1" fontId="10" fillId="5" borderId="2" xfId="0" applyNumberFormat="1" applyFont="1" applyFill="1" applyBorder="1" applyAlignment="1">
      <alignment horizontal="center" vertical="center" shrinkToFit="1"/>
    </xf>
    <xf numFmtId="1" fontId="19" fillId="5" borderId="3" xfId="0" applyNumberFormat="1" applyFont="1" applyFill="1" applyBorder="1" applyAlignment="1">
      <alignment horizontal="center" vertical="center" shrinkToFit="1"/>
    </xf>
    <xf numFmtId="1" fontId="19" fillId="5" borderId="19" xfId="0" applyNumberFormat="1" applyFont="1" applyFill="1" applyBorder="1" applyAlignment="1">
      <alignment horizontal="center" vertical="center" shrinkToFit="1"/>
    </xf>
    <xf numFmtId="164" fontId="15" fillId="0" borderId="0" xfId="0" applyNumberFormat="1" applyFont="1" applyFill="1" applyBorder="1" applyAlignment="1" applyProtection="1">
      <alignment vertical="center" shrinkToFit="1"/>
    </xf>
    <xf numFmtId="9" fontId="10" fillId="5" borderId="1" xfId="0" applyNumberFormat="1" applyFont="1" applyFill="1" applyBorder="1" applyAlignment="1">
      <alignment horizontal="center" vertical="center" shrinkToFit="1"/>
    </xf>
    <xf numFmtId="1" fontId="19" fillId="5" borderId="1" xfId="0" applyNumberFormat="1" applyFont="1" applyFill="1" applyBorder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 shrinkToFit="1"/>
    </xf>
    <xf numFmtId="0" fontId="10" fillId="8" borderId="3" xfId="0" applyFont="1" applyFill="1" applyBorder="1" applyAlignment="1">
      <alignment horizontal="center" vertical="center" shrinkToFit="1"/>
    </xf>
    <xf numFmtId="0" fontId="10" fillId="8" borderId="1" xfId="0" applyFont="1" applyFill="1" applyBorder="1" applyAlignment="1">
      <alignment horizontal="center" vertical="center" shrinkToFit="1"/>
    </xf>
    <xf numFmtId="0" fontId="10" fillId="8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168" fontId="22" fillId="0" borderId="0" xfId="0" applyNumberFormat="1" applyFont="1" applyAlignment="1">
      <alignment horizontal="center" vertical="center" shrinkToFit="1"/>
    </xf>
    <xf numFmtId="167" fontId="8" fillId="0" borderId="0" xfId="0" applyNumberFormat="1" applyFont="1" applyFill="1" applyBorder="1" applyAlignment="1">
      <alignment vertical="center" shrinkToFit="1"/>
    </xf>
    <xf numFmtId="167" fontId="8" fillId="0" borderId="0" xfId="0" applyNumberFormat="1" applyFont="1" applyAlignment="1">
      <alignment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2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68" fontId="10" fillId="0" borderId="0" xfId="0" applyNumberFormat="1" applyFont="1" applyAlignment="1">
      <alignment horizontal="center" vertical="center" shrinkToFit="1"/>
    </xf>
    <xf numFmtId="168" fontId="8" fillId="0" borderId="0" xfId="0" applyNumberFormat="1" applyFont="1" applyAlignment="1">
      <alignment horizontal="center" vertical="center" shrinkToFit="1"/>
    </xf>
    <xf numFmtId="0" fontId="10" fillId="8" borderId="43" xfId="0" applyFont="1" applyFill="1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5" fillId="0" borderId="62" xfId="0" applyFont="1" applyBorder="1" applyAlignment="1">
      <alignment vertical="center"/>
    </xf>
    <xf numFmtId="0" fontId="25" fillId="0" borderId="63" xfId="0" applyFont="1" applyBorder="1" applyAlignment="1">
      <alignment vertical="center"/>
    </xf>
    <xf numFmtId="0" fontId="25" fillId="0" borderId="64" xfId="0" applyFont="1" applyBorder="1" applyAlignment="1">
      <alignment vertical="center"/>
    </xf>
    <xf numFmtId="0" fontId="25" fillId="0" borderId="6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66" xfId="0" applyFont="1" applyBorder="1" applyAlignment="1">
      <alignment vertical="center"/>
    </xf>
    <xf numFmtId="10" fontId="34" fillId="3" borderId="30" xfId="1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168" fontId="34" fillId="0" borderId="0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25" fillId="0" borderId="67" xfId="0" applyFont="1" applyBorder="1" applyAlignment="1">
      <alignment vertical="center"/>
    </xf>
    <xf numFmtId="0" fontId="25" fillId="0" borderId="68" xfId="0" applyFont="1" applyBorder="1" applyAlignment="1">
      <alignment vertical="center"/>
    </xf>
    <xf numFmtId="0" fontId="25" fillId="0" borderId="69" xfId="0" applyFont="1" applyBorder="1" applyAlignment="1">
      <alignment vertical="center"/>
    </xf>
    <xf numFmtId="173" fontId="37" fillId="6" borderId="30" xfId="1" applyNumberFormat="1" applyFont="1" applyFill="1" applyBorder="1" applyAlignment="1" applyProtection="1">
      <alignment horizontal="center" vertical="center"/>
      <protection locked="0"/>
    </xf>
    <xf numFmtId="0" fontId="36" fillId="6" borderId="71" xfId="0" applyFont="1" applyFill="1" applyBorder="1" applyAlignment="1">
      <alignment horizontal="center" vertical="center"/>
    </xf>
    <xf numFmtId="173" fontId="25" fillId="0" borderId="0" xfId="0" applyNumberFormat="1" applyFont="1" applyBorder="1" applyAlignment="1">
      <alignment vertical="center"/>
    </xf>
    <xf numFmtId="1" fontId="25" fillId="6" borderId="71" xfId="0" applyNumberFormat="1" applyFont="1" applyFill="1" applyBorder="1" applyAlignment="1">
      <alignment horizontal="center" vertical="center" shrinkToFit="1"/>
    </xf>
    <xf numFmtId="0" fontId="10" fillId="3" borderId="68" xfId="0" applyFont="1" applyFill="1" applyBorder="1" applyAlignment="1">
      <alignment horizontal="left" vertical="center" shrinkToFit="1"/>
    </xf>
    <xf numFmtId="0" fontId="25" fillId="0" borderId="50" xfId="0" applyFont="1" applyBorder="1" applyAlignment="1">
      <alignment vertical="center"/>
    </xf>
    <xf numFmtId="0" fontId="25" fillId="0" borderId="51" xfId="0" applyFont="1" applyBorder="1" applyAlignment="1">
      <alignment vertical="center"/>
    </xf>
    <xf numFmtId="0" fontId="24" fillId="3" borderId="35" xfId="0" applyFont="1" applyFill="1" applyBorder="1" applyAlignment="1">
      <alignment horizontal="left" vertical="center" shrinkToFit="1"/>
    </xf>
    <xf numFmtId="0" fontId="40" fillId="0" borderId="35" xfId="0" applyFont="1" applyBorder="1" applyAlignment="1">
      <alignment horizontal="center" vertical="center"/>
    </xf>
    <xf numFmtId="10" fontId="40" fillId="0" borderId="35" xfId="0" applyNumberFormat="1" applyFont="1" applyFill="1" applyBorder="1" applyAlignment="1">
      <alignment horizontal="center" vertical="center" shrinkToFit="1"/>
    </xf>
    <xf numFmtId="0" fontId="25" fillId="0" borderId="36" xfId="0" applyFont="1" applyBorder="1" applyAlignment="1">
      <alignment vertical="center"/>
    </xf>
    <xf numFmtId="0" fontId="42" fillId="0" borderId="1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shrinkToFit="1"/>
    </xf>
    <xf numFmtId="0" fontId="43" fillId="0" borderId="0" xfId="0" applyFont="1" applyBorder="1" applyAlignment="1">
      <alignment horizontal="center" vertical="center"/>
    </xf>
    <xf numFmtId="10" fontId="40" fillId="6" borderId="30" xfId="0" applyNumberFormat="1" applyFont="1" applyFill="1" applyBorder="1" applyAlignment="1">
      <alignment horizontal="center" vertical="center" shrinkToFit="1"/>
    </xf>
    <xf numFmtId="10" fontId="40" fillId="0" borderId="0" xfId="0" applyNumberFormat="1" applyFont="1" applyFill="1" applyBorder="1" applyAlignment="1">
      <alignment horizontal="center" vertical="center" shrinkToFit="1"/>
    </xf>
    <xf numFmtId="0" fontId="25" fillId="0" borderId="38" xfId="0" applyFont="1" applyBorder="1" applyAlignment="1">
      <alignment horizontal="left" vertical="center"/>
    </xf>
    <xf numFmtId="0" fontId="10" fillId="2" borderId="40" xfId="0" applyFont="1" applyFill="1" applyBorder="1" applyAlignment="1">
      <alignment horizontal="left" vertical="center" shrinkToFit="1"/>
    </xf>
    <xf numFmtId="0" fontId="43" fillId="0" borderId="40" xfId="0" applyFont="1" applyBorder="1" applyAlignment="1">
      <alignment horizontal="center" vertical="center"/>
    </xf>
    <xf numFmtId="10" fontId="40" fillId="0" borderId="40" xfId="0" applyNumberFormat="1" applyFont="1" applyFill="1" applyBorder="1" applyAlignment="1">
      <alignment horizontal="center" vertical="center" shrinkToFit="1"/>
    </xf>
    <xf numFmtId="0" fontId="25" fillId="0" borderId="41" xfId="0" applyFont="1" applyBorder="1" applyAlignment="1">
      <alignment horizontal="left" vertical="center"/>
    </xf>
    <xf numFmtId="0" fontId="8" fillId="0" borderId="35" xfId="0" applyFont="1" applyBorder="1" applyAlignment="1">
      <alignment horizontal="center" vertical="center"/>
    </xf>
    <xf numFmtId="9" fontId="23" fillId="6" borderId="30" xfId="0" applyNumberFormat="1" applyFont="1" applyFill="1" applyBorder="1" applyAlignment="1">
      <alignment horizontal="center" vertical="center" shrinkToFit="1"/>
    </xf>
    <xf numFmtId="0" fontId="46" fillId="0" borderId="0" xfId="0" applyFont="1" applyBorder="1" applyAlignment="1">
      <alignment horizontal="center" vertical="center"/>
    </xf>
    <xf numFmtId="165" fontId="47" fillId="6" borderId="30" xfId="0" applyNumberFormat="1" applyFont="1" applyFill="1" applyBorder="1" applyAlignment="1">
      <alignment horizontal="center" vertical="center" shrinkToFit="1"/>
    </xf>
    <xf numFmtId="0" fontId="25" fillId="0" borderId="38" xfId="0" applyFont="1" applyBorder="1" applyAlignment="1">
      <alignment vertical="center"/>
    </xf>
    <xf numFmtId="0" fontId="48" fillId="0" borderId="0" xfId="0" applyFont="1" applyBorder="1" applyAlignment="1">
      <alignment horizontal="center" vertical="center"/>
    </xf>
    <xf numFmtId="166" fontId="49" fillId="6" borderId="30" xfId="0" applyNumberFormat="1" applyFont="1" applyFill="1" applyBorder="1" applyAlignment="1">
      <alignment horizontal="center" vertical="center" shrinkToFit="1"/>
    </xf>
    <xf numFmtId="0" fontId="52" fillId="0" borderId="0" xfId="0" applyFont="1" applyBorder="1" applyAlignment="1">
      <alignment horizontal="center" vertical="center"/>
    </xf>
    <xf numFmtId="9" fontId="53" fillId="6" borderId="30" xfId="1" applyFont="1" applyFill="1" applyBorder="1" applyAlignment="1">
      <alignment horizontal="center" vertical="center" shrinkToFit="1"/>
    </xf>
    <xf numFmtId="0" fontId="52" fillId="0" borderId="0" xfId="0" applyFont="1" applyBorder="1" applyAlignment="1">
      <alignment horizontal="right" vertical="center"/>
    </xf>
    <xf numFmtId="168" fontId="55" fillId="6" borderId="30" xfId="1" applyNumberFormat="1" applyFont="1" applyFill="1" applyBorder="1" applyAlignment="1">
      <alignment horizontal="center" vertical="center" shrinkToFit="1"/>
    </xf>
    <xf numFmtId="0" fontId="56" fillId="0" borderId="0" xfId="0" applyFont="1" applyAlignment="1">
      <alignment horizontal="center" vertical="center" shrinkToFit="1"/>
    </xf>
    <xf numFmtId="0" fontId="17" fillId="3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shrinkToFit="1"/>
    </xf>
    <xf numFmtId="0" fontId="26" fillId="0" borderId="35" xfId="0" applyFont="1" applyBorder="1" applyAlignment="1">
      <alignment horizontal="right" vertical="center"/>
    </xf>
    <xf numFmtId="0" fontId="57" fillId="3" borderId="35" xfId="0" applyFont="1" applyFill="1" applyBorder="1" applyAlignment="1">
      <alignment horizontal="right" vertical="center" wrapText="1"/>
    </xf>
    <xf numFmtId="171" fontId="57" fillId="0" borderId="36" xfId="0" applyNumberFormat="1" applyFont="1" applyBorder="1" applyAlignment="1">
      <alignment horizontal="left" vertical="center" shrinkToFit="1"/>
    </xf>
    <xf numFmtId="0" fontId="26" fillId="0" borderId="0" xfId="0" applyFont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 wrapText="1"/>
    </xf>
    <xf numFmtId="171" fontId="57" fillId="0" borderId="38" xfId="0" applyNumberFormat="1" applyFont="1" applyBorder="1" applyAlignment="1">
      <alignment horizontal="left" vertical="center" shrinkToFit="1"/>
    </xf>
    <xf numFmtId="0" fontId="26" fillId="0" borderId="40" xfId="0" applyFont="1" applyBorder="1" applyAlignment="1">
      <alignment horizontal="right" vertical="center"/>
    </xf>
    <xf numFmtId="0" fontId="57" fillId="3" borderId="40" xfId="0" applyFont="1" applyFill="1" applyBorder="1" applyAlignment="1">
      <alignment horizontal="right" vertical="center" wrapText="1"/>
    </xf>
    <xf numFmtId="171" fontId="57" fillId="0" borderId="41" xfId="1" applyNumberFormat="1" applyFont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2" fontId="8" fillId="0" borderId="0" xfId="0" applyNumberFormat="1" applyFont="1" applyAlignment="1">
      <alignment vertical="center" shrinkToFit="1"/>
    </xf>
    <xf numFmtId="170" fontId="57" fillId="0" borderId="35" xfId="0" applyNumberFormat="1" applyFont="1" applyBorder="1" applyAlignment="1">
      <alignment horizontal="left" vertical="center" shrinkToFit="1"/>
    </xf>
    <xf numFmtId="170" fontId="57" fillId="0" borderId="0" xfId="0" applyNumberFormat="1" applyFont="1" applyBorder="1" applyAlignment="1">
      <alignment horizontal="left" vertical="center" shrinkToFit="1"/>
    </xf>
    <xf numFmtId="170" fontId="57" fillId="0" borderId="40" xfId="1" applyNumberFormat="1" applyFont="1" applyBorder="1" applyAlignment="1">
      <alignment horizontal="left" vertical="center" shrinkToFit="1"/>
    </xf>
    <xf numFmtId="0" fontId="10" fillId="0" borderId="86" xfId="0" applyFont="1" applyFill="1" applyBorder="1" applyAlignment="1">
      <alignment horizontal="left" vertical="center" shrinkToFit="1"/>
    </xf>
    <xf numFmtId="0" fontId="39" fillId="0" borderId="0" xfId="0" applyFont="1" applyBorder="1" applyAlignment="1">
      <alignment horizontal="center" vertical="center"/>
    </xf>
    <xf numFmtId="0" fontId="38" fillId="12" borderId="76" xfId="0" applyFont="1" applyFill="1" applyBorder="1" applyAlignment="1">
      <alignment horizontal="center" vertical="center"/>
    </xf>
    <xf numFmtId="0" fontId="38" fillId="12" borderId="70" xfId="0" applyFont="1" applyFill="1" applyBorder="1" applyAlignment="1">
      <alignment horizontal="center" vertical="center"/>
    </xf>
    <xf numFmtId="0" fontId="38" fillId="0" borderId="90" xfId="0" applyFont="1" applyFill="1" applyBorder="1" applyAlignment="1">
      <alignment vertical="center"/>
    </xf>
    <xf numFmtId="0" fontId="32" fillId="0" borderId="37" xfId="0" applyFont="1" applyFill="1" applyBorder="1" applyAlignment="1">
      <alignment horizontal="left" vertical="center" shrinkToFit="1"/>
    </xf>
    <xf numFmtId="0" fontId="32" fillId="0" borderId="0" xfId="0" applyFont="1" applyFill="1" applyBorder="1" applyAlignment="1">
      <alignment horizontal="left" vertical="center" shrinkToFit="1"/>
    </xf>
    <xf numFmtId="0" fontId="54" fillId="0" borderId="0" xfId="0" applyFont="1" applyFill="1" applyBorder="1" applyAlignment="1">
      <alignment horizontal="right" vertical="center"/>
    </xf>
    <xf numFmtId="168" fontId="55" fillId="0" borderId="0" xfId="1" applyNumberFormat="1" applyFont="1" applyFill="1" applyBorder="1" applyAlignment="1">
      <alignment horizontal="center" vertical="center" shrinkToFit="1"/>
    </xf>
    <xf numFmtId="0" fontId="25" fillId="0" borderId="38" xfId="0" applyFont="1" applyFill="1" applyBorder="1" applyAlignment="1">
      <alignment vertical="center"/>
    </xf>
    <xf numFmtId="0" fontId="10" fillId="8" borderId="3" xfId="0" applyFont="1" applyFill="1" applyBorder="1" applyAlignment="1">
      <alignment horizontal="center" vertical="center" shrinkToFit="1"/>
    </xf>
    <xf numFmtId="0" fontId="8" fillId="0" borderId="33" xfId="0" applyFont="1" applyBorder="1" applyAlignment="1">
      <alignment vertical="center" shrinkToFit="1"/>
    </xf>
    <xf numFmtId="49" fontId="8" fillId="0" borderId="33" xfId="0" applyNumberFormat="1" applyFont="1" applyBorder="1" applyAlignment="1">
      <alignment horizontal="center" vertical="center" shrinkToFit="1"/>
    </xf>
    <xf numFmtId="0" fontId="9" fillId="0" borderId="33" xfId="0" applyFont="1" applyBorder="1" applyAlignment="1">
      <alignment vertical="center" shrinkToFit="1"/>
    </xf>
    <xf numFmtId="0" fontId="8" fillId="0" borderId="33" xfId="0" applyFont="1" applyBorder="1" applyAlignment="1">
      <alignment horizontal="center" vertical="center" shrinkToFit="1"/>
    </xf>
    <xf numFmtId="0" fontId="57" fillId="0" borderId="85" xfId="0" applyFont="1" applyFill="1" applyBorder="1" applyAlignment="1">
      <alignment horizontal="center" vertical="center" wrapText="1"/>
    </xf>
    <xf numFmtId="0" fontId="12" fillId="0" borderId="85" xfId="0" applyFont="1" applyFill="1" applyBorder="1" applyAlignment="1">
      <alignment horizontal="center" vertical="center" shrinkToFit="1"/>
    </xf>
    <xf numFmtId="0" fontId="26" fillId="0" borderId="85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173" fontId="26" fillId="0" borderId="30" xfId="1" applyNumberFormat="1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168" fontId="35" fillId="6" borderId="30" xfId="0" applyNumberFormat="1" applyFont="1" applyFill="1" applyBorder="1" applyAlignment="1">
      <alignment horizontal="center" vertical="center" shrinkToFit="1"/>
    </xf>
    <xf numFmtId="168" fontId="4" fillId="0" borderId="0" xfId="0" applyNumberFormat="1" applyFont="1" applyBorder="1" applyAlignment="1">
      <alignment horizontal="center" vertical="center" shrinkToFit="1"/>
    </xf>
    <xf numFmtId="168" fontId="35" fillId="0" borderId="0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0" fillId="8" borderId="3" xfId="0" applyFont="1" applyFill="1" applyBorder="1" applyAlignment="1">
      <alignment horizontal="center" vertical="center" shrinkToFit="1"/>
    </xf>
    <xf numFmtId="0" fontId="10" fillId="8" borderId="1" xfId="0" applyFont="1" applyFill="1" applyBorder="1" applyAlignment="1">
      <alignment horizontal="center" vertical="center" shrinkToFit="1"/>
    </xf>
    <xf numFmtId="168" fontId="7" fillId="0" borderId="0" xfId="0" applyNumberFormat="1" applyFont="1" applyAlignment="1">
      <alignment horizontal="center" vertical="center"/>
    </xf>
    <xf numFmtId="168" fontId="4" fillId="0" borderId="0" xfId="0" applyNumberFormat="1" applyFont="1" applyBorder="1" applyAlignment="1">
      <alignment horizontal="center" vertical="center"/>
    </xf>
    <xf numFmtId="0" fontId="35" fillId="6" borderId="30" xfId="0" applyFont="1" applyFill="1" applyBorder="1" applyAlignment="1">
      <alignment horizontal="center" vertical="center" shrinkToFit="1"/>
    </xf>
    <xf numFmtId="0" fontId="61" fillId="0" borderId="30" xfId="0" applyFont="1" applyFill="1" applyBorder="1" applyAlignment="1">
      <alignment horizontal="center" vertical="center" shrinkToFit="1"/>
    </xf>
    <xf numFmtId="0" fontId="62" fillId="0" borderId="30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0" fontId="61" fillId="0" borderId="0" xfId="0" applyFont="1" applyFill="1" applyBorder="1" applyAlignment="1">
      <alignment vertical="center" shrinkToFit="1"/>
    </xf>
    <xf numFmtId="0" fontId="61" fillId="0" borderId="0" xfId="0" applyFont="1" applyFill="1" applyBorder="1" applyAlignment="1">
      <alignment horizontal="center" vertical="center" shrinkToFit="1"/>
    </xf>
    <xf numFmtId="0" fontId="61" fillId="0" borderId="0" xfId="0" applyFont="1" applyFill="1" applyBorder="1" applyAlignment="1">
      <alignment horizontal="center" vertical="center"/>
    </xf>
    <xf numFmtId="168" fontId="62" fillId="0" borderId="0" xfId="0" applyNumberFormat="1" applyFont="1" applyFill="1" applyBorder="1" applyAlignment="1">
      <alignment horizontal="center" vertical="center" shrinkToFit="1"/>
    </xf>
    <xf numFmtId="168" fontId="62" fillId="0" borderId="0" xfId="0" applyNumberFormat="1" applyFont="1" applyFill="1" applyBorder="1" applyAlignment="1">
      <alignment horizontal="center" vertical="center" shrinkToFit="1"/>
    </xf>
    <xf numFmtId="0" fontId="62" fillId="0" borderId="0" xfId="0" applyFont="1" applyFill="1" applyBorder="1" applyAlignment="1">
      <alignment horizontal="center" vertical="center" shrinkToFit="1"/>
    </xf>
    <xf numFmtId="168" fontId="62" fillId="0" borderId="30" xfId="0" applyNumberFormat="1" applyFont="1" applyFill="1" applyBorder="1" applyAlignment="1">
      <alignment horizontal="center" vertical="center" shrinkToFit="1"/>
    </xf>
    <xf numFmtId="0" fontId="10" fillId="8" borderId="93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168" fontId="25" fillId="0" borderId="0" xfId="0" applyNumberFormat="1" applyFont="1" applyBorder="1" applyAlignment="1">
      <alignment horizontal="right" vertical="center" shrinkToFit="1"/>
    </xf>
    <xf numFmtId="0" fontId="25" fillId="0" borderId="0" xfId="0" applyFont="1" applyBorder="1" applyAlignment="1">
      <alignment horizontal="right" vertical="center"/>
    </xf>
    <xf numFmtId="168" fontId="6" fillId="4" borderId="30" xfId="0" applyNumberFormat="1" applyFont="1" applyFill="1" applyBorder="1" applyAlignment="1">
      <alignment horizontal="right" vertical="center" shrinkToFit="1"/>
    </xf>
    <xf numFmtId="0" fontId="37" fillId="0" borderId="0" xfId="0" applyFont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167" fontId="8" fillId="0" borderId="0" xfId="0" applyNumberFormat="1" applyFont="1" applyFill="1" applyBorder="1" applyAlignment="1">
      <alignment vertical="center" shrinkToFit="1"/>
    </xf>
    <xf numFmtId="49" fontId="8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65" fillId="0" borderId="0" xfId="0" applyFont="1" applyAlignment="1">
      <alignment horizontal="center" vertical="center" shrinkToFit="1"/>
    </xf>
    <xf numFmtId="0" fontId="65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65" fillId="0" borderId="0" xfId="0" applyFont="1" applyAlignment="1">
      <alignment horizontal="center" vertical="center" shrinkToFit="1"/>
    </xf>
    <xf numFmtId="167" fontId="8" fillId="0" borderId="0" xfId="0" applyNumberFormat="1" applyFont="1" applyFill="1" applyBorder="1" applyAlignment="1" applyProtection="1">
      <alignment vertical="center" shrinkToFit="1"/>
      <protection locked="0"/>
    </xf>
    <xf numFmtId="167" fontId="1" fillId="0" borderId="0" xfId="0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13" fillId="0" borderId="14" xfId="0" applyFont="1" applyFill="1" applyBorder="1" applyAlignment="1" applyProtection="1">
      <alignment horizontal="left" vertical="center" shrinkToFit="1"/>
      <protection locked="0"/>
    </xf>
    <xf numFmtId="0" fontId="13" fillId="0" borderId="10" xfId="0" applyFont="1" applyFill="1" applyBorder="1" applyAlignment="1" applyProtection="1">
      <alignment horizontal="left" vertical="center" shrinkToFit="1"/>
      <protection locked="0"/>
    </xf>
    <xf numFmtId="0" fontId="13" fillId="0" borderId="15" xfId="0" applyFont="1" applyFill="1" applyBorder="1" applyAlignment="1" applyProtection="1">
      <alignment horizontal="left" vertical="center" shrinkToFit="1"/>
      <protection locked="0"/>
    </xf>
    <xf numFmtId="0" fontId="16" fillId="0" borderId="31" xfId="0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Fill="1" applyBorder="1" applyAlignment="1" applyProtection="1">
      <alignment horizontal="left" vertical="center" shrinkToFit="1"/>
      <protection locked="0"/>
    </xf>
    <xf numFmtId="0" fontId="16" fillId="0" borderId="32" xfId="0" applyFont="1" applyFill="1" applyBorder="1" applyAlignment="1" applyProtection="1">
      <alignment horizontal="left" vertical="center" shrinkToFit="1"/>
      <protection locked="0"/>
    </xf>
    <xf numFmtId="0" fontId="16" fillId="0" borderId="16" xfId="0" applyFont="1" applyFill="1" applyBorder="1" applyAlignment="1" applyProtection="1">
      <alignment horizontal="left" vertical="center" shrinkToFit="1"/>
      <protection locked="0"/>
    </xf>
    <xf numFmtId="0" fontId="16" fillId="0" borderId="33" xfId="0" applyFont="1" applyFill="1" applyBorder="1" applyAlignment="1" applyProtection="1">
      <alignment horizontal="left" vertical="center" shrinkToFit="1"/>
      <protection locked="0"/>
    </xf>
    <xf numFmtId="0" fontId="16" fillId="0" borderId="17" xfId="0" applyFont="1" applyFill="1" applyBorder="1" applyAlignment="1" applyProtection="1">
      <alignment horizontal="left" vertical="center" shrinkToFit="1"/>
      <protection locked="0"/>
    </xf>
    <xf numFmtId="0" fontId="14" fillId="0" borderId="7" xfId="0" applyFont="1" applyFill="1" applyBorder="1" applyAlignment="1" applyProtection="1">
      <alignment horizontal="left" vertical="center" shrinkToFit="1"/>
    </xf>
    <xf numFmtId="0" fontId="14" fillId="0" borderId="8" xfId="0" applyFont="1" applyFill="1" applyBorder="1" applyAlignment="1" applyProtection="1">
      <alignment horizontal="left" vertical="center" shrinkToFit="1"/>
    </xf>
    <xf numFmtId="0" fontId="14" fillId="0" borderId="9" xfId="0" applyFont="1" applyFill="1" applyBorder="1" applyAlignment="1" applyProtection="1">
      <alignment horizontal="left" vertical="center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19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 applyProtection="1">
      <alignment horizontal="left" vertical="center" shrinkToFit="1"/>
    </xf>
    <xf numFmtId="0" fontId="12" fillId="0" borderId="85" xfId="0" applyFont="1" applyFill="1" applyBorder="1" applyAlignment="1">
      <alignment horizontal="center" vertical="center" shrinkToFit="1"/>
    </xf>
    <xf numFmtId="0" fontId="10" fillId="5" borderId="20" xfId="0" applyFont="1" applyFill="1" applyBorder="1" applyAlignment="1">
      <alignment horizontal="center" vertical="center" textRotation="90" shrinkToFit="1"/>
    </xf>
    <xf numFmtId="0" fontId="10" fillId="5" borderId="21" xfId="0" applyFont="1" applyFill="1" applyBorder="1" applyAlignment="1">
      <alignment horizontal="center" vertical="center" textRotation="90" shrinkToFit="1"/>
    </xf>
    <xf numFmtId="0" fontId="10" fillId="5" borderId="22" xfId="0" applyFont="1" applyFill="1" applyBorder="1" applyAlignment="1">
      <alignment horizontal="center" vertical="center" textRotation="90" shrinkToFit="1"/>
    </xf>
    <xf numFmtId="0" fontId="10" fillId="5" borderId="23" xfId="0" applyFont="1" applyFill="1" applyBorder="1" applyAlignment="1">
      <alignment horizontal="center" vertical="center" textRotation="90" shrinkToFit="1"/>
    </xf>
    <xf numFmtId="0" fontId="10" fillId="5" borderId="0" xfId="0" applyFont="1" applyFill="1" applyBorder="1" applyAlignment="1">
      <alignment horizontal="center" vertical="center" textRotation="90" shrinkToFit="1"/>
    </xf>
    <xf numFmtId="0" fontId="10" fillId="5" borderId="24" xfId="0" applyFont="1" applyFill="1" applyBorder="1" applyAlignment="1">
      <alignment horizontal="center" vertical="center" textRotation="90" shrinkToFit="1"/>
    </xf>
    <xf numFmtId="174" fontId="11" fillId="11" borderId="53" xfId="0" applyNumberFormat="1" applyFont="1" applyFill="1" applyBorder="1" applyAlignment="1">
      <alignment horizontal="center" vertical="center" shrinkToFit="1"/>
    </xf>
    <xf numFmtId="0" fontId="11" fillId="11" borderId="53" xfId="0" applyFont="1" applyFill="1" applyBorder="1" applyAlignment="1">
      <alignment horizontal="justify" vertical="center" shrinkToFit="1"/>
    </xf>
    <xf numFmtId="0" fontId="11" fillId="11" borderId="54" xfId="0" applyFont="1" applyFill="1" applyBorder="1" applyAlignment="1">
      <alignment horizontal="justify" vertical="center" shrinkToFit="1"/>
    </xf>
    <xf numFmtId="0" fontId="26" fillId="0" borderId="85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left" vertical="center" shrinkToFit="1"/>
    </xf>
    <xf numFmtId="0" fontId="4" fillId="0" borderId="44" xfId="0" applyFont="1" applyFill="1" applyBorder="1" applyAlignment="1">
      <alignment horizontal="left" vertical="center" shrinkToFit="1"/>
    </xf>
    <xf numFmtId="0" fontId="10" fillId="8" borderId="3" xfId="0" applyFont="1" applyFill="1" applyBorder="1" applyAlignment="1">
      <alignment horizontal="center" vertical="center" shrinkToFit="1"/>
    </xf>
    <xf numFmtId="0" fontId="10" fillId="8" borderId="1" xfId="0" applyFont="1" applyFill="1" applyBorder="1" applyAlignment="1">
      <alignment horizontal="center" vertical="center" shrinkToFit="1"/>
    </xf>
    <xf numFmtId="0" fontId="10" fillId="8" borderId="2" xfId="0" applyFont="1" applyFill="1" applyBorder="1" applyAlignment="1">
      <alignment horizontal="center" vertical="center" shrinkToFit="1"/>
    </xf>
    <xf numFmtId="0" fontId="10" fillId="8" borderId="4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left" vertical="center" shrinkToFit="1"/>
    </xf>
    <xf numFmtId="0" fontId="59" fillId="14" borderId="45" xfId="0" applyFont="1" applyFill="1" applyBorder="1" applyAlignment="1">
      <alignment horizontal="center" vertical="center" shrinkToFit="1"/>
    </xf>
    <xf numFmtId="0" fontId="59" fillId="14" borderId="46" xfId="0" applyFont="1" applyFill="1" applyBorder="1" applyAlignment="1">
      <alignment horizontal="center" vertical="center" shrinkToFit="1"/>
    </xf>
    <xf numFmtId="0" fontId="59" fillId="14" borderId="47" xfId="0" applyFont="1" applyFill="1" applyBorder="1" applyAlignment="1">
      <alignment horizontal="center" vertical="center" shrinkToFit="1"/>
    </xf>
    <xf numFmtId="0" fontId="59" fillId="14" borderId="48" xfId="0" applyFont="1" applyFill="1" applyBorder="1" applyAlignment="1">
      <alignment horizontal="center" vertical="center" shrinkToFit="1"/>
    </xf>
    <xf numFmtId="0" fontId="10" fillId="9" borderId="1" xfId="0" applyFont="1" applyFill="1" applyBorder="1" applyAlignment="1">
      <alignment horizontal="center" vertical="center" shrinkToFit="1"/>
    </xf>
    <xf numFmtId="0" fontId="10" fillId="10" borderId="43" xfId="0" applyFont="1" applyFill="1" applyBorder="1" applyAlignment="1">
      <alignment horizontal="center" vertical="center" shrinkToFit="1"/>
    </xf>
    <xf numFmtId="0" fontId="10" fillId="10" borderId="1" xfId="0" applyFont="1" applyFill="1" applyBorder="1" applyAlignment="1">
      <alignment horizontal="center" vertical="center" shrinkToFit="1"/>
    </xf>
    <xf numFmtId="0" fontId="10" fillId="6" borderId="27" xfId="0" applyFont="1" applyFill="1" applyBorder="1" applyAlignment="1">
      <alignment horizontal="center" vertical="center" textRotation="90" shrinkToFit="1"/>
    </xf>
    <xf numFmtId="0" fontId="10" fillId="6" borderId="29" xfId="0" applyFont="1" applyFill="1" applyBorder="1" applyAlignment="1">
      <alignment horizontal="center" vertical="center" textRotation="90" shrinkToFit="1"/>
    </xf>
    <xf numFmtId="0" fontId="10" fillId="6" borderId="28" xfId="0" applyFont="1" applyFill="1" applyBorder="1" applyAlignment="1">
      <alignment horizontal="center" vertical="center" textRotation="90" shrinkToFit="1"/>
    </xf>
    <xf numFmtId="0" fontId="10" fillId="9" borderId="2" xfId="0" applyFont="1" applyFill="1" applyBorder="1" applyAlignment="1">
      <alignment horizontal="center" vertical="center" shrinkToFit="1"/>
    </xf>
    <xf numFmtId="0" fontId="10" fillId="9" borderId="3" xfId="0" applyFont="1" applyFill="1" applyBorder="1" applyAlignment="1">
      <alignment horizontal="center" vertical="center" shrinkToFit="1"/>
    </xf>
    <xf numFmtId="0" fontId="57" fillId="0" borderId="85" xfId="0" applyFont="1" applyFill="1" applyBorder="1" applyAlignment="1">
      <alignment horizontal="center" vertical="center" shrinkToFit="1"/>
    </xf>
    <xf numFmtId="0" fontId="11" fillId="11" borderId="52" xfId="0" applyFont="1" applyFill="1" applyBorder="1" applyAlignment="1">
      <alignment horizontal="center" vertical="center" shrinkToFit="1"/>
    </xf>
    <xf numFmtId="0" fontId="11" fillId="11" borderId="53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left" vertical="center" shrinkToFit="1"/>
    </xf>
    <xf numFmtId="0" fontId="21" fillId="13" borderId="85" xfId="0" applyFont="1" applyFill="1" applyBorder="1" applyAlignment="1">
      <alignment horizontal="center" vertical="center" wrapText="1"/>
    </xf>
    <xf numFmtId="0" fontId="58" fillId="0" borderId="85" xfId="0" applyFont="1" applyFill="1" applyBorder="1" applyAlignment="1">
      <alignment horizontal="center" vertical="center" wrapText="1" shrinkToFit="1"/>
    </xf>
    <xf numFmtId="0" fontId="58" fillId="0" borderId="85" xfId="0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justify" vertical="center" wrapText="1"/>
    </xf>
    <xf numFmtId="0" fontId="35" fillId="0" borderId="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6" borderId="42" xfId="0" applyFont="1" applyFill="1" applyBorder="1" applyAlignment="1">
      <alignment horizontal="center" vertical="center" shrinkToFit="1"/>
    </xf>
    <xf numFmtId="0" fontId="25" fillId="6" borderId="57" xfId="0" applyFont="1" applyFill="1" applyBorder="1" applyAlignment="1">
      <alignment horizontal="center" vertical="center" shrinkToFit="1"/>
    </xf>
    <xf numFmtId="0" fontId="25" fillId="6" borderId="58" xfId="0" applyFont="1" applyFill="1" applyBorder="1" applyAlignment="1">
      <alignment horizontal="center" vertical="center" shrinkToFit="1"/>
    </xf>
    <xf numFmtId="0" fontId="61" fillId="0" borderId="42" xfId="0" applyFont="1" applyFill="1" applyBorder="1" applyAlignment="1">
      <alignment horizontal="center" vertical="center" shrinkToFit="1"/>
    </xf>
    <xf numFmtId="0" fontId="61" fillId="0" borderId="58" xfId="0" applyFont="1" applyFill="1" applyBorder="1" applyAlignment="1">
      <alignment horizontal="center" vertical="center" shrinkToFit="1"/>
    </xf>
    <xf numFmtId="168" fontId="62" fillId="0" borderId="0" xfId="0" applyNumberFormat="1" applyFont="1" applyFill="1" applyBorder="1" applyAlignment="1">
      <alignment horizontal="center" vertical="center" shrinkToFit="1"/>
    </xf>
    <xf numFmtId="168" fontId="62" fillId="0" borderId="30" xfId="0" applyNumberFormat="1" applyFont="1" applyFill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38" fillId="12" borderId="42" xfId="0" applyFont="1" applyFill="1" applyBorder="1" applyAlignment="1">
      <alignment horizontal="center" vertical="center"/>
    </xf>
    <xf numFmtId="0" fontId="38" fillId="12" borderId="57" xfId="0" applyFont="1" applyFill="1" applyBorder="1" applyAlignment="1">
      <alignment horizontal="center" vertical="center"/>
    </xf>
    <xf numFmtId="0" fontId="38" fillId="12" borderId="58" xfId="0" applyFont="1" applyFill="1" applyBorder="1" applyAlignment="1">
      <alignment horizontal="center" vertical="center"/>
    </xf>
    <xf numFmtId="0" fontId="63" fillId="2" borderId="39" xfId="0" applyFont="1" applyFill="1" applyBorder="1" applyAlignment="1">
      <alignment horizontal="left" vertical="center" shrinkToFit="1"/>
    </xf>
    <xf numFmtId="0" fontId="63" fillId="2" borderId="40" xfId="0" applyFont="1" applyFill="1" applyBorder="1" applyAlignment="1">
      <alignment horizontal="left" vertical="center" shrinkToFit="1"/>
    </xf>
    <xf numFmtId="0" fontId="63" fillId="2" borderId="37" xfId="0" applyFont="1" applyFill="1" applyBorder="1" applyAlignment="1">
      <alignment horizontal="left" vertical="center" shrinkToFit="1"/>
    </xf>
    <xf numFmtId="0" fontId="63" fillId="2" borderId="0" xfId="0" applyFont="1" applyFill="1" applyBorder="1" applyAlignment="1">
      <alignment horizontal="left" vertical="center" shrinkToFit="1"/>
    </xf>
    <xf numFmtId="0" fontId="50" fillId="2" borderId="37" xfId="0" applyFont="1" applyFill="1" applyBorder="1" applyAlignment="1">
      <alignment horizontal="left" vertical="center" shrinkToFit="1"/>
    </xf>
    <xf numFmtId="0" fontId="50" fillId="2" borderId="0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29" fillId="2" borderId="81" xfId="0" applyFont="1" applyFill="1" applyBorder="1" applyAlignment="1">
      <alignment horizontal="left" vertical="center" shrinkToFit="1"/>
    </xf>
    <xf numFmtId="0" fontId="29" fillId="2" borderId="92" xfId="0" applyFont="1" applyFill="1" applyBorder="1" applyAlignment="1">
      <alignment horizontal="left" vertical="center" shrinkToFit="1"/>
    </xf>
    <xf numFmtId="0" fontId="29" fillId="2" borderId="82" xfId="0" applyFont="1" applyFill="1" applyBorder="1" applyAlignment="1">
      <alignment horizontal="left" vertical="center" shrinkToFit="1"/>
    </xf>
    <xf numFmtId="0" fontId="29" fillId="2" borderId="84" xfId="0" applyFont="1" applyFill="1" applyBorder="1" applyAlignment="1">
      <alignment horizontal="left" vertical="center" shrinkToFit="1"/>
    </xf>
    <xf numFmtId="0" fontId="24" fillId="3" borderId="34" xfId="0" applyFont="1" applyFill="1" applyBorder="1" applyAlignment="1">
      <alignment horizontal="left" vertical="center" shrinkToFit="1"/>
    </xf>
    <xf numFmtId="0" fontId="24" fillId="3" borderId="35" xfId="0" applyFont="1" applyFill="1" applyBorder="1" applyAlignment="1">
      <alignment horizontal="left" vertical="center" shrinkToFit="1"/>
    </xf>
    <xf numFmtId="0" fontId="44" fillId="2" borderId="37" xfId="0" applyFont="1" applyFill="1" applyBorder="1" applyAlignment="1">
      <alignment horizontal="left" vertical="center" shrinkToFit="1"/>
    </xf>
    <xf numFmtId="0" fontId="44" fillId="2" borderId="0" xfId="0" applyFont="1" applyFill="1" applyBorder="1" applyAlignment="1">
      <alignment horizontal="left" vertical="center" shrinkToFit="1"/>
    </xf>
    <xf numFmtId="0" fontId="36" fillId="6" borderId="73" xfId="0" applyFont="1" applyFill="1" applyBorder="1" applyAlignment="1">
      <alignment horizontal="center" vertical="center"/>
    </xf>
    <xf numFmtId="0" fontId="36" fillId="6" borderId="74" xfId="0" applyFont="1" applyFill="1" applyBorder="1" applyAlignment="1">
      <alignment horizontal="center" vertical="center"/>
    </xf>
    <xf numFmtId="0" fontId="36" fillId="6" borderId="75" xfId="0" applyFont="1" applyFill="1" applyBorder="1" applyAlignment="1">
      <alignment horizontal="center" vertical="center"/>
    </xf>
    <xf numFmtId="0" fontId="36" fillId="4" borderId="77" xfId="0" applyFont="1" applyFill="1" applyBorder="1" applyAlignment="1">
      <alignment horizontal="center" vertical="center" shrinkToFit="1"/>
    </xf>
    <xf numFmtId="0" fontId="25" fillId="6" borderId="30" xfId="0" applyFont="1" applyFill="1" applyBorder="1" applyAlignment="1">
      <alignment horizontal="center" vertical="center"/>
    </xf>
    <xf numFmtId="0" fontId="27" fillId="3" borderId="78" xfId="0" applyFont="1" applyFill="1" applyBorder="1" applyAlignment="1">
      <alignment horizontal="left" vertical="center" shrinkToFit="1"/>
    </xf>
    <xf numFmtId="0" fontId="27" fillId="3" borderId="91" xfId="0" applyFont="1" applyFill="1" applyBorder="1" applyAlignment="1">
      <alignment horizontal="left" vertical="center" shrinkToFit="1"/>
    </xf>
    <xf numFmtId="0" fontId="27" fillId="3" borderId="79" xfId="0" applyFont="1" applyFill="1" applyBorder="1" applyAlignment="1">
      <alignment horizontal="left" vertical="center" shrinkToFit="1"/>
    </xf>
    <xf numFmtId="0" fontId="27" fillId="3" borderId="83" xfId="0" applyFont="1" applyFill="1" applyBorder="1" applyAlignment="1">
      <alignment horizontal="left" vertical="center" shrinkToFit="1"/>
    </xf>
    <xf numFmtId="0" fontId="29" fillId="2" borderId="80" xfId="0" applyFont="1" applyFill="1" applyBorder="1" applyAlignment="1">
      <alignment horizontal="left" vertical="center" shrinkToFit="1"/>
    </xf>
    <xf numFmtId="0" fontId="29" fillId="2" borderId="13" xfId="0" applyFont="1" applyFill="1" applyBorder="1" applyAlignment="1">
      <alignment horizontal="left" vertical="center" shrinkToFit="1"/>
    </xf>
    <xf numFmtId="0" fontId="29" fillId="2" borderId="11" xfId="0" applyFont="1" applyFill="1" applyBorder="1" applyAlignment="1">
      <alignment horizontal="left" vertical="center" shrinkToFit="1"/>
    </xf>
    <xf numFmtId="0" fontId="29" fillId="2" borderId="12" xfId="0" applyFont="1" applyFill="1" applyBorder="1" applyAlignment="1">
      <alignment horizontal="left" vertical="center" shrinkToFit="1"/>
    </xf>
    <xf numFmtId="0" fontId="25" fillId="6" borderId="42" xfId="0" applyFont="1" applyFill="1" applyBorder="1" applyAlignment="1">
      <alignment horizontal="center" vertical="center"/>
    </xf>
    <xf numFmtId="0" fontId="25" fillId="6" borderId="57" xfId="0" applyFont="1" applyFill="1" applyBorder="1" applyAlignment="1">
      <alignment horizontal="center" vertical="center"/>
    </xf>
    <xf numFmtId="0" fontId="25" fillId="6" borderId="58" xfId="0" applyFont="1" applyFill="1" applyBorder="1" applyAlignment="1">
      <alignment horizontal="center" vertical="center"/>
    </xf>
    <xf numFmtId="0" fontId="25" fillId="4" borderId="87" xfId="0" applyFont="1" applyFill="1" applyBorder="1" applyAlignment="1">
      <alignment horizontal="center" vertical="center"/>
    </xf>
    <xf numFmtId="0" fontId="25" fillId="4" borderId="88" xfId="0" applyFont="1" applyFill="1" applyBorder="1" applyAlignment="1">
      <alignment horizontal="center" vertical="center"/>
    </xf>
    <xf numFmtId="0" fontId="25" fillId="4" borderId="89" xfId="0" applyFont="1" applyFill="1" applyBorder="1" applyAlignment="1">
      <alignment horizontal="center" vertical="center"/>
    </xf>
    <xf numFmtId="0" fontId="24" fillId="3" borderId="50" xfId="0" applyFont="1" applyFill="1" applyBorder="1" applyAlignment="1">
      <alignment horizontal="left" vertical="center" shrinkToFit="1"/>
    </xf>
    <xf numFmtId="172" fontId="5" fillId="3" borderId="49" xfId="0" applyNumberFormat="1" applyFont="1" applyFill="1" applyBorder="1" applyAlignment="1">
      <alignment horizontal="left" vertical="center" shrinkToFit="1"/>
    </xf>
    <xf numFmtId="172" fontId="5" fillId="3" borderId="50" xfId="0" applyNumberFormat="1" applyFont="1" applyFill="1" applyBorder="1" applyAlignment="1">
      <alignment horizontal="left" vertical="center" shrinkToFit="1"/>
    </xf>
    <xf numFmtId="0" fontId="25" fillId="6" borderId="0" xfId="0" applyFont="1" applyFill="1" applyBorder="1" applyAlignment="1">
      <alignment horizontal="center" vertical="center" shrinkToFit="1"/>
    </xf>
    <xf numFmtId="0" fontId="25" fillId="4" borderId="55" xfId="0" applyFont="1" applyFill="1" applyBorder="1" applyAlignment="1">
      <alignment horizontal="center" vertical="center"/>
    </xf>
    <xf numFmtId="0" fontId="25" fillId="4" borderId="56" xfId="0" applyFont="1" applyFill="1" applyBorder="1" applyAlignment="1">
      <alignment horizontal="center" vertical="center"/>
    </xf>
    <xf numFmtId="0" fontId="63" fillId="2" borderId="34" xfId="0" applyFont="1" applyFill="1" applyBorder="1" applyAlignment="1">
      <alignment horizontal="left" vertical="center" shrinkToFit="1"/>
    </xf>
    <xf numFmtId="0" fontId="63" fillId="2" borderId="35" xfId="0" applyFont="1" applyFill="1" applyBorder="1" applyAlignment="1">
      <alignment horizontal="left" vertical="center" shrinkToFit="1"/>
    </xf>
    <xf numFmtId="0" fontId="36" fillId="6" borderId="42" xfId="0" applyFont="1" applyFill="1" applyBorder="1" applyAlignment="1">
      <alignment horizontal="center" vertical="center"/>
    </xf>
    <xf numFmtId="0" fontId="36" fillId="6" borderId="57" xfId="0" applyFont="1" applyFill="1" applyBorder="1" applyAlignment="1">
      <alignment horizontal="center" vertical="center"/>
    </xf>
    <xf numFmtId="0" fontId="32" fillId="2" borderId="37" xfId="0" applyFont="1" applyFill="1" applyBorder="1" applyAlignment="1">
      <alignment horizontal="left" vertical="center" shrinkToFit="1"/>
    </xf>
    <xf numFmtId="0" fontId="32" fillId="2" borderId="0" xfId="0" applyFont="1" applyFill="1" applyBorder="1" applyAlignment="1">
      <alignment horizontal="left" vertical="center" shrinkToFit="1"/>
    </xf>
    <xf numFmtId="0" fontId="31" fillId="2" borderId="37" xfId="0" applyFont="1" applyFill="1" applyBorder="1" applyAlignment="1">
      <alignment horizontal="left" vertical="center" shrinkToFit="1"/>
    </xf>
    <xf numFmtId="0" fontId="31" fillId="2" borderId="0" xfId="0" applyFont="1" applyFill="1" applyBorder="1" applyAlignment="1">
      <alignment horizontal="left" vertical="center" shrinkToFit="1"/>
    </xf>
    <xf numFmtId="0" fontId="25" fillId="0" borderId="42" xfId="0" applyFont="1" applyFill="1" applyBorder="1" applyAlignment="1">
      <alignment horizontal="center" vertical="center"/>
    </xf>
    <xf numFmtId="0" fontId="25" fillId="0" borderId="57" xfId="0" applyFont="1" applyFill="1" applyBorder="1" applyAlignment="1">
      <alignment horizontal="center" vertical="center"/>
    </xf>
    <xf numFmtId="0" fontId="25" fillId="0" borderId="58" xfId="0" applyFont="1" applyFill="1" applyBorder="1" applyAlignment="1">
      <alignment horizontal="center" vertical="center"/>
    </xf>
    <xf numFmtId="0" fontId="39" fillId="6" borderId="42" xfId="0" applyFont="1" applyFill="1" applyBorder="1" applyAlignment="1">
      <alignment horizontal="left" vertical="center" shrinkToFit="1"/>
    </xf>
    <xf numFmtId="0" fontId="39" fillId="6" borderId="57" xfId="0" applyFont="1" applyFill="1" applyBorder="1" applyAlignment="1">
      <alignment horizontal="left" vertical="center" shrinkToFit="1"/>
    </xf>
    <xf numFmtId="0" fontId="39" fillId="6" borderId="58" xfId="0" applyFont="1" applyFill="1" applyBorder="1" applyAlignment="1">
      <alignment horizontal="left" vertical="center" shrinkToFit="1"/>
    </xf>
    <xf numFmtId="0" fontId="28" fillId="3" borderId="42" xfId="0" applyFont="1" applyFill="1" applyBorder="1" applyAlignment="1">
      <alignment horizontal="left" vertical="center" wrapText="1"/>
    </xf>
    <xf numFmtId="0" fontId="28" fillId="3" borderId="57" xfId="0" applyFont="1" applyFill="1" applyBorder="1" applyAlignment="1">
      <alignment horizontal="left" vertical="center" wrapText="1"/>
    </xf>
    <xf numFmtId="0" fontId="28" fillId="3" borderId="58" xfId="0" applyFont="1" applyFill="1" applyBorder="1" applyAlignment="1">
      <alignment horizontal="left" vertical="center" wrapText="1"/>
    </xf>
    <xf numFmtId="0" fontId="10" fillId="3" borderId="49" xfId="0" applyFont="1" applyFill="1" applyBorder="1" applyAlignment="1">
      <alignment horizontal="left" vertical="center" shrinkToFit="1"/>
    </xf>
    <xf numFmtId="0" fontId="10" fillId="3" borderId="50" xfId="0" applyFont="1" applyFill="1" applyBorder="1" applyAlignment="1">
      <alignment horizontal="left" vertical="center" shrinkToFit="1"/>
    </xf>
    <xf numFmtId="0" fontId="10" fillId="3" borderId="51" xfId="0" applyFont="1" applyFill="1" applyBorder="1" applyAlignment="1">
      <alignment horizontal="left" vertical="center" shrinkToFit="1"/>
    </xf>
    <xf numFmtId="0" fontId="25" fillId="0" borderId="0" xfId="0" applyFont="1" applyBorder="1" applyAlignment="1">
      <alignment horizontal="left" vertical="center"/>
    </xf>
    <xf numFmtId="0" fontId="25" fillId="0" borderId="72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 shrinkToFit="1"/>
    </xf>
    <xf numFmtId="0" fontId="25" fillId="0" borderId="72" xfId="0" applyFont="1" applyBorder="1" applyAlignment="1">
      <alignment horizontal="left" vertical="center" shrinkToFit="1"/>
    </xf>
    <xf numFmtId="0" fontId="36" fillId="6" borderId="59" xfId="0" applyFont="1" applyFill="1" applyBorder="1" applyAlignment="1">
      <alignment horizontal="center" vertical="center"/>
    </xf>
    <xf numFmtId="0" fontId="36" fillId="6" borderId="60" xfId="0" applyFont="1" applyFill="1" applyBorder="1" applyAlignment="1">
      <alignment horizontal="center" vertical="center"/>
    </xf>
    <xf numFmtId="0" fontId="36" fillId="6" borderId="61" xfId="0" applyFont="1" applyFill="1" applyBorder="1" applyAlignment="1">
      <alignment horizontal="center" vertical="center"/>
    </xf>
    <xf numFmtId="0" fontId="35" fillId="6" borderId="42" xfId="0" applyFont="1" applyFill="1" applyBorder="1" applyAlignment="1">
      <alignment horizontal="center" vertical="center"/>
    </xf>
    <xf numFmtId="0" fontId="35" fillId="6" borderId="57" xfId="0" applyFont="1" applyFill="1" applyBorder="1" applyAlignment="1">
      <alignment horizontal="center" vertical="center"/>
    </xf>
    <xf numFmtId="0" fontId="35" fillId="6" borderId="58" xfId="0" applyFont="1" applyFill="1" applyBorder="1" applyAlignment="1">
      <alignment horizontal="center" vertical="center"/>
    </xf>
  </cellXfs>
  <cellStyles count="7">
    <cellStyle name="Normal" xfId="0" builtinId="0"/>
    <cellStyle name="Normal 10" xfId="5"/>
    <cellStyle name="Normal 11" xfId="4"/>
    <cellStyle name="Normal 2 2" xfId="2"/>
    <cellStyle name="Normal 3" xfId="3"/>
    <cellStyle name="Normal 7" xfId="6"/>
    <cellStyle name="Porcentaje" xfId="1" builtinId="5"/>
  </cellStyles>
  <dxfs count="47"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  <border>
        <left/>
        <right/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0" tint="-0.34998626667073579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3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C000"/>
        </patternFill>
      </fill>
    </dxf>
    <dxf>
      <fill>
        <patternFill patternType="none">
          <bgColor auto="1"/>
        </patternFill>
      </fill>
      <border>
        <left/>
        <right/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ill>
        <patternFill patternType="none">
          <bgColor auto="1"/>
        </patternFill>
      </fill>
      <border>
        <left/>
        <right/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0" tint="-0.34998626667073579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3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1" tint="0.49998474074526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  <border>
        <vertical/>
        <horizontal/>
      </border>
    </dxf>
    <dxf>
      <fill>
        <patternFill patternType="none">
          <bgColor auto="1"/>
        </patternFill>
      </fill>
      <border>
        <left/>
        <right/>
        <top style="thin">
          <color theme="4" tint="0.79998168889431442"/>
        </top>
        <bottom style="thin">
          <color theme="4" tint="0.79998168889431442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1" tint="0.24994659260841701"/>
        </patternFill>
      </fill>
    </dxf>
    <dxf>
      <fill>
        <patternFill>
          <bgColor theme="4" tint="0.59996337778862885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theme="3" tint="0.59996337778862885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theme="3" tint="0.7999816888943144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/>
  <colors>
    <mruColors>
      <color rgb="FF006600"/>
      <color rgb="FFE5F4F7"/>
      <color rgb="FFE7EFF9"/>
      <color rgb="FFE0EBF8"/>
      <color rgb="FFFFF0C1"/>
      <color rgb="FF8080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5" fmlaLink="$M$22" max="3" page="10" val="2"/>
</file>

<file path=xl/ctrlProps/ctrlProp10.xml><?xml version="1.0" encoding="utf-8"?>
<formControlPr xmlns="http://schemas.microsoft.com/office/spreadsheetml/2009/9/main" objectType="CheckBox" fmlaLink="$R$51" lockText="1" noThreeD="1"/>
</file>

<file path=xl/ctrlProps/ctrlProp11.xml><?xml version="1.0" encoding="utf-8"?>
<formControlPr xmlns="http://schemas.microsoft.com/office/spreadsheetml/2009/9/main" objectType="Scroll" dx="15" fmlaLink="$R$41" horiz="1" max="100" page="10" val="19"/>
</file>

<file path=xl/ctrlProps/ctrlProp12.xml><?xml version="1.0" encoding="utf-8"?>
<formControlPr xmlns="http://schemas.microsoft.com/office/spreadsheetml/2009/9/main" objectType="Scroll" dx="15" fmlaLink="$R$42" horiz="1" max="100" page="10" val="2"/>
</file>

<file path=xl/ctrlProps/ctrlProp13.xml><?xml version="1.0" encoding="utf-8"?>
<formControlPr xmlns="http://schemas.microsoft.com/office/spreadsheetml/2009/9/main" objectType="Scroll" dx="15" fmlaLink="$R$43" horiz="1" max="100" page="10" val="2"/>
</file>

<file path=xl/ctrlProps/ctrlProp2.xml><?xml version="1.0" encoding="utf-8"?>
<formControlPr xmlns="http://schemas.microsoft.com/office/spreadsheetml/2009/9/main" objectType="Spin" dx="15" fmlaLink="$M$21" max="5" page="10" val="2"/>
</file>

<file path=xl/ctrlProps/ctrlProp3.xml><?xml version="1.0" encoding="utf-8"?>
<formControlPr xmlns="http://schemas.microsoft.com/office/spreadsheetml/2009/9/main" objectType="Scroll" dx="15" fmlaLink="$W$21" max="100" page="0" val="32"/>
</file>

<file path=xl/ctrlProps/ctrlProp4.xml><?xml version="1.0" encoding="utf-8"?>
<formControlPr xmlns="http://schemas.microsoft.com/office/spreadsheetml/2009/9/main" objectType="Scroll" dx="15" fmlaLink="$R$40" horiz="1" max="100" page="10" val="77"/>
</file>

<file path=xl/ctrlProps/ctrlProp5.xml><?xml version="1.0" encoding="utf-8"?>
<formControlPr xmlns="http://schemas.microsoft.com/office/spreadsheetml/2009/9/main" objectType="Scroll" dx="15" fmlaLink="$K$45" horiz="1" max="8" page="10" val="8"/>
</file>

<file path=xl/ctrlProps/ctrlProp6.xml><?xml version="1.0" encoding="utf-8"?>
<formControlPr xmlns="http://schemas.microsoft.com/office/spreadsheetml/2009/9/main" objectType="Scroll" dx="15" fmlaLink="$K$46" horiz="1" max="500" min="1" page="10" val="100"/>
</file>

<file path=xl/ctrlProps/ctrlProp7.xml><?xml version="1.0" encoding="utf-8"?>
<formControlPr xmlns="http://schemas.microsoft.com/office/spreadsheetml/2009/9/main" objectType="Scroll" dx="15" fmlaLink="$R$47" horiz="1" max="100" page="10" val="10"/>
</file>

<file path=xl/ctrlProps/ctrlProp8.xml><?xml version="1.0" encoding="utf-8"?>
<formControlPr xmlns="http://schemas.microsoft.com/office/spreadsheetml/2009/9/main" objectType="Scroll" dx="15" fmlaLink="$R$44" horiz="1" max="1" page="10"/>
</file>

<file path=xl/ctrlProps/ctrlProp9.xml><?xml version="1.0" encoding="utf-8"?>
<formControlPr xmlns="http://schemas.microsoft.com/office/spreadsheetml/2009/9/main" objectType="Scroll" dx="15" fmlaLink="$R$8" horiz="1" max="20" page="0" val="0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21</xdr:row>
          <xdr:rowOff>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1519" name="Spinner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28575</xdr:colOff>
          <xdr:row>19</xdr:row>
          <xdr:rowOff>38100</xdr:rowOff>
        </xdr:from>
        <xdr:to>
          <xdr:col>13</xdr:col>
          <xdr:colOff>95250</xdr:colOff>
          <xdr:row>21</xdr:row>
          <xdr:rowOff>0</xdr:rowOff>
        </xdr:to>
        <xdr:sp macro="" textlink="">
          <xdr:nvSpPr>
            <xdr:cNvPr id="21520" name="Spinner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9525</xdr:rowOff>
        </xdr:from>
        <xdr:to>
          <xdr:col>1</xdr:col>
          <xdr:colOff>161925</xdr:colOff>
          <xdr:row>21</xdr:row>
          <xdr:rowOff>114300</xdr:rowOff>
        </xdr:to>
        <xdr:sp macro="" textlink="">
          <xdr:nvSpPr>
            <xdr:cNvPr id="21522" name="Scroll Bar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38</xdr:row>
          <xdr:rowOff>171450</xdr:rowOff>
        </xdr:from>
        <xdr:to>
          <xdr:col>12</xdr:col>
          <xdr:colOff>695325</xdr:colOff>
          <xdr:row>39</xdr:row>
          <xdr:rowOff>133350</xdr:rowOff>
        </xdr:to>
        <xdr:sp macro="" textlink="">
          <xdr:nvSpPr>
            <xdr:cNvPr id="21532" name="Scroll Bar 28" hidden="1">
              <a:extLst>
                <a:ext uri="{63B3BB69-23CF-44E3-9099-C40C66FF867C}">
                  <a14:compatExt spid="_x0000_s2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44</xdr:row>
          <xdr:rowOff>19050</xdr:rowOff>
        </xdr:from>
        <xdr:to>
          <xdr:col>12</xdr:col>
          <xdr:colOff>704850</xdr:colOff>
          <xdr:row>44</xdr:row>
          <xdr:rowOff>133350</xdr:rowOff>
        </xdr:to>
        <xdr:sp macro="" textlink="">
          <xdr:nvSpPr>
            <xdr:cNvPr id="21536" name="Scroll Bar 32" hidden="1">
              <a:extLst>
                <a:ext uri="{63B3BB69-23CF-44E3-9099-C40C66FF867C}">
                  <a14:compatExt spid="_x0000_s2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45</xdr:row>
          <xdr:rowOff>19050</xdr:rowOff>
        </xdr:from>
        <xdr:to>
          <xdr:col>12</xdr:col>
          <xdr:colOff>704850</xdr:colOff>
          <xdr:row>45</xdr:row>
          <xdr:rowOff>133350</xdr:rowOff>
        </xdr:to>
        <xdr:sp macro="" textlink="">
          <xdr:nvSpPr>
            <xdr:cNvPr id="21537" name="Scroll Bar 33" hidden="1">
              <a:extLst>
                <a:ext uri="{63B3BB69-23CF-44E3-9099-C40C66FF867C}">
                  <a14:compatExt spid="_x0000_s2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46</xdr:row>
          <xdr:rowOff>19050</xdr:rowOff>
        </xdr:from>
        <xdr:to>
          <xdr:col>12</xdr:col>
          <xdr:colOff>704850</xdr:colOff>
          <xdr:row>46</xdr:row>
          <xdr:rowOff>142875</xdr:rowOff>
        </xdr:to>
        <xdr:sp macro="" textlink="">
          <xdr:nvSpPr>
            <xdr:cNvPr id="21538" name="Scroll Bar 34" hidden="1">
              <a:extLst>
                <a:ext uri="{63B3BB69-23CF-44E3-9099-C40C66FF867C}">
                  <a14:compatExt spid="_x0000_s2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43</xdr:row>
          <xdr:rowOff>38100</xdr:rowOff>
        </xdr:from>
        <xdr:to>
          <xdr:col>12</xdr:col>
          <xdr:colOff>695325</xdr:colOff>
          <xdr:row>43</xdr:row>
          <xdr:rowOff>152400</xdr:rowOff>
        </xdr:to>
        <xdr:sp macro="" textlink="">
          <xdr:nvSpPr>
            <xdr:cNvPr id="21539" name="Scroll Bar 35" hidden="1">
              <a:extLst>
                <a:ext uri="{63B3BB69-23CF-44E3-9099-C40C66FF867C}">
                  <a14:compatExt spid="_x0000_s2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676275</xdr:colOff>
          <xdr:row>2</xdr:row>
          <xdr:rowOff>38100</xdr:rowOff>
        </xdr:from>
        <xdr:to>
          <xdr:col>11</xdr:col>
          <xdr:colOff>476250</xdr:colOff>
          <xdr:row>2</xdr:row>
          <xdr:rowOff>161925</xdr:rowOff>
        </xdr:to>
        <xdr:sp macro="" textlink="">
          <xdr:nvSpPr>
            <xdr:cNvPr id="21541" name="Scroll Bar 37" hidden="1">
              <a:extLst>
                <a:ext uri="{63B3BB69-23CF-44E3-9099-C40C66FF867C}">
                  <a14:compatExt spid="_x0000_s2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1428750</xdr:colOff>
          <xdr:row>50</xdr:row>
          <xdr:rowOff>0</xdr:rowOff>
        </xdr:from>
        <xdr:to>
          <xdr:col>0</xdr:col>
          <xdr:colOff>1685925</xdr:colOff>
          <xdr:row>62</xdr:row>
          <xdr:rowOff>66675</xdr:rowOff>
        </xdr:to>
        <xdr:sp macro="" textlink="">
          <xdr:nvSpPr>
            <xdr:cNvPr id="21542" name="Check Box 38" hidden="1">
              <a:extLst>
                <a:ext uri="{63B3BB69-23CF-44E3-9099-C40C66FF867C}">
                  <a14:compatExt spid="_x0000_s2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33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39</xdr:row>
          <xdr:rowOff>171450</xdr:rowOff>
        </xdr:from>
        <xdr:to>
          <xdr:col>12</xdr:col>
          <xdr:colOff>704850</xdr:colOff>
          <xdr:row>40</xdr:row>
          <xdr:rowOff>123825</xdr:rowOff>
        </xdr:to>
        <xdr:sp macro="" textlink="">
          <xdr:nvSpPr>
            <xdr:cNvPr id="21546" name="Scroll Bar 42" hidden="1">
              <a:extLst>
                <a:ext uri="{63B3BB69-23CF-44E3-9099-C40C66FF867C}">
                  <a14:compatExt spid="_x0000_s21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40</xdr:row>
          <xdr:rowOff>171450</xdr:rowOff>
        </xdr:from>
        <xdr:to>
          <xdr:col>12</xdr:col>
          <xdr:colOff>695325</xdr:colOff>
          <xdr:row>41</xdr:row>
          <xdr:rowOff>123825</xdr:rowOff>
        </xdr:to>
        <xdr:sp macro="" textlink="">
          <xdr:nvSpPr>
            <xdr:cNvPr id="21547" name="Scroll Bar 43" hidden="1">
              <a:extLst>
                <a:ext uri="{63B3BB69-23CF-44E3-9099-C40C66FF867C}">
                  <a14:compatExt spid="_x0000_s21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41</xdr:row>
          <xdr:rowOff>171450</xdr:rowOff>
        </xdr:from>
        <xdr:to>
          <xdr:col>12</xdr:col>
          <xdr:colOff>704850</xdr:colOff>
          <xdr:row>42</xdr:row>
          <xdr:rowOff>123825</xdr:rowOff>
        </xdr:to>
        <xdr:sp macro="" textlink="">
          <xdr:nvSpPr>
            <xdr:cNvPr id="21548" name="Scroll Bar 44" hidden="1">
              <a:extLst>
                <a:ext uri="{63B3BB69-23CF-44E3-9099-C40C66FF867C}">
                  <a14:compatExt spid="_x0000_s2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  <pageSetUpPr fitToPage="1"/>
  </sheetPr>
  <dimension ref="B1:BE616"/>
  <sheetViews>
    <sheetView showGridLines="0" tabSelected="1" zoomScale="85" zoomScaleNormal="85" zoomScaleSheetLayoutView="100" workbookViewId="0">
      <pane ySplit="14" topLeftCell="A15" activePane="bottomLeft" state="frozen"/>
      <selection activeCell="F14" sqref="F14:G14"/>
      <selection pane="bottomLeft" activeCell="E4" sqref="E4:L4"/>
    </sheetView>
  </sheetViews>
  <sheetFormatPr baseColWidth="10" defaultColWidth="11.42578125" defaultRowHeight="14.25" x14ac:dyDescent="0.25"/>
  <cols>
    <col min="1" max="1" width="1.7109375" style="1" customWidth="1"/>
    <col min="2" max="3" width="3.7109375" style="1" customWidth="1"/>
    <col min="4" max="4" width="7.28515625" style="2" bestFit="1" customWidth="1"/>
    <col min="5" max="5" width="10.28515625" style="3" bestFit="1" customWidth="1"/>
    <col min="6" max="6" width="7.7109375" style="1" customWidth="1"/>
    <col min="7" max="7" width="4" style="4" bestFit="1" customWidth="1"/>
    <col min="8" max="8" width="18.7109375" style="1" customWidth="1"/>
    <col min="9" max="12" width="4.7109375" style="1" customWidth="1"/>
    <col min="13" max="13" width="2.7109375" style="1" customWidth="1"/>
    <col min="14" max="18" width="4.7109375" style="1" customWidth="1"/>
    <col min="19" max="19" width="4.28515625" style="4" bestFit="1" customWidth="1"/>
    <col min="20" max="23" width="4.28515625" style="4" customWidth="1"/>
    <col min="24" max="24" width="11.28515625" style="4" bestFit="1" customWidth="1"/>
    <col min="25" max="25" width="8.140625" style="4" bestFit="1" customWidth="1"/>
    <col min="26" max="26" width="11.42578125" style="1" customWidth="1"/>
    <col min="27" max="27" width="12" style="1" bestFit="1" customWidth="1"/>
    <col min="28" max="28" width="15.140625" style="1" bestFit="1" customWidth="1"/>
    <col min="29" max="29" width="1.7109375" style="1" customWidth="1"/>
    <col min="30" max="31" width="4.28515625" style="5" hidden="1" customWidth="1"/>
    <col min="32" max="44" width="4.28515625" style="6" hidden="1" customWidth="1"/>
    <col min="45" max="45" width="4.28515625" style="4" hidden="1" customWidth="1"/>
    <col min="46" max="52" width="4.28515625" style="1" hidden="1" customWidth="1"/>
    <col min="53" max="53" width="0.85546875" style="1" hidden="1" customWidth="1"/>
    <col min="54" max="54" width="3.5703125" style="1" hidden="1" customWidth="1"/>
    <col min="55" max="55" width="3.42578125" style="1" hidden="1" customWidth="1"/>
    <col min="56" max="56" width="3.5703125" style="1" hidden="1" customWidth="1"/>
    <col min="57" max="57" width="3.42578125" style="1" hidden="1" customWidth="1"/>
    <col min="58" max="16384" width="11.42578125" style="1"/>
  </cols>
  <sheetData>
    <row r="1" spans="2:56" ht="5.0999999999999996" customHeight="1" thickBot="1" x14ac:dyDescent="0.3"/>
    <row r="2" spans="2:56" ht="39" customHeight="1" thickTop="1" thickBot="1" x14ac:dyDescent="0.3">
      <c r="B2" s="242" t="s">
        <v>286</v>
      </c>
      <c r="C2" s="243"/>
      <c r="D2" s="243"/>
      <c r="E2" s="218" t="s">
        <v>287</v>
      </c>
      <c r="F2" s="218"/>
      <c r="G2" s="219" t="s">
        <v>148</v>
      </c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20"/>
      <c r="AD2" s="7" t="s">
        <v>28</v>
      </c>
      <c r="AE2" s="8">
        <f>CP_1</f>
        <v>48</v>
      </c>
      <c r="AF2" s="7" t="s">
        <v>27</v>
      </c>
      <c r="AG2" s="8">
        <f>CP_2</f>
        <v>32</v>
      </c>
      <c r="AH2" s="7" t="s">
        <v>29</v>
      </c>
      <c r="AI2" s="9">
        <f>Dur.C</f>
        <v>2</v>
      </c>
      <c r="AJ2" s="7" t="s">
        <v>16</v>
      </c>
      <c r="AK2" s="10">
        <f>Dur.P</f>
        <v>2</v>
      </c>
      <c r="AL2" s="11" t="s">
        <v>11</v>
      </c>
      <c r="AM2" s="11">
        <f>ACT.</f>
        <v>100</v>
      </c>
      <c r="AN2" s="12">
        <f>AM2*(1+(AK2/AI2))</f>
        <v>200</v>
      </c>
      <c r="AO2" s="233" t="s">
        <v>12</v>
      </c>
      <c r="AP2" s="233"/>
      <c r="AQ2" s="11">
        <f>COUNTIF($B$15:$C$1001,"partida")+COUNTIF($B$15:$C$1001,"SUBTOTAL")</f>
        <v>77</v>
      </c>
      <c r="AR2" s="11">
        <f>COUNTA($Z$15:$Z$1001)</f>
        <v>1</v>
      </c>
      <c r="AS2" s="239" t="s">
        <v>70</v>
      </c>
      <c r="AT2" s="240"/>
      <c r="AU2" s="11">
        <f>Plantilla</f>
        <v>1</v>
      </c>
      <c r="AW2" s="116"/>
    </row>
    <row r="3" spans="2:56" ht="5.0999999999999996" customHeight="1" thickTop="1" x14ac:dyDescent="0.25">
      <c r="AS3" s="6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</row>
    <row r="4" spans="2:56" ht="15" x14ac:dyDescent="0.25">
      <c r="B4" s="228" t="s">
        <v>0</v>
      </c>
      <c r="C4" s="228"/>
      <c r="D4" s="228"/>
      <c r="E4" s="195"/>
      <c r="F4" s="196"/>
      <c r="G4" s="196"/>
      <c r="H4" s="196"/>
      <c r="I4" s="196"/>
      <c r="J4" s="196"/>
      <c r="K4" s="196"/>
      <c r="L4" s="197"/>
      <c r="M4" s="4"/>
      <c r="N4" s="207" t="str">
        <f>$E$12</f>
        <v>Preventivo</v>
      </c>
      <c r="O4" s="207"/>
      <c r="P4" s="207"/>
      <c r="Q4" s="210" t="str">
        <f>IF($AE$2=0,"","Importe TOTAL CONTRATO ("&amp;AI2&amp;" "&amp;'Criterios de Puntuación'!M19&amp;'Criterios de Puntuación'!R19&amp;")")</f>
        <v>Importe TOTAL CONTRATO (2 años)</v>
      </c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14" t="str">
        <f>IF($AE$2=0,"",IF(OR(E4="",E5="",E6="")=TRUE,"Faltan Datos Empresa",IF(AQ2=AR2,SUM(AI12:AM12),"Faltan importes")))</f>
        <v>Faltan Datos Empresa</v>
      </c>
      <c r="AD4" s="208" t="str">
        <f>$E$13</f>
        <v>Correctivo</v>
      </c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34" t="str">
        <f>'Criterios de Puntuación'!$D$51</f>
        <v>Suministros / Recargas (Sr)</v>
      </c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C4" s="6"/>
    </row>
    <row r="5" spans="2:56" ht="15.75" customHeight="1" x14ac:dyDescent="0.25">
      <c r="B5" s="244" t="s">
        <v>1</v>
      </c>
      <c r="C5" s="244"/>
      <c r="D5" s="244"/>
      <c r="E5" s="198"/>
      <c r="F5" s="199"/>
      <c r="G5" s="199"/>
      <c r="H5" s="199"/>
      <c r="I5" s="199"/>
      <c r="J5" s="199"/>
      <c r="K5" s="199"/>
      <c r="L5" s="200"/>
      <c r="M5" s="4"/>
      <c r="N5" s="207"/>
      <c r="O5" s="207"/>
      <c r="P5" s="207"/>
      <c r="Q5" s="210" t="str">
        <f>IF($AE$2=0,"",IF(AK2&lt;&gt;0,"Importe TOTAL CONTRATO + PRORROGAS",""))</f>
        <v>Importe TOTAL CONTRATO + PRORROGAS</v>
      </c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14" t="str">
        <f>IF($AE$2=0,"",IF(AK2=0,"",IF(ISTEXT(AB6)=TRUE,AB6,IF(AND(AK2&lt;&gt;"",AK2&lt;&gt;0)=TRUE,SUM(AI12:AR12),""))))</f>
        <v>Faltan Datos Empresa</v>
      </c>
      <c r="AD5" s="15" t="s">
        <v>6</v>
      </c>
      <c r="AE5" s="16" t="s">
        <v>2</v>
      </c>
      <c r="AF5" s="17" t="s">
        <v>3</v>
      </c>
      <c r="AG5" s="17" t="s">
        <v>4</v>
      </c>
      <c r="AH5" s="18" t="s">
        <v>5</v>
      </c>
      <c r="AI5" s="18" t="s">
        <v>8</v>
      </c>
      <c r="AJ5" s="19" t="s">
        <v>9</v>
      </c>
      <c r="AK5" s="15" t="s">
        <v>7</v>
      </c>
      <c r="AL5" s="20" t="s">
        <v>30</v>
      </c>
      <c r="AM5" s="20" t="s">
        <v>25</v>
      </c>
      <c r="AN5" s="21" t="s">
        <v>43</v>
      </c>
      <c r="AO5" s="22" t="s">
        <v>33</v>
      </c>
      <c r="AP5" s="23" t="s">
        <v>34</v>
      </c>
      <c r="AQ5" s="23" t="s">
        <v>35</v>
      </c>
      <c r="AR5" s="23" t="s">
        <v>36</v>
      </c>
      <c r="AS5" s="23" t="s">
        <v>37</v>
      </c>
      <c r="AT5" s="23" t="s">
        <v>38</v>
      </c>
      <c r="AU5" s="23" t="s">
        <v>68</v>
      </c>
      <c r="AV5" s="23" t="s">
        <v>67</v>
      </c>
      <c r="AW5" s="23" t="s">
        <v>39</v>
      </c>
      <c r="AX5" s="23" t="s">
        <v>40</v>
      </c>
      <c r="AY5" s="23" t="s">
        <v>75</v>
      </c>
      <c r="AZ5" s="23" t="s">
        <v>74</v>
      </c>
      <c r="BC5" s="24"/>
    </row>
    <row r="6" spans="2:56" ht="15" x14ac:dyDescent="0.25">
      <c r="B6" s="245" t="s">
        <v>76</v>
      </c>
      <c r="C6" s="245"/>
      <c r="D6" s="245"/>
      <c r="E6" s="201"/>
      <c r="F6" s="202"/>
      <c r="G6" s="202"/>
      <c r="H6" s="202"/>
      <c r="I6" s="202"/>
      <c r="J6" s="202"/>
      <c r="K6" s="202"/>
      <c r="L6" s="203"/>
      <c r="M6" s="4"/>
      <c r="N6" s="207" t="str">
        <f>$E$13</f>
        <v>Correctivo</v>
      </c>
      <c r="O6" s="207"/>
      <c r="P6" s="207"/>
      <c r="Q6" s="210" t="str">
        <f>IF($AG$2=0,"",IF(AM6=0,"Importe TOTAL CONTRATO para VALORACIÓN","Importe TOTAL CONTRATO para VALORACIÓN + PIEZAS"))</f>
        <v>Importe TOTAL CONTRATO para VALORACIÓN + PIEZAS</v>
      </c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14" t="str">
        <f>IF($AG$2=0,"",IF(OR(E4="",E5="",E6="")=TRUE,"Faltan Datos Empresa",IF(AQ2=AR2,AL6+AM6+AN6,"Faltan importes")))</f>
        <v>Faltan Datos Empresa</v>
      </c>
      <c r="AD6" s="25">
        <f>SUMPRODUCT(AE6:AH6,AE7:AH7)</f>
        <v>0</v>
      </c>
      <c r="AE6" s="26">
        <f>SUMIF($AG$15:$AG$500,AE$5,$AH$15:$AH$500)/$AU$2</f>
        <v>0</v>
      </c>
      <c r="AF6" s="27">
        <f>SUMIF($AG$15:$AG$500,AF$5,$AH$15:$AH$500)/$AU$2</f>
        <v>0</v>
      </c>
      <c r="AG6" s="27">
        <f>SUMIF($AG$15:$AG$500,AG$5,$AH$15:$AH$500)/$AU$2</f>
        <v>0</v>
      </c>
      <c r="AH6" s="28">
        <f>SUMIF($AG$15:$AG$500,AH$5,$AH$15:$AH$500)/$AU$2</f>
        <v>0</v>
      </c>
      <c r="AI6" s="28">
        <f>SUMIF($AG$15:$AG$501,AI$5,$AH$15:$AH$501)</f>
        <v>0</v>
      </c>
      <c r="AJ6" s="27">
        <f>SUMIF($AG$15:$AG$500,AJ$5,$AH$15:$AH$500)</f>
        <v>0</v>
      </c>
      <c r="AK6" s="25">
        <f>IFERROR($AI$6/$AI$7,0)</f>
        <v>0</v>
      </c>
      <c r="AL6" s="29">
        <f>(AK6+(AD6*AD7)+(AJ6*AJ7))*AM2</f>
        <v>0</v>
      </c>
      <c r="AM6" s="29">
        <f>SUMIF($AG$15:$AG$501,AM$5,$AH$15:$AH$501)</f>
        <v>29200</v>
      </c>
      <c r="AN6" s="30">
        <f>SUMPRODUCT(AO6:AZ6,AO7:AZ7)</f>
        <v>0</v>
      </c>
      <c r="AO6" s="22">
        <f t="shared" ref="AO6:AZ6" si="0">SUMIF($AG$15:$AG$503,AO$5,$AH$15:$AH$503)</f>
        <v>0</v>
      </c>
      <c r="AP6" s="23">
        <f t="shared" si="0"/>
        <v>0</v>
      </c>
      <c r="AQ6" s="23">
        <f t="shared" si="0"/>
        <v>0</v>
      </c>
      <c r="AR6" s="23">
        <f t="shared" si="0"/>
        <v>0</v>
      </c>
      <c r="AS6" s="23">
        <f t="shared" si="0"/>
        <v>0</v>
      </c>
      <c r="AT6" s="23">
        <f t="shared" si="0"/>
        <v>0</v>
      </c>
      <c r="AU6" s="23">
        <f t="shared" si="0"/>
        <v>0</v>
      </c>
      <c r="AV6" s="23">
        <f t="shared" si="0"/>
        <v>0</v>
      </c>
      <c r="AW6" s="23">
        <f t="shared" si="0"/>
        <v>0</v>
      </c>
      <c r="AX6" s="23">
        <f t="shared" si="0"/>
        <v>0</v>
      </c>
      <c r="AY6" s="23">
        <f t="shared" si="0"/>
        <v>0</v>
      </c>
      <c r="AZ6" s="23">
        <f t="shared" si="0"/>
        <v>0</v>
      </c>
    </row>
    <row r="7" spans="2:56" ht="15" x14ac:dyDescent="0.25">
      <c r="B7" s="204" t="str">
        <f>IF($AK$2=0,"● Duración del contrato: "&amp;AI2&amp;" "&amp;'Criterios de Puntuación'!M19&amp;'Criterios de Puntuación'!R19&amp;" (No prorrogable)","● Duración del contrato: "&amp;AI2&amp;" "&amp;'Criterios de Puntuación'!M19&amp;'Criterios de Puntuación'!R19&amp;" + "&amp;AK2&amp;" Posible/s prórroga/s")</f>
        <v>● Duración del contrato: 2 años + 2 Posible/s prórroga/s</v>
      </c>
      <c r="C7" s="205"/>
      <c r="D7" s="205"/>
      <c r="E7" s="205"/>
      <c r="F7" s="205"/>
      <c r="G7" s="205"/>
      <c r="H7" s="205"/>
      <c r="I7" s="205"/>
      <c r="J7" s="205"/>
      <c r="K7" s="205"/>
      <c r="L7" s="206"/>
      <c r="N7" s="207"/>
      <c r="O7" s="207"/>
      <c r="P7" s="207"/>
      <c r="Q7" s="210" t="str">
        <f>IF($AK$2=0,"",IF($AG$2=0,"",IF(AM6=0,"Importe TOTAL CONTRATO + PRORROGAS para VALORACIÓN","Importe TOTAL CONTRATO + PRORROGAS para VALORACIÓN + PIEZAS")))</f>
        <v>Importe TOTAL CONTRATO + PRORROGAS para VALORACIÓN + PIEZAS</v>
      </c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31" t="str">
        <f>IF(AK2=0,"",IF($AG$2=0,"",IF(OR(E4="",E5="",E6="")=TRUE,"Faltan Datos Empresa",IF(AQ2=AR2,AL7+AM7+AN7,"Faltan importes"))))</f>
        <v>Faltan Datos Empresa</v>
      </c>
      <c r="AD7" s="17">
        <f>Nh</f>
        <v>8</v>
      </c>
      <c r="AE7" s="32">
        <f>HJL</f>
        <v>0.77</v>
      </c>
      <c r="AF7" s="32">
        <f>HFJ</f>
        <v>0.19</v>
      </c>
      <c r="AG7" s="32">
        <f>HN</f>
        <v>0.02</v>
      </c>
      <c r="AH7" s="32">
        <f>HF</f>
        <v>0.02</v>
      </c>
      <c r="AI7" s="19">
        <f>COUNTIF($AG$15:AG504,$AI$5)</f>
        <v>17</v>
      </c>
      <c r="AJ7" s="32">
        <f>Me</f>
        <v>0.1</v>
      </c>
      <c r="AL7" s="33">
        <f>(AK6+(AD6*AD7)+(AJ6*AJ7))*AN2</f>
        <v>0</v>
      </c>
      <c r="AM7" s="29">
        <f>(AM6/$AI$2)*($AI$2+$AK$2)</f>
        <v>58400</v>
      </c>
      <c r="AN7" s="30">
        <f>(AN6/$AI$2)*($AI$2+$AK$2)</f>
        <v>0</v>
      </c>
      <c r="AO7" s="22">
        <f>_R1</f>
        <v>1</v>
      </c>
      <c r="AP7" s="23">
        <f>_S1</f>
        <v>10</v>
      </c>
      <c r="AQ7" s="23">
        <f>_R2</f>
        <v>2</v>
      </c>
      <c r="AR7" s="23">
        <f>_S2</f>
        <v>11</v>
      </c>
      <c r="AS7" s="23">
        <f>_R3</f>
        <v>3</v>
      </c>
      <c r="AT7" s="23">
        <f>_S3</f>
        <v>12</v>
      </c>
      <c r="AU7" s="23">
        <f>_R4</f>
        <v>4</v>
      </c>
      <c r="AV7" s="23">
        <f>_S4</f>
        <v>13</v>
      </c>
      <c r="AW7" s="23">
        <f>_R5</f>
        <v>5</v>
      </c>
      <c r="AX7" s="23">
        <f>_S5</f>
        <v>14</v>
      </c>
      <c r="AY7" s="23">
        <f>_R6</f>
        <v>6</v>
      </c>
      <c r="AZ7" s="23">
        <f>_S6</f>
        <v>15</v>
      </c>
    </row>
    <row r="8" spans="2:56" ht="5.0999999999999996" customHeight="1" x14ac:dyDescent="0.25"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</row>
    <row r="9" spans="2:56" ht="15.75" customHeight="1" x14ac:dyDescent="0.25">
      <c r="B9" s="229" t="s">
        <v>15</v>
      </c>
      <c r="C9" s="230"/>
      <c r="D9" s="222" t="str">
        <f>IF($AU$2=1,"* No se podrá superar los importes máximos indicados en cada una de las partidas.","* El importe de la hora de peón, no puede ser inferior a un 50% del importe de la hora de oficial en cada uno de los tramos horarios. // No se podrá superar los importes máximos indicados en cada una de las partidas.")</f>
        <v>* No se podrá superar los importes máximos indicados en cada una de las partidas.</v>
      </c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D9" s="236" t="s">
        <v>32</v>
      </c>
      <c r="AE9" s="212" t="str">
        <f>"←  "&amp;$E$13</f>
        <v>←  Correctivo</v>
      </c>
      <c r="AF9" s="213"/>
      <c r="AG9" s="213"/>
      <c r="AH9" s="214"/>
      <c r="AI9" s="224" t="str">
        <f>'Criterios de Puntuación'!$D$21</f>
        <v>Preventivo</v>
      </c>
      <c r="AJ9" s="225"/>
      <c r="AK9" s="225"/>
      <c r="AL9" s="225"/>
      <c r="AM9" s="225"/>
      <c r="AN9" s="225"/>
      <c r="AO9" s="225"/>
      <c r="AP9" s="225"/>
      <c r="AQ9" s="225"/>
      <c r="AR9" s="225"/>
      <c r="AS9" s="6"/>
      <c r="AT9" s="4"/>
    </row>
    <row r="10" spans="2:56" ht="15" customHeight="1" x14ac:dyDescent="0.25">
      <c r="B10" s="231"/>
      <c r="C10" s="232"/>
      <c r="D10" s="223" t="s">
        <v>77</v>
      </c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D10" s="237"/>
      <c r="AE10" s="215"/>
      <c r="AF10" s="216"/>
      <c r="AG10" s="216"/>
      <c r="AH10" s="217"/>
      <c r="AI10" s="224" t="s">
        <v>24</v>
      </c>
      <c r="AJ10" s="225"/>
      <c r="AK10" s="225"/>
      <c r="AL10" s="226"/>
      <c r="AM10" s="226"/>
      <c r="AN10" s="227" t="s">
        <v>31</v>
      </c>
      <c r="AO10" s="225"/>
      <c r="AP10" s="225"/>
      <c r="AQ10" s="225"/>
      <c r="AR10" s="225"/>
      <c r="AS10" s="6"/>
      <c r="AT10" s="4"/>
    </row>
    <row r="11" spans="2:56" ht="5.0999999999999996" customHeight="1" x14ac:dyDescent="0.25">
      <c r="AD11" s="237"/>
      <c r="AE11" s="215"/>
      <c r="AF11" s="216"/>
      <c r="AG11" s="216"/>
      <c r="AH11" s="217"/>
      <c r="AS11" s="6"/>
      <c r="AT11" s="4"/>
    </row>
    <row r="12" spans="2:56" ht="15" customHeight="1" x14ac:dyDescent="0.25">
      <c r="B12" s="221" t="s">
        <v>104</v>
      </c>
      <c r="C12" s="221"/>
      <c r="D12" s="221" t="s">
        <v>103</v>
      </c>
      <c r="E12" s="135" t="str">
        <f>IF('Criterios de Puntuación'!$G$21=0,"",'Criterios de Puntuación'!$D$21)</f>
        <v>Preventivo</v>
      </c>
      <c r="F12" s="221" t="s">
        <v>105</v>
      </c>
      <c r="G12" s="211" t="s">
        <v>106</v>
      </c>
      <c r="H12" s="211"/>
      <c r="I12" s="211" t="s">
        <v>98</v>
      </c>
      <c r="J12" s="211"/>
      <c r="K12" s="211"/>
      <c r="L12" s="211"/>
      <c r="M12" s="211"/>
      <c r="N12" s="211"/>
      <c r="O12" s="211"/>
      <c r="P12" s="211"/>
      <c r="Q12" s="211"/>
      <c r="R12" s="211"/>
      <c r="S12" s="211" t="s">
        <v>10</v>
      </c>
      <c r="T12" s="211"/>
      <c r="U12" s="211"/>
      <c r="V12" s="211"/>
      <c r="W12" s="211"/>
      <c r="X12" s="241" t="s">
        <v>69</v>
      </c>
      <c r="Y12" s="247" t="s">
        <v>107</v>
      </c>
      <c r="Z12" s="246" t="s">
        <v>78</v>
      </c>
      <c r="AA12" s="221" t="s">
        <v>102</v>
      </c>
      <c r="AB12" s="221"/>
      <c r="AD12" s="237"/>
      <c r="AE12" s="215"/>
      <c r="AF12" s="216"/>
      <c r="AG12" s="216"/>
      <c r="AH12" s="217"/>
      <c r="AI12" s="35">
        <f>IF(AI$13="","",SUM(AI$14:AI$1001))</f>
        <v>0</v>
      </c>
      <c r="AJ12" s="145">
        <f t="shared" ref="AJ12:AM12" si="1">IF(AJ$13="","",SUM(AJ$14:AJ$1001))</f>
        <v>0</v>
      </c>
      <c r="AK12" s="145" t="str">
        <f t="shared" si="1"/>
        <v/>
      </c>
      <c r="AL12" s="145" t="str">
        <f t="shared" si="1"/>
        <v/>
      </c>
      <c r="AM12" s="160" t="str">
        <f t="shared" si="1"/>
        <v/>
      </c>
      <c r="AN12" s="130" t="str">
        <f>IF(AN$13="","",SUM(AN$14:AN$1001))</f>
        <v/>
      </c>
      <c r="AO12" s="130" t="str">
        <f t="shared" ref="AO12:AR12" si="2">IF(AO$13="","",SUM(AO$14:AO$1001))</f>
        <v/>
      </c>
      <c r="AP12" s="130">
        <f t="shared" si="2"/>
        <v>0</v>
      </c>
      <c r="AQ12" s="130">
        <f t="shared" si="2"/>
        <v>0</v>
      </c>
      <c r="AR12" s="146" t="str">
        <f t="shared" si="2"/>
        <v/>
      </c>
      <c r="AS12" s="6"/>
      <c r="AT12" s="4"/>
    </row>
    <row r="13" spans="2:56" x14ac:dyDescent="0.25">
      <c r="B13" s="221"/>
      <c r="C13" s="221"/>
      <c r="D13" s="221"/>
      <c r="E13" s="135" t="str">
        <f>IF('Criterios de Puntuación'!$G$22=0,"",'Criterios de Puntuación'!$D$22)</f>
        <v>Correctivo</v>
      </c>
      <c r="F13" s="22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136" t="str">
        <f>'Criterios de Puntuación'!U21</f>
        <v>año1</v>
      </c>
      <c r="T13" s="136" t="str">
        <f>'Criterios de Puntuación'!U22</f>
        <v>año2</v>
      </c>
      <c r="U13" s="136" t="str">
        <f>'Criterios de Puntuación'!U23</f>
        <v>pro1</v>
      </c>
      <c r="V13" s="136" t="str">
        <f>'Criterios de Puntuación'!U24</f>
        <v>pro2</v>
      </c>
      <c r="W13" s="136" t="str">
        <f>'Criterios de Puntuación'!U25</f>
        <v/>
      </c>
      <c r="X13" s="241"/>
      <c r="Y13" s="248"/>
      <c r="Z13" s="246"/>
      <c r="AA13" s="137" t="s">
        <v>100</v>
      </c>
      <c r="AB13" s="137" t="s">
        <v>101</v>
      </c>
      <c r="AD13" s="237"/>
      <c r="AE13" s="215"/>
      <c r="AF13" s="216"/>
      <c r="AG13" s="216"/>
      <c r="AH13" s="217"/>
      <c r="AI13" s="35">
        <f>IF(MID(S13,1,3)=MID('Criterios de Puntuación'!$M$19,1,3),1,"")</f>
        <v>1</v>
      </c>
      <c r="AJ13" s="36">
        <f>IF(MID(T13,1,3)=MID('Criterios de Puntuación'!$M$19,1,3),2,"")</f>
        <v>2</v>
      </c>
      <c r="AK13" s="36" t="str">
        <f>IF(MID(U13,1,3)=MID('Criterios de Puntuación'!$M$19,1,3),3,"")</f>
        <v/>
      </c>
      <c r="AL13" s="36" t="str">
        <f>IF(MID(V13,1,3)=MID('Criterios de Puntuación'!$M$19,1,3),4,"")</f>
        <v/>
      </c>
      <c r="AM13" s="37" t="str">
        <f>IF(MID(W13,1,3)=MID('Criterios de Puntuación'!$M$19,1,3),5,"")</f>
        <v/>
      </c>
      <c r="AN13" s="50" t="str">
        <f>IF(MID(S13,1,3)="pro",1,"")</f>
        <v/>
      </c>
      <c r="AO13" s="36" t="str">
        <f>IF(MID(T13,1,3)="pro",2,"")</f>
        <v/>
      </c>
      <c r="AP13" s="36">
        <f>IF(MID(U13,1,3)="pro",3,"")</f>
        <v>3</v>
      </c>
      <c r="AQ13" s="36">
        <f>IF(MID(V13,1,3)="pro",4,"")</f>
        <v>4</v>
      </c>
      <c r="AR13" s="36" t="str">
        <f>IF(MID(W13,1,3)="pro",5,"")</f>
        <v/>
      </c>
      <c r="AS13" s="6"/>
      <c r="AT13" s="4"/>
    </row>
    <row r="14" spans="2:56" ht="5.0999999999999996" customHeight="1" x14ac:dyDescent="0.25">
      <c r="B14" s="131"/>
      <c r="C14" s="131"/>
      <c r="D14" s="132"/>
      <c r="E14" s="133"/>
      <c r="F14" s="131"/>
      <c r="G14" s="134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44"/>
      <c r="T14" s="144"/>
      <c r="U14" s="144"/>
      <c r="V14" s="144"/>
      <c r="W14" s="144"/>
      <c r="X14" s="134"/>
      <c r="Y14" s="134"/>
      <c r="Z14" s="131"/>
      <c r="AA14" s="131"/>
      <c r="AB14" s="131"/>
      <c r="AD14" s="238"/>
      <c r="AE14" s="215"/>
      <c r="AF14" s="216"/>
      <c r="AG14" s="216"/>
      <c r="AH14" s="217"/>
      <c r="AS14" s="6"/>
      <c r="AT14" s="4"/>
    </row>
    <row r="15" spans="2:56" x14ac:dyDescent="0.25">
      <c r="B15" s="194" t="s">
        <v>115</v>
      </c>
      <c r="C15" s="194"/>
      <c r="D15" s="2" t="s">
        <v>116</v>
      </c>
      <c r="E15" s="38" t="s">
        <v>79</v>
      </c>
      <c r="F15" s="39"/>
      <c r="G15" s="39"/>
      <c r="H15" s="38"/>
      <c r="I15" s="192" t="s">
        <v>117</v>
      </c>
      <c r="J15" s="192"/>
      <c r="K15" s="192"/>
      <c r="L15" s="192"/>
      <c r="M15" s="192"/>
      <c r="N15" s="192"/>
      <c r="O15" s="192"/>
      <c r="P15" s="192"/>
      <c r="Q15" s="192"/>
      <c r="R15" s="192"/>
      <c r="Y15" s="40"/>
      <c r="Z15" s="41"/>
      <c r="AA15" s="42">
        <f t="shared" ref="AA15:AA79" si="3">IFERROR(IF(OR(B15="",B15="SUBTOTAL"),"",IF(AND(B15="Capítulo",E15=E$12),SUMIF(AD$15:AD$501,D15,AA$15:AA$501),IF(E15=E$13,AE15*Z15,SUM(AI15:AM15)))),"")</f>
        <v>0</v>
      </c>
      <c r="AB15" s="42">
        <f>IFERROR(IF(OR(AK$2=0,B15="",B15="SUBTOTAL"),"",IF(AND(B15="Capítulo",E15=E$12),SUMIF(AD$15:AD$501,D15,AB$15:AB$501),IF(E15=E$13,AF15*Z15,SUM(AI15:AR15)))),"")</f>
        <v>0</v>
      </c>
      <c r="AD15" s="43" t="str">
        <f t="shared" ref="AD15:AD79" si="4">IF(B15="PARTIDA",MID(D15,1,2),"")</f>
        <v/>
      </c>
      <c r="AE15" s="44" t="str">
        <f t="shared" ref="AE15:AE79" si="5">IF(AND($E15=$E$13,$B15="PARTIDA"),IF($G15="PZ",$AM$2,1),"")</f>
        <v/>
      </c>
      <c r="AF15" s="138" t="str">
        <f>IF(AND($E15=$E$13,$B15="PARTIDA"),IF($G15="PZ",$AN$2,1),"")</f>
        <v/>
      </c>
      <c r="AG15" s="45" t="str">
        <f t="shared" ref="AG15:AG79" si="6">IF(E15=$E$13,MID($G15,1,3),"")</f>
        <v/>
      </c>
      <c r="AH15" s="46" t="str">
        <f t="shared" ref="AH15:AH79" si="7">IF(E15=$E$13,AA15,"")</f>
        <v/>
      </c>
      <c r="AI15" s="6" t="str">
        <f t="shared" ref="AI15:AJ15" si="8">IF(OR(AI$13="",S15="",$E15=$E$13,$B15&lt;&gt;"partida"),"",S15*$Z15)</f>
        <v/>
      </c>
      <c r="AJ15" s="6" t="str">
        <f t="shared" si="8"/>
        <v/>
      </c>
      <c r="AK15" s="6" t="str">
        <f t="shared" ref="AK15" si="9">IF(OR(AK$13="",U15="",$E15=$E$13,$B15&lt;&gt;"partida"),"",U15*$Z15)</f>
        <v/>
      </c>
      <c r="AL15" s="6" t="str">
        <f t="shared" ref="AL15" si="10">IF(OR(AL$13="",V15="",$E15=$E$13,$B15&lt;&gt;"partida"),"",V15*$Z15)</f>
        <v/>
      </c>
      <c r="AM15" s="6" t="str">
        <f t="shared" ref="AM15" si="11">IF(OR(AM$13="",W15="",$E15=$E$13,$B15&lt;&gt;"partida"),"",W15*$Z15)</f>
        <v/>
      </c>
      <c r="AN15" s="6" t="str">
        <f t="shared" ref="AN15" si="12">IF(OR(AN$13="",S15="",$E15=$E$13,$B15&lt;&gt;"partida"),"",S15*$Z15)</f>
        <v/>
      </c>
      <c r="AO15" s="6" t="str">
        <f t="shared" ref="AO15" si="13">IF(OR(AO$13="",T15="",$E15=$E$13,$B15&lt;&gt;"partida"),"",T15*$Z15)</f>
        <v/>
      </c>
      <c r="AP15" s="6" t="str">
        <f t="shared" ref="AP15" si="14">IF(OR(AP$13="",U15="",$E15=$E$13,$B15&lt;&gt;"partida"),"",U15*$Z15)</f>
        <v/>
      </c>
      <c r="AQ15" s="6" t="str">
        <f t="shared" ref="AQ15" si="15">IF(OR(AQ$13="",V15="",$E15=$E$13,$B15&lt;&gt;"partida"),"",V15*$Z15)</f>
        <v/>
      </c>
      <c r="AR15" s="6" t="str">
        <f t="shared" ref="AR15" si="16">IF(OR(AR$13="",W15="",$E15=$E$13,$B15&lt;&gt;"partida"),"",W15*$Z15)</f>
        <v/>
      </c>
      <c r="AS15" s="6"/>
      <c r="AT15" s="47"/>
    </row>
    <row r="16" spans="2:56" x14ac:dyDescent="0.25">
      <c r="B16" s="194" t="s">
        <v>118</v>
      </c>
      <c r="C16" s="194"/>
      <c r="D16" s="2" t="s">
        <v>127</v>
      </c>
      <c r="E16" s="38" t="s">
        <v>79</v>
      </c>
      <c r="F16" s="39"/>
      <c r="G16" s="39"/>
      <c r="H16" s="38"/>
      <c r="I16" s="192" t="s">
        <v>119</v>
      </c>
      <c r="J16" s="192"/>
      <c r="K16" s="192"/>
      <c r="L16" s="192"/>
      <c r="M16" s="192"/>
      <c r="N16" s="192"/>
      <c r="O16" s="192"/>
      <c r="P16" s="192"/>
      <c r="Q16" s="192"/>
      <c r="R16" s="192"/>
      <c r="S16" s="4">
        <v>16</v>
      </c>
      <c r="T16" s="4">
        <v>16</v>
      </c>
      <c r="U16" s="4">
        <v>16</v>
      </c>
      <c r="V16" s="4">
        <v>16</v>
      </c>
      <c r="X16" s="4" t="s">
        <v>120</v>
      </c>
      <c r="Y16" s="40">
        <v>31.9</v>
      </c>
      <c r="Z16" s="190"/>
      <c r="AA16" s="42">
        <f t="shared" si="3"/>
        <v>0</v>
      </c>
      <c r="AB16" s="42">
        <f t="shared" ref="AB16:AB80" si="17">IFERROR(IF(OR(AK$2=0,B16="",B16="SUBTOTAL"),"",IF(AND(B16="Capítulo",E16=E$12),SUMIF(AD$15:AD$501,D16,AB$15:AB$501),IF(E16=E$13,AF16*Z16,SUM(AI16:AR16)))),"")</f>
        <v>0</v>
      </c>
      <c r="AD16" s="5" t="str">
        <f t="shared" si="4"/>
        <v>01</v>
      </c>
      <c r="AE16" s="138" t="str">
        <f t="shared" si="5"/>
        <v/>
      </c>
      <c r="AF16" s="138" t="str">
        <f t="shared" ref="AF16:AF80" si="18">IF(AND($E16=$E$13,$B16="PARTIDA"),IF($G16="PZ",$AN$2,1),"")</f>
        <v/>
      </c>
      <c r="AG16" s="6" t="str">
        <f t="shared" si="6"/>
        <v/>
      </c>
      <c r="AH16" s="5" t="str">
        <f t="shared" si="7"/>
        <v/>
      </c>
      <c r="AI16" s="6">
        <f t="shared" ref="AI16:AI80" si="19">IF(OR(AI$13="",S16="",$E16=$E$13,$B16&lt;&gt;"partida"),"",S16*$Z16)</f>
        <v>0</v>
      </c>
      <c r="AJ16" s="6">
        <f t="shared" ref="AJ16:AJ80" si="20">IF(OR(AJ$13="",T16="",$E16=$E$13,$B16&lt;&gt;"partida"),"",T16*$Z16)</f>
        <v>0</v>
      </c>
      <c r="AK16" s="6" t="str">
        <f t="shared" ref="AK16:AK80" si="21">IF(OR(AK$13="",U16="",$E16=$E$13,$B16&lt;&gt;"partida"),"",U16*$Z16)</f>
        <v/>
      </c>
      <c r="AL16" s="6" t="str">
        <f t="shared" ref="AL16:AL80" si="22">IF(OR(AL$13="",V16="",$E16=$E$13,$B16&lt;&gt;"partida"),"",V16*$Z16)</f>
        <v/>
      </c>
      <c r="AM16" s="6" t="str">
        <f t="shared" ref="AM16:AM80" si="23">IF(OR(AM$13="",W16="",$E16=$E$13,$B16&lt;&gt;"partida"),"",W16*$Z16)</f>
        <v/>
      </c>
      <c r="AN16" s="6" t="str">
        <f t="shared" ref="AN16:AN80" si="24">IF(OR(AN$13="",S16="",$E16=$E$13,$B16&lt;&gt;"partida"),"",S16*$Z16)</f>
        <v/>
      </c>
      <c r="AO16" s="6" t="str">
        <f t="shared" ref="AO16:AO80" si="25">IF(OR(AO$13="",T16="",$E16=$E$13,$B16&lt;&gt;"partida"),"",T16*$Z16)</f>
        <v/>
      </c>
      <c r="AP16" s="6">
        <f t="shared" ref="AP16:AP80" si="26">IF(OR(AP$13="",U16="",$E16=$E$13,$B16&lt;&gt;"partida"),"",U16*$Z16)</f>
        <v>0</v>
      </c>
      <c r="AQ16" s="6">
        <f t="shared" ref="AQ16:AQ80" si="27">IF(OR(AQ$13="",V16="",$E16=$E$13,$B16&lt;&gt;"partida"),"",V16*$Z16)</f>
        <v>0</v>
      </c>
      <c r="AR16" s="6" t="str">
        <f t="shared" ref="AR16:AR80" si="28">IF(OR(AR$13="",W16="",$E16=$E$13,$B16&lt;&gt;"partida"),"",W16*$Z16)</f>
        <v/>
      </c>
      <c r="AS16" s="6"/>
      <c r="AT16" s="47"/>
    </row>
    <row r="17" spans="2:46" x14ac:dyDescent="0.25">
      <c r="B17" s="194" t="s">
        <v>118</v>
      </c>
      <c r="C17" s="194"/>
      <c r="D17" s="2" t="s">
        <v>128</v>
      </c>
      <c r="E17" s="38" t="s">
        <v>79</v>
      </c>
      <c r="F17" s="39"/>
      <c r="G17" s="39"/>
      <c r="H17" s="38"/>
      <c r="I17" s="192" t="s">
        <v>121</v>
      </c>
      <c r="J17" s="192"/>
      <c r="K17" s="192"/>
      <c r="L17" s="192"/>
      <c r="M17" s="192"/>
      <c r="N17" s="192"/>
      <c r="O17" s="192"/>
      <c r="P17" s="192"/>
      <c r="Q17" s="192"/>
      <c r="R17" s="192"/>
      <c r="S17" s="4">
        <v>16</v>
      </c>
      <c r="T17" s="4">
        <v>16</v>
      </c>
      <c r="U17" s="4">
        <v>16</v>
      </c>
      <c r="V17" s="4">
        <v>16</v>
      </c>
      <c r="X17" s="166" t="s">
        <v>120</v>
      </c>
      <c r="Y17" s="40">
        <v>31.9</v>
      </c>
      <c r="Z17" s="190"/>
      <c r="AA17" s="42">
        <f t="shared" si="3"/>
        <v>0</v>
      </c>
      <c r="AB17" s="42">
        <f t="shared" si="17"/>
        <v>0</v>
      </c>
      <c r="AD17" s="5" t="str">
        <f t="shared" si="4"/>
        <v>01</v>
      </c>
      <c r="AE17" s="138" t="str">
        <f t="shared" si="5"/>
        <v/>
      </c>
      <c r="AF17" s="138" t="str">
        <f t="shared" si="18"/>
        <v/>
      </c>
      <c r="AG17" s="6" t="str">
        <f t="shared" si="6"/>
        <v/>
      </c>
      <c r="AH17" s="5" t="str">
        <f t="shared" si="7"/>
        <v/>
      </c>
      <c r="AI17" s="6">
        <f t="shared" si="19"/>
        <v>0</v>
      </c>
      <c r="AJ17" s="6">
        <f t="shared" si="20"/>
        <v>0</v>
      </c>
      <c r="AK17" s="6" t="str">
        <f t="shared" si="21"/>
        <v/>
      </c>
      <c r="AL17" s="6" t="str">
        <f t="shared" si="22"/>
        <v/>
      </c>
      <c r="AM17" s="6" t="str">
        <f t="shared" si="23"/>
        <v/>
      </c>
      <c r="AN17" s="6" t="str">
        <f t="shared" si="24"/>
        <v/>
      </c>
      <c r="AO17" s="6" t="str">
        <f t="shared" si="25"/>
        <v/>
      </c>
      <c r="AP17" s="6">
        <f t="shared" si="26"/>
        <v>0</v>
      </c>
      <c r="AQ17" s="6">
        <f t="shared" si="27"/>
        <v>0</v>
      </c>
      <c r="AR17" s="6" t="str">
        <f t="shared" si="28"/>
        <v/>
      </c>
      <c r="AS17" s="6"/>
      <c r="AT17" s="47"/>
    </row>
    <row r="18" spans="2:46" x14ac:dyDescent="0.25">
      <c r="B18" s="194" t="s">
        <v>118</v>
      </c>
      <c r="C18" s="194"/>
      <c r="D18" s="2" t="s">
        <v>129</v>
      </c>
      <c r="E18" s="38" t="s">
        <v>79</v>
      </c>
      <c r="F18" s="39"/>
      <c r="G18" s="39"/>
      <c r="H18" s="38"/>
      <c r="I18" s="192" t="s">
        <v>122</v>
      </c>
      <c r="J18" s="192"/>
      <c r="K18" s="192"/>
      <c r="L18" s="192"/>
      <c r="M18" s="192"/>
      <c r="N18" s="192"/>
      <c r="O18" s="192"/>
      <c r="P18" s="192"/>
      <c r="Q18" s="192"/>
      <c r="R18" s="192"/>
      <c r="S18" s="4">
        <v>4</v>
      </c>
      <c r="T18" s="4">
        <v>3</v>
      </c>
      <c r="U18" s="4">
        <v>3</v>
      </c>
      <c r="V18" s="4">
        <v>3</v>
      </c>
      <c r="X18" s="166" t="s">
        <v>120</v>
      </c>
      <c r="Y18" s="40">
        <v>264</v>
      </c>
      <c r="Z18" s="190"/>
      <c r="AA18" s="42">
        <f t="shared" si="3"/>
        <v>0</v>
      </c>
      <c r="AB18" s="42">
        <f t="shared" si="17"/>
        <v>0</v>
      </c>
      <c r="AD18" s="5" t="str">
        <f t="shared" si="4"/>
        <v>01</v>
      </c>
      <c r="AE18" s="138" t="str">
        <f t="shared" si="5"/>
        <v/>
      </c>
      <c r="AF18" s="138" t="str">
        <f t="shared" si="18"/>
        <v/>
      </c>
      <c r="AG18" s="6" t="str">
        <f t="shared" si="6"/>
        <v/>
      </c>
      <c r="AH18" s="5" t="str">
        <f t="shared" si="7"/>
        <v/>
      </c>
      <c r="AI18" s="6">
        <f t="shared" si="19"/>
        <v>0</v>
      </c>
      <c r="AJ18" s="6">
        <f t="shared" si="20"/>
        <v>0</v>
      </c>
      <c r="AK18" s="6" t="str">
        <f t="shared" si="21"/>
        <v/>
      </c>
      <c r="AL18" s="6" t="str">
        <f t="shared" si="22"/>
        <v/>
      </c>
      <c r="AM18" s="6" t="str">
        <f t="shared" si="23"/>
        <v/>
      </c>
      <c r="AN18" s="6" t="str">
        <f t="shared" si="24"/>
        <v/>
      </c>
      <c r="AO18" s="6" t="str">
        <f t="shared" si="25"/>
        <v/>
      </c>
      <c r="AP18" s="6">
        <f t="shared" si="26"/>
        <v>0</v>
      </c>
      <c r="AQ18" s="6">
        <f t="shared" si="27"/>
        <v>0</v>
      </c>
      <c r="AR18" s="6" t="str">
        <f t="shared" si="28"/>
        <v/>
      </c>
      <c r="AS18" s="6"/>
      <c r="AT18" s="47"/>
    </row>
    <row r="19" spans="2:46" x14ac:dyDescent="0.25">
      <c r="B19" s="194" t="s">
        <v>115</v>
      </c>
      <c r="C19" s="194"/>
      <c r="D19" s="2" t="s">
        <v>279</v>
      </c>
      <c r="E19" s="38" t="s">
        <v>79</v>
      </c>
      <c r="F19" s="39"/>
      <c r="G19" s="39"/>
      <c r="H19" s="38"/>
      <c r="I19" s="192" t="s">
        <v>123</v>
      </c>
      <c r="J19" s="192"/>
      <c r="K19" s="192"/>
      <c r="L19" s="192"/>
      <c r="M19" s="192"/>
      <c r="N19" s="192"/>
      <c r="O19" s="192"/>
      <c r="P19" s="192"/>
      <c r="Q19" s="192"/>
      <c r="R19" s="192"/>
      <c r="Y19" s="40"/>
      <c r="Z19" s="41"/>
      <c r="AA19" s="42">
        <f t="shared" si="3"/>
        <v>0</v>
      </c>
      <c r="AB19" s="42">
        <f t="shared" si="17"/>
        <v>0</v>
      </c>
      <c r="AD19" s="5" t="str">
        <f t="shared" si="4"/>
        <v/>
      </c>
      <c r="AE19" s="138" t="str">
        <f t="shared" si="5"/>
        <v/>
      </c>
      <c r="AF19" s="138" t="str">
        <f t="shared" si="18"/>
        <v/>
      </c>
      <c r="AG19" s="6" t="str">
        <f t="shared" si="6"/>
        <v/>
      </c>
      <c r="AH19" s="5" t="str">
        <f t="shared" si="7"/>
        <v/>
      </c>
      <c r="AI19" s="6" t="str">
        <f t="shared" si="19"/>
        <v/>
      </c>
      <c r="AJ19" s="6" t="str">
        <f t="shared" si="20"/>
        <v/>
      </c>
      <c r="AK19" s="6" t="str">
        <f t="shared" si="21"/>
        <v/>
      </c>
      <c r="AL19" s="6" t="str">
        <f t="shared" si="22"/>
        <v/>
      </c>
      <c r="AM19" s="6" t="str">
        <f t="shared" si="23"/>
        <v/>
      </c>
      <c r="AN19" s="6" t="str">
        <f t="shared" si="24"/>
        <v/>
      </c>
      <c r="AO19" s="6" t="str">
        <f t="shared" si="25"/>
        <v/>
      </c>
      <c r="AP19" s="6" t="str">
        <f t="shared" si="26"/>
        <v/>
      </c>
      <c r="AQ19" s="6" t="str">
        <f t="shared" si="27"/>
        <v/>
      </c>
      <c r="AR19" s="6" t="str">
        <f t="shared" si="28"/>
        <v/>
      </c>
      <c r="AS19" s="6"/>
      <c r="AT19" s="47"/>
    </row>
    <row r="20" spans="2:46" x14ac:dyDescent="0.25">
      <c r="B20" s="194" t="s">
        <v>118</v>
      </c>
      <c r="C20" s="194"/>
      <c r="D20" s="2" t="s">
        <v>130</v>
      </c>
      <c r="E20" s="38" t="s">
        <v>79</v>
      </c>
      <c r="F20" s="39"/>
      <c r="G20" s="39"/>
      <c r="H20" s="38"/>
      <c r="I20" s="192" t="s">
        <v>119</v>
      </c>
      <c r="J20" s="192"/>
      <c r="K20" s="192"/>
      <c r="L20" s="192"/>
      <c r="M20" s="192"/>
      <c r="N20" s="192"/>
      <c r="O20" s="192"/>
      <c r="P20" s="192"/>
      <c r="Q20" s="192"/>
      <c r="R20" s="192"/>
      <c r="S20" s="4">
        <v>16</v>
      </c>
      <c r="T20" s="4">
        <v>16</v>
      </c>
      <c r="U20" s="4">
        <v>16</v>
      </c>
      <c r="V20" s="4">
        <v>16</v>
      </c>
      <c r="X20" s="166" t="s">
        <v>120</v>
      </c>
      <c r="Y20" s="40">
        <v>31.9</v>
      </c>
      <c r="Z20" s="190"/>
      <c r="AA20" s="42">
        <f t="shared" si="3"/>
        <v>0</v>
      </c>
      <c r="AB20" s="42">
        <f t="shared" si="17"/>
        <v>0</v>
      </c>
      <c r="AD20" s="5" t="str">
        <f>IF(B20="PARTIDA",MID(D20,1,2),"")</f>
        <v>02</v>
      </c>
      <c r="AE20" s="138" t="str">
        <f t="shared" si="5"/>
        <v/>
      </c>
      <c r="AF20" s="138" t="str">
        <f t="shared" si="18"/>
        <v/>
      </c>
      <c r="AG20" s="6" t="str">
        <f t="shared" si="6"/>
        <v/>
      </c>
      <c r="AH20" s="5" t="str">
        <f t="shared" si="7"/>
        <v/>
      </c>
      <c r="AI20" s="6">
        <f t="shared" si="19"/>
        <v>0</v>
      </c>
      <c r="AJ20" s="6">
        <f t="shared" si="20"/>
        <v>0</v>
      </c>
      <c r="AK20" s="6" t="str">
        <f t="shared" si="21"/>
        <v/>
      </c>
      <c r="AL20" s="6" t="str">
        <f t="shared" si="22"/>
        <v/>
      </c>
      <c r="AM20" s="6" t="str">
        <f t="shared" si="23"/>
        <v/>
      </c>
      <c r="AN20" s="6" t="str">
        <f t="shared" si="24"/>
        <v/>
      </c>
      <c r="AO20" s="6" t="str">
        <f t="shared" si="25"/>
        <v/>
      </c>
      <c r="AP20" s="6">
        <f t="shared" si="26"/>
        <v>0</v>
      </c>
      <c r="AQ20" s="6">
        <f t="shared" si="27"/>
        <v>0</v>
      </c>
      <c r="AR20" s="6" t="str">
        <f t="shared" si="28"/>
        <v/>
      </c>
      <c r="AS20" s="6"/>
      <c r="AT20" s="47"/>
    </row>
    <row r="21" spans="2:46" x14ac:dyDescent="0.25">
      <c r="B21" s="194" t="s">
        <v>118</v>
      </c>
      <c r="C21" s="194"/>
      <c r="D21" s="2" t="s">
        <v>131</v>
      </c>
      <c r="E21" s="38" t="s">
        <v>79</v>
      </c>
      <c r="F21" s="39"/>
      <c r="G21" s="39"/>
      <c r="H21" s="38"/>
      <c r="I21" s="192" t="s">
        <v>121</v>
      </c>
      <c r="J21" s="192"/>
      <c r="K21" s="192"/>
      <c r="L21" s="192"/>
      <c r="M21" s="192"/>
      <c r="N21" s="192"/>
      <c r="O21" s="192"/>
      <c r="P21" s="192"/>
      <c r="Q21" s="192"/>
      <c r="R21" s="192"/>
      <c r="S21" s="167">
        <v>16</v>
      </c>
      <c r="T21" s="167">
        <v>16</v>
      </c>
      <c r="U21" s="167">
        <v>16</v>
      </c>
      <c r="V21" s="167">
        <v>16</v>
      </c>
      <c r="X21" s="4" t="s">
        <v>120</v>
      </c>
      <c r="Y21" s="40">
        <v>31.9</v>
      </c>
      <c r="Z21" s="190"/>
      <c r="AA21" s="42">
        <f t="shared" si="3"/>
        <v>0</v>
      </c>
      <c r="AB21" s="42">
        <f t="shared" si="17"/>
        <v>0</v>
      </c>
      <c r="AD21" s="5" t="str">
        <f t="shared" si="4"/>
        <v>02</v>
      </c>
      <c r="AE21" s="138" t="str">
        <f t="shared" si="5"/>
        <v/>
      </c>
      <c r="AF21" s="138" t="str">
        <f t="shared" si="18"/>
        <v/>
      </c>
      <c r="AG21" s="6" t="str">
        <f t="shared" si="6"/>
        <v/>
      </c>
      <c r="AH21" s="5" t="str">
        <f t="shared" si="7"/>
        <v/>
      </c>
      <c r="AI21" s="6">
        <f t="shared" si="19"/>
        <v>0</v>
      </c>
      <c r="AJ21" s="6">
        <f t="shared" si="20"/>
        <v>0</v>
      </c>
      <c r="AK21" s="6" t="str">
        <f t="shared" si="21"/>
        <v/>
      </c>
      <c r="AL21" s="6" t="str">
        <f t="shared" si="22"/>
        <v/>
      </c>
      <c r="AM21" s="6" t="str">
        <f t="shared" si="23"/>
        <v/>
      </c>
      <c r="AN21" s="6" t="str">
        <f t="shared" si="24"/>
        <v/>
      </c>
      <c r="AO21" s="6" t="str">
        <f t="shared" si="25"/>
        <v/>
      </c>
      <c r="AP21" s="6">
        <f t="shared" si="26"/>
        <v>0</v>
      </c>
      <c r="AQ21" s="6">
        <f t="shared" si="27"/>
        <v>0</v>
      </c>
      <c r="AR21" s="6" t="str">
        <f t="shared" si="28"/>
        <v/>
      </c>
      <c r="AS21" s="6"/>
      <c r="AT21" s="47"/>
    </row>
    <row r="22" spans="2:46" x14ac:dyDescent="0.25">
      <c r="B22" s="194" t="s">
        <v>118</v>
      </c>
      <c r="C22" s="194"/>
      <c r="D22" s="2" t="s">
        <v>132</v>
      </c>
      <c r="E22" s="38" t="s">
        <v>79</v>
      </c>
      <c r="F22" s="39"/>
      <c r="G22" s="39"/>
      <c r="H22" s="38"/>
      <c r="I22" s="192" t="s">
        <v>124</v>
      </c>
      <c r="J22" s="192"/>
      <c r="K22" s="192"/>
      <c r="L22" s="192"/>
      <c r="M22" s="192"/>
      <c r="N22" s="192"/>
      <c r="O22" s="192"/>
      <c r="P22" s="192"/>
      <c r="Q22" s="192"/>
      <c r="R22" s="192"/>
      <c r="S22" s="4">
        <v>4</v>
      </c>
      <c r="T22" s="4">
        <v>4</v>
      </c>
      <c r="U22" s="4">
        <v>4</v>
      </c>
      <c r="V22" s="4">
        <v>5</v>
      </c>
      <c r="X22" s="4" t="s">
        <v>120</v>
      </c>
      <c r="Y22" s="40">
        <v>155</v>
      </c>
      <c r="Z22" s="190"/>
      <c r="AA22" s="42">
        <f t="shared" si="3"/>
        <v>0</v>
      </c>
      <c r="AB22" s="42">
        <f t="shared" si="17"/>
        <v>0</v>
      </c>
      <c r="AD22" s="5" t="str">
        <f t="shared" si="4"/>
        <v>02</v>
      </c>
      <c r="AE22" s="138" t="str">
        <f t="shared" si="5"/>
        <v/>
      </c>
      <c r="AF22" s="138" t="str">
        <f t="shared" si="18"/>
        <v/>
      </c>
      <c r="AG22" s="6" t="str">
        <f t="shared" si="6"/>
        <v/>
      </c>
      <c r="AH22" s="5" t="str">
        <f t="shared" si="7"/>
        <v/>
      </c>
      <c r="AI22" s="6">
        <f t="shared" si="19"/>
        <v>0</v>
      </c>
      <c r="AJ22" s="6">
        <f t="shared" si="20"/>
        <v>0</v>
      </c>
      <c r="AK22" s="6" t="str">
        <f t="shared" si="21"/>
        <v/>
      </c>
      <c r="AL22" s="6" t="str">
        <f t="shared" si="22"/>
        <v/>
      </c>
      <c r="AM22" s="6" t="str">
        <f t="shared" si="23"/>
        <v/>
      </c>
      <c r="AN22" s="6" t="str">
        <f t="shared" si="24"/>
        <v/>
      </c>
      <c r="AO22" s="6" t="str">
        <f t="shared" si="25"/>
        <v/>
      </c>
      <c r="AP22" s="6">
        <f t="shared" si="26"/>
        <v>0</v>
      </c>
      <c r="AQ22" s="6">
        <f t="shared" si="27"/>
        <v>0</v>
      </c>
      <c r="AR22" s="6" t="str">
        <f t="shared" si="28"/>
        <v/>
      </c>
      <c r="AS22" s="6"/>
      <c r="AT22" s="47"/>
    </row>
    <row r="23" spans="2:46" x14ac:dyDescent="0.25">
      <c r="B23" s="194" t="s">
        <v>115</v>
      </c>
      <c r="C23" s="194"/>
      <c r="D23" s="2" t="s">
        <v>126</v>
      </c>
      <c r="E23" s="38" t="s">
        <v>79</v>
      </c>
      <c r="F23" s="39"/>
      <c r="G23" s="39"/>
      <c r="H23" s="38"/>
      <c r="I23" s="192" t="s">
        <v>125</v>
      </c>
      <c r="J23" s="192"/>
      <c r="K23" s="192"/>
      <c r="L23" s="192"/>
      <c r="M23" s="192"/>
      <c r="N23" s="192"/>
      <c r="O23" s="192"/>
      <c r="P23" s="192"/>
      <c r="Q23" s="192"/>
      <c r="R23" s="192"/>
      <c r="Y23" s="40"/>
      <c r="Z23" s="41"/>
      <c r="AA23" s="42">
        <f t="shared" si="3"/>
        <v>0</v>
      </c>
      <c r="AB23" s="42">
        <f t="shared" si="17"/>
        <v>0</v>
      </c>
      <c r="AD23" s="5" t="str">
        <f t="shared" si="4"/>
        <v/>
      </c>
      <c r="AE23" s="138" t="str">
        <f t="shared" si="5"/>
        <v/>
      </c>
      <c r="AF23" s="138" t="str">
        <f t="shared" si="18"/>
        <v/>
      </c>
      <c r="AG23" s="6" t="str">
        <f t="shared" si="6"/>
        <v/>
      </c>
      <c r="AH23" s="5" t="str">
        <f t="shared" si="7"/>
        <v/>
      </c>
      <c r="AI23" s="6" t="str">
        <f t="shared" si="19"/>
        <v/>
      </c>
      <c r="AJ23" s="6" t="str">
        <f t="shared" si="20"/>
        <v/>
      </c>
      <c r="AK23" s="6" t="str">
        <f t="shared" si="21"/>
        <v/>
      </c>
      <c r="AL23" s="6" t="str">
        <f t="shared" si="22"/>
        <v/>
      </c>
      <c r="AM23" s="6" t="str">
        <f t="shared" si="23"/>
        <v/>
      </c>
      <c r="AN23" s="6" t="str">
        <f t="shared" si="24"/>
        <v/>
      </c>
      <c r="AO23" s="6" t="str">
        <f t="shared" si="25"/>
        <v/>
      </c>
      <c r="AP23" s="6" t="str">
        <f t="shared" si="26"/>
        <v/>
      </c>
      <c r="AQ23" s="6" t="str">
        <f t="shared" si="27"/>
        <v/>
      </c>
      <c r="AR23" s="6" t="str">
        <f t="shared" si="28"/>
        <v/>
      </c>
      <c r="AS23" s="6"/>
      <c r="AT23" s="47"/>
    </row>
    <row r="24" spans="2:46" ht="15" x14ac:dyDescent="0.25">
      <c r="B24" s="194" t="s">
        <v>118</v>
      </c>
      <c r="C24" s="194"/>
      <c r="D24" s="2" t="s">
        <v>133</v>
      </c>
      <c r="E24" s="38" t="s">
        <v>79</v>
      </c>
      <c r="F24" s="39"/>
      <c r="G24" s="39"/>
      <c r="H24" s="38"/>
      <c r="I24" s="192" t="s">
        <v>137</v>
      </c>
      <c r="J24" s="192"/>
      <c r="K24" s="192"/>
      <c r="L24" s="192"/>
      <c r="M24" s="192"/>
      <c r="N24" s="192"/>
      <c r="O24" s="192"/>
      <c r="P24" s="192"/>
      <c r="Q24" s="192"/>
      <c r="R24" s="192"/>
      <c r="S24" s="4">
        <v>8</v>
      </c>
      <c r="T24" s="4">
        <v>8</v>
      </c>
      <c r="U24" s="4">
        <v>8</v>
      </c>
      <c r="V24" s="4">
        <v>8</v>
      </c>
      <c r="X24" s="166" t="s">
        <v>120</v>
      </c>
      <c r="Y24" s="40">
        <v>300</v>
      </c>
      <c r="Z24" s="190"/>
      <c r="AA24" s="42">
        <f t="shared" si="3"/>
        <v>0</v>
      </c>
      <c r="AB24" s="42">
        <f t="shared" si="17"/>
        <v>0</v>
      </c>
      <c r="AD24" s="5" t="str">
        <f t="shared" si="4"/>
        <v>03</v>
      </c>
      <c r="AE24" s="138" t="str">
        <f t="shared" si="5"/>
        <v/>
      </c>
      <c r="AF24" s="138" t="str">
        <f t="shared" si="18"/>
        <v/>
      </c>
      <c r="AG24" s="6" t="str">
        <f t="shared" si="6"/>
        <v/>
      </c>
      <c r="AH24" s="5" t="str">
        <f t="shared" si="7"/>
        <v/>
      </c>
      <c r="AI24" s="6">
        <f t="shared" si="19"/>
        <v>0</v>
      </c>
      <c r="AJ24" s="6">
        <f t="shared" si="20"/>
        <v>0</v>
      </c>
      <c r="AK24" s="6" t="str">
        <f t="shared" si="21"/>
        <v/>
      </c>
      <c r="AL24" s="6" t="str">
        <f t="shared" si="22"/>
        <v/>
      </c>
      <c r="AM24" s="6" t="str">
        <f t="shared" si="23"/>
        <v/>
      </c>
      <c r="AN24" s="6" t="str">
        <f t="shared" si="24"/>
        <v/>
      </c>
      <c r="AO24" s="6" t="str">
        <f t="shared" si="25"/>
        <v/>
      </c>
      <c r="AP24" s="6">
        <f t="shared" si="26"/>
        <v>0</v>
      </c>
      <c r="AQ24" s="6">
        <f t="shared" si="27"/>
        <v>0</v>
      </c>
      <c r="AR24" s="6" t="str">
        <f t="shared" si="28"/>
        <v/>
      </c>
      <c r="AS24" s="6"/>
      <c r="AT24" s="47"/>
    </row>
    <row r="25" spans="2:46" ht="15" x14ac:dyDescent="0.25">
      <c r="B25" s="194" t="s">
        <v>118</v>
      </c>
      <c r="C25" s="194"/>
      <c r="D25" s="168" t="s">
        <v>134</v>
      </c>
      <c r="E25" s="38" t="s">
        <v>79</v>
      </c>
      <c r="F25" s="39"/>
      <c r="G25" s="39"/>
      <c r="H25" s="38"/>
      <c r="I25" s="192" t="s">
        <v>138</v>
      </c>
      <c r="J25" s="192"/>
      <c r="K25" s="192"/>
      <c r="L25" s="192"/>
      <c r="M25" s="192"/>
      <c r="N25" s="192"/>
      <c r="O25" s="192"/>
      <c r="P25" s="192"/>
      <c r="Q25" s="192"/>
      <c r="R25" s="192"/>
      <c r="S25" s="4">
        <v>4</v>
      </c>
      <c r="T25" s="4">
        <v>4</v>
      </c>
      <c r="U25" s="4">
        <v>4</v>
      </c>
      <c r="V25" s="4">
        <v>4</v>
      </c>
      <c r="X25" s="166" t="s">
        <v>120</v>
      </c>
      <c r="Y25" s="40">
        <v>180</v>
      </c>
      <c r="Z25" s="190"/>
      <c r="AA25" s="42">
        <f t="shared" si="3"/>
        <v>0</v>
      </c>
      <c r="AB25" s="42">
        <f t="shared" si="17"/>
        <v>0</v>
      </c>
      <c r="AD25" s="5" t="str">
        <f t="shared" si="4"/>
        <v>03</v>
      </c>
      <c r="AE25" s="138" t="str">
        <f t="shared" si="5"/>
        <v/>
      </c>
      <c r="AF25" s="138" t="str">
        <f t="shared" si="18"/>
        <v/>
      </c>
      <c r="AG25" s="6" t="str">
        <f t="shared" si="6"/>
        <v/>
      </c>
      <c r="AH25" s="5" t="str">
        <f t="shared" si="7"/>
        <v/>
      </c>
      <c r="AI25" s="6">
        <f t="shared" si="19"/>
        <v>0</v>
      </c>
      <c r="AJ25" s="6">
        <f t="shared" si="20"/>
        <v>0</v>
      </c>
      <c r="AK25" s="6" t="str">
        <f t="shared" si="21"/>
        <v/>
      </c>
      <c r="AL25" s="6" t="str">
        <f t="shared" si="22"/>
        <v/>
      </c>
      <c r="AM25" s="6" t="str">
        <f t="shared" si="23"/>
        <v/>
      </c>
      <c r="AN25" s="6" t="str">
        <f t="shared" si="24"/>
        <v/>
      </c>
      <c r="AO25" s="6" t="str">
        <f t="shared" si="25"/>
        <v/>
      </c>
      <c r="AP25" s="6">
        <f t="shared" si="26"/>
        <v>0</v>
      </c>
      <c r="AQ25" s="6">
        <f t="shared" si="27"/>
        <v>0</v>
      </c>
      <c r="AR25" s="6" t="str">
        <f t="shared" si="28"/>
        <v/>
      </c>
      <c r="AS25" s="6"/>
      <c r="AT25" s="47"/>
    </row>
    <row r="26" spans="2:46" ht="15" x14ac:dyDescent="0.25">
      <c r="B26" s="194" t="s">
        <v>118</v>
      </c>
      <c r="C26" s="194"/>
      <c r="D26" s="2" t="s">
        <v>135</v>
      </c>
      <c r="E26" s="38" t="s">
        <v>79</v>
      </c>
      <c r="F26" s="39"/>
      <c r="G26" s="39"/>
      <c r="H26" s="38"/>
      <c r="I26" s="192" t="s">
        <v>140</v>
      </c>
      <c r="J26" s="192"/>
      <c r="K26" s="192"/>
      <c r="L26" s="192"/>
      <c r="M26" s="192"/>
      <c r="N26" s="192"/>
      <c r="O26" s="192"/>
      <c r="P26" s="192"/>
      <c r="Q26" s="192"/>
      <c r="R26" s="192"/>
      <c r="S26" s="4">
        <v>4</v>
      </c>
      <c r="T26" s="4">
        <v>4</v>
      </c>
      <c r="U26" s="4">
        <v>4</v>
      </c>
      <c r="V26" s="4">
        <v>4</v>
      </c>
      <c r="X26" s="166" t="s">
        <v>120</v>
      </c>
      <c r="Y26" s="40">
        <v>110</v>
      </c>
      <c r="Z26" s="190"/>
      <c r="AA26" s="42">
        <f t="shared" si="3"/>
        <v>0</v>
      </c>
      <c r="AB26" s="42">
        <f t="shared" si="17"/>
        <v>0</v>
      </c>
      <c r="AD26" s="5" t="str">
        <f t="shared" si="4"/>
        <v>03</v>
      </c>
      <c r="AE26" s="138" t="str">
        <f t="shared" si="5"/>
        <v/>
      </c>
      <c r="AF26" s="138" t="str">
        <f t="shared" si="18"/>
        <v/>
      </c>
      <c r="AG26" s="6" t="str">
        <f t="shared" si="6"/>
        <v/>
      </c>
      <c r="AH26" s="5" t="str">
        <f t="shared" si="7"/>
        <v/>
      </c>
      <c r="AI26" s="6">
        <f t="shared" si="19"/>
        <v>0</v>
      </c>
      <c r="AJ26" s="6">
        <f t="shared" si="20"/>
        <v>0</v>
      </c>
      <c r="AK26" s="6" t="str">
        <f t="shared" si="21"/>
        <v/>
      </c>
      <c r="AL26" s="6" t="str">
        <f t="shared" si="22"/>
        <v/>
      </c>
      <c r="AM26" s="6" t="str">
        <f t="shared" si="23"/>
        <v/>
      </c>
      <c r="AN26" s="6" t="str">
        <f t="shared" si="24"/>
        <v/>
      </c>
      <c r="AO26" s="6" t="str">
        <f t="shared" si="25"/>
        <v/>
      </c>
      <c r="AP26" s="6">
        <f t="shared" si="26"/>
        <v>0</v>
      </c>
      <c r="AQ26" s="6">
        <f t="shared" si="27"/>
        <v>0</v>
      </c>
      <c r="AR26" s="6" t="str">
        <f t="shared" si="28"/>
        <v/>
      </c>
      <c r="AS26" s="6"/>
      <c r="AT26" s="47"/>
    </row>
    <row r="27" spans="2:46" ht="14.25" customHeight="1" x14ac:dyDescent="0.25">
      <c r="B27" s="194" t="s">
        <v>118</v>
      </c>
      <c r="C27" s="194"/>
      <c r="D27" s="2" t="s">
        <v>136</v>
      </c>
      <c r="E27" s="38" t="s">
        <v>79</v>
      </c>
      <c r="F27" s="39"/>
      <c r="G27" s="39"/>
      <c r="H27" s="38"/>
      <c r="I27" s="192" t="s">
        <v>142</v>
      </c>
      <c r="J27" s="192"/>
      <c r="K27" s="192"/>
      <c r="L27" s="192"/>
      <c r="M27" s="192"/>
      <c r="N27" s="192"/>
      <c r="O27" s="192"/>
      <c r="P27" s="192"/>
      <c r="Q27" s="192"/>
      <c r="R27" s="192"/>
      <c r="S27" s="167">
        <v>8</v>
      </c>
      <c r="T27" s="167">
        <v>8</v>
      </c>
      <c r="U27" s="167">
        <v>8</v>
      </c>
      <c r="V27" s="167">
        <v>8</v>
      </c>
      <c r="X27" s="166" t="s">
        <v>120</v>
      </c>
      <c r="Y27" s="40">
        <v>300</v>
      </c>
      <c r="Z27" s="190"/>
      <c r="AA27" s="42">
        <f t="shared" si="3"/>
        <v>0</v>
      </c>
      <c r="AB27" s="42">
        <f t="shared" si="17"/>
        <v>0</v>
      </c>
      <c r="AD27" s="5" t="str">
        <f t="shared" si="4"/>
        <v>03</v>
      </c>
      <c r="AE27" s="138" t="str">
        <f t="shared" si="5"/>
        <v/>
      </c>
      <c r="AF27" s="138" t="str">
        <f t="shared" si="18"/>
        <v/>
      </c>
      <c r="AG27" s="6" t="str">
        <f t="shared" si="6"/>
        <v/>
      </c>
      <c r="AH27" s="5" t="str">
        <f t="shared" si="7"/>
        <v/>
      </c>
      <c r="AI27" s="6">
        <f t="shared" si="19"/>
        <v>0</v>
      </c>
      <c r="AJ27" s="6">
        <f t="shared" si="20"/>
        <v>0</v>
      </c>
      <c r="AK27" s="6" t="str">
        <f t="shared" si="21"/>
        <v/>
      </c>
      <c r="AL27" s="6" t="str">
        <f t="shared" si="22"/>
        <v/>
      </c>
      <c r="AM27" s="6" t="str">
        <f t="shared" si="23"/>
        <v/>
      </c>
      <c r="AN27" s="6" t="str">
        <f t="shared" si="24"/>
        <v/>
      </c>
      <c r="AO27" s="6" t="str">
        <f t="shared" si="25"/>
        <v/>
      </c>
      <c r="AP27" s="6">
        <f t="shared" si="26"/>
        <v>0</v>
      </c>
      <c r="AQ27" s="6">
        <f t="shared" si="27"/>
        <v>0</v>
      </c>
      <c r="AR27" s="6" t="str">
        <f t="shared" si="28"/>
        <v/>
      </c>
      <c r="AS27" s="6"/>
      <c r="AT27" s="47"/>
    </row>
    <row r="28" spans="2:46" ht="14.25" customHeight="1" x14ac:dyDescent="0.25">
      <c r="B28" s="194" t="s">
        <v>118</v>
      </c>
      <c r="C28" s="194"/>
      <c r="D28" s="2" t="s">
        <v>139</v>
      </c>
      <c r="E28" s="38" t="s">
        <v>79</v>
      </c>
      <c r="F28" s="39"/>
      <c r="G28" s="39"/>
      <c r="H28" s="38"/>
      <c r="I28" s="192" t="s">
        <v>147</v>
      </c>
      <c r="J28" s="192"/>
      <c r="K28" s="192"/>
      <c r="L28" s="192"/>
      <c r="M28" s="192"/>
      <c r="N28" s="192"/>
      <c r="O28" s="192"/>
      <c r="P28" s="192"/>
      <c r="Q28" s="192"/>
      <c r="R28" s="192"/>
      <c r="S28" s="167">
        <v>4</v>
      </c>
      <c r="T28" s="167">
        <v>4</v>
      </c>
      <c r="U28" s="167">
        <v>4</v>
      </c>
      <c r="V28" s="167">
        <v>4</v>
      </c>
      <c r="X28" s="166" t="s">
        <v>120</v>
      </c>
      <c r="Y28" s="40">
        <v>180</v>
      </c>
      <c r="Z28" s="190"/>
      <c r="AA28" s="42">
        <f t="shared" si="3"/>
        <v>0</v>
      </c>
      <c r="AB28" s="42">
        <f t="shared" si="17"/>
        <v>0</v>
      </c>
      <c r="AD28" s="5" t="str">
        <f t="shared" si="4"/>
        <v>03</v>
      </c>
      <c r="AE28" s="138" t="str">
        <f t="shared" si="5"/>
        <v/>
      </c>
      <c r="AF28" s="138" t="str">
        <f t="shared" si="18"/>
        <v/>
      </c>
      <c r="AG28" s="6" t="str">
        <f t="shared" si="6"/>
        <v/>
      </c>
      <c r="AH28" s="5" t="str">
        <f t="shared" si="7"/>
        <v/>
      </c>
      <c r="AI28" s="6">
        <f t="shared" si="19"/>
        <v>0</v>
      </c>
      <c r="AJ28" s="6">
        <f t="shared" si="20"/>
        <v>0</v>
      </c>
      <c r="AK28" s="6" t="str">
        <f t="shared" si="21"/>
        <v/>
      </c>
      <c r="AL28" s="6" t="str">
        <f t="shared" si="22"/>
        <v/>
      </c>
      <c r="AM28" s="6" t="str">
        <f t="shared" si="23"/>
        <v/>
      </c>
      <c r="AN28" s="6" t="str">
        <f t="shared" si="24"/>
        <v/>
      </c>
      <c r="AO28" s="6" t="str">
        <f t="shared" si="25"/>
        <v/>
      </c>
      <c r="AP28" s="6">
        <f t="shared" si="26"/>
        <v>0</v>
      </c>
      <c r="AQ28" s="6">
        <f t="shared" si="27"/>
        <v>0</v>
      </c>
      <c r="AR28" s="6" t="str">
        <f t="shared" si="28"/>
        <v/>
      </c>
      <c r="AS28" s="6"/>
      <c r="AT28" s="47"/>
    </row>
    <row r="29" spans="2:46" ht="14.25" customHeight="1" x14ac:dyDescent="0.25">
      <c r="B29" s="194" t="s">
        <v>118</v>
      </c>
      <c r="C29" s="194"/>
      <c r="D29" s="2" t="s">
        <v>141</v>
      </c>
      <c r="E29" s="38" t="s">
        <v>79</v>
      </c>
      <c r="F29" s="39"/>
      <c r="G29" s="39"/>
      <c r="H29" s="38"/>
      <c r="I29" s="192" t="s">
        <v>146</v>
      </c>
      <c r="J29" s="192"/>
      <c r="K29" s="192"/>
      <c r="L29" s="192"/>
      <c r="M29" s="192"/>
      <c r="N29" s="192"/>
      <c r="O29" s="192"/>
      <c r="P29" s="192"/>
      <c r="Q29" s="192"/>
      <c r="R29" s="192"/>
      <c r="S29" s="167">
        <v>4</v>
      </c>
      <c r="T29" s="167">
        <v>4</v>
      </c>
      <c r="U29" s="167">
        <v>4</v>
      </c>
      <c r="V29" s="167">
        <v>4</v>
      </c>
      <c r="X29" s="166" t="s">
        <v>120</v>
      </c>
      <c r="Y29" s="40">
        <v>110</v>
      </c>
      <c r="Z29" s="190"/>
      <c r="AA29" s="42">
        <f t="shared" si="3"/>
        <v>0</v>
      </c>
      <c r="AB29" s="42">
        <f t="shared" si="17"/>
        <v>0</v>
      </c>
      <c r="AD29" s="5" t="str">
        <f t="shared" si="4"/>
        <v>03</v>
      </c>
      <c r="AE29" s="138" t="str">
        <f t="shared" si="5"/>
        <v/>
      </c>
      <c r="AF29" s="138" t="str">
        <f t="shared" si="18"/>
        <v/>
      </c>
      <c r="AG29" s="6" t="str">
        <f t="shared" si="6"/>
        <v/>
      </c>
      <c r="AH29" s="5" t="str">
        <f t="shared" si="7"/>
        <v/>
      </c>
      <c r="AI29" s="6">
        <f t="shared" si="19"/>
        <v>0</v>
      </c>
      <c r="AJ29" s="6">
        <f t="shared" si="20"/>
        <v>0</v>
      </c>
      <c r="AK29" s="6" t="str">
        <f t="shared" si="21"/>
        <v/>
      </c>
      <c r="AL29" s="6" t="str">
        <f t="shared" si="22"/>
        <v/>
      </c>
      <c r="AM29" s="6" t="str">
        <f t="shared" si="23"/>
        <v/>
      </c>
      <c r="AN29" s="6" t="str">
        <f t="shared" si="24"/>
        <v/>
      </c>
      <c r="AO29" s="6" t="str">
        <f t="shared" si="25"/>
        <v/>
      </c>
      <c r="AP29" s="6">
        <f t="shared" si="26"/>
        <v>0</v>
      </c>
      <c r="AQ29" s="6">
        <f t="shared" si="27"/>
        <v>0</v>
      </c>
      <c r="AR29" s="6" t="str">
        <f t="shared" si="28"/>
        <v/>
      </c>
      <c r="AS29" s="6"/>
      <c r="AT29" s="47"/>
    </row>
    <row r="30" spans="2:46" x14ac:dyDescent="0.25">
      <c r="B30" s="194" t="s">
        <v>115</v>
      </c>
      <c r="C30" s="194"/>
      <c r="D30" s="2" t="s">
        <v>143</v>
      </c>
      <c r="E30" s="38" t="s">
        <v>79</v>
      </c>
      <c r="F30" s="39"/>
      <c r="G30" s="39"/>
      <c r="H30" s="38"/>
      <c r="I30" s="192" t="s">
        <v>144</v>
      </c>
      <c r="J30" s="192"/>
      <c r="K30" s="192"/>
      <c r="L30" s="192"/>
      <c r="M30" s="192"/>
      <c r="N30" s="192"/>
      <c r="O30" s="192"/>
      <c r="P30" s="192"/>
      <c r="Q30" s="192"/>
      <c r="R30" s="192"/>
      <c r="Y30" s="40"/>
      <c r="Z30" s="41"/>
      <c r="AA30" s="42">
        <f t="shared" si="3"/>
        <v>0</v>
      </c>
      <c r="AB30" s="42">
        <f t="shared" si="17"/>
        <v>0</v>
      </c>
      <c r="AD30" s="5" t="str">
        <f t="shared" si="4"/>
        <v/>
      </c>
      <c r="AE30" s="138" t="str">
        <f t="shared" si="5"/>
        <v/>
      </c>
      <c r="AF30" s="138" t="str">
        <f t="shared" si="18"/>
        <v/>
      </c>
      <c r="AG30" s="6" t="str">
        <f t="shared" si="6"/>
        <v/>
      </c>
      <c r="AH30" s="5" t="str">
        <f t="shared" si="7"/>
        <v/>
      </c>
      <c r="AI30" s="6" t="str">
        <f t="shared" si="19"/>
        <v/>
      </c>
      <c r="AJ30" s="6" t="str">
        <f t="shared" si="20"/>
        <v/>
      </c>
      <c r="AK30" s="6" t="str">
        <f t="shared" si="21"/>
        <v/>
      </c>
      <c r="AL30" s="6" t="str">
        <f t="shared" si="22"/>
        <v/>
      </c>
      <c r="AM30" s="6" t="str">
        <f t="shared" si="23"/>
        <v/>
      </c>
      <c r="AN30" s="6" t="str">
        <f t="shared" si="24"/>
        <v/>
      </c>
      <c r="AO30" s="6" t="str">
        <f t="shared" si="25"/>
        <v/>
      </c>
      <c r="AP30" s="6" t="str">
        <f t="shared" si="26"/>
        <v/>
      </c>
      <c r="AQ30" s="6" t="str">
        <f t="shared" si="27"/>
        <v/>
      </c>
      <c r="AR30" s="6" t="str">
        <f t="shared" si="28"/>
        <v/>
      </c>
      <c r="AS30" s="6"/>
      <c r="AT30" s="47"/>
    </row>
    <row r="31" spans="2:46" x14ac:dyDescent="0.25">
      <c r="B31" s="194" t="s">
        <v>118</v>
      </c>
      <c r="C31" s="194"/>
      <c r="D31" s="2" t="s">
        <v>145</v>
      </c>
      <c r="E31" s="38" t="s">
        <v>79</v>
      </c>
      <c r="F31" s="39"/>
      <c r="G31" s="39"/>
      <c r="H31" s="38"/>
      <c r="I31" s="192" t="s">
        <v>119</v>
      </c>
      <c r="J31" s="192"/>
      <c r="K31" s="192"/>
      <c r="L31" s="192"/>
      <c r="M31" s="192"/>
      <c r="N31" s="192"/>
      <c r="O31" s="192"/>
      <c r="P31" s="192"/>
      <c r="Q31" s="192"/>
      <c r="R31" s="192"/>
      <c r="S31" s="4">
        <v>3</v>
      </c>
      <c r="T31" s="4">
        <v>3</v>
      </c>
      <c r="U31" s="4">
        <v>3</v>
      </c>
      <c r="V31" s="4">
        <v>3</v>
      </c>
      <c r="X31" s="166" t="s">
        <v>120</v>
      </c>
      <c r="Y31" s="40">
        <v>130</v>
      </c>
      <c r="Z31" s="190"/>
      <c r="AA31" s="42">
        <f t="shared" si="3"/>
        <v>0</v>
      </c>
      <c r="AB31" s="42">
        <f t="shared" si="17"/>
        <v>0</v>
      </c>
      <c r="AD31" s="5" t="str">
        <f t="shared" si="4"/>
        <v>04</v>
      </c>
      <c r="AE31" s="138" t="str">
        <f t="shared" si="5"/>
        <v/>
      </c>
      <c r="AF31" s="138" t="str">
        <f t="shared" si="18"/>
        <v/>
      </c>
      <c r="AG31" s="6" t="str">
        <f t="shared" si="6"/>
        <v/>
      </c>
      <c r="AH31" s="5" t="str">
        <f t="shared" si="7"/>
        <v/>
      </c>
      <c r="AI31" s="6">
        <f t="shared" si="19"/>
        <v>0</v>
      </c>
      <c r="AJ31" s="6">
        <f t="shared" si="20"/>
        <v>0</v>
      </c>
      <c r="AK31" s="6" t="str">
        <f t="shared" si="21"/>
        <v/>
      </c>
      <c r="AL31" s="6" t="str">
        <f t="shared" si="22"/>
        <v/>
      </c>
      <c r="AM31" s="6" t="str">
        <f t="shared" si="23"/>
        <v/>
      </c>
      <c r="AN31" s="6" t="str">
        <f t="shared" si="24"/>
        <v/>
      </c>
      <c r="AO31" s="6" t="str">
        <f t="shared" si="25"/>
        <v/>
      </c>
      <c r="AP31" s="6">
        <f t="shared" si="26"/>
        <v>0</v>
      </c>
      <c r="AQ31" s="6">
        <f t="shared" si="27"/>
        <v>0</v>
      </c>
      <c r="AR31" s="6" t="str">
        <f t="shared" si="28"/>
        <v/>
      </c>
      <c r="AS31" s="6"/>
      <c r="AT31" s="47"/>
    </row>
    <row r="32" spans="2:46" x14ac:dyDescent="0.25">
      <c r="B32" s="194" t="s">
        <v>118</v>
      </c>
      <c r="C32" s="194"/>
      <c r="D32" s="2" t="s">
        <v>282</v>
      </c>
      <c r="E32" s="38" t="s">
        <v>79</v>
      </c>
      <c r="F32" s="39"/>
      <c r="G32" s="39"/>
      <c r="H32" s="38"/>
      <c r="I32" s="192" t="s">
        <v>121</v>
      </c>
      <c r="J32" s="192"/>
      <c r="K32" s="192"/>
      <c r="L32" s="192"/>
      <c r="M32" s="192"/>
      <c r="N32" s="192"/>
      <c r="O32" s="192"/>
      <c r="P32" s="192"/>
      <c r="Q32" s="192"/>
      <c r="R32" s="192"/>
      <c r="S32" s="4">
        <v>3</v>
      </c>
      <c r="T32" s="4">
        <v>3</v>
      </c>
      <c r="U32" s="4">
        <v>3</v>
      </c>
      <c r="V32" s="4">
        <v>3</v>
      </c>
      <c r="X32" s="166" t="s">
        <v>120</v>
      </c>
      <c r="Y32" s="40">
        <v>130</v>
      </c>
      <c r="Z32" s="190"/>
      <c r="AA32" s="42">
        <f t="shared" si="3"/>
        <v>0</v>
      </c>
      <c r="AB32" s="42">
        <f t="shared" si="17"/>
        <v>0</v>
      </c>
      <c r="AD32" s="5" t="str">
        <f t="shared" si="4"/>
        <v>04</v>
      </c>
      <c r="AE32" s="138" t="str">
        <f t="shared" si="5"/>
        <v/>
      </c>
      <c r="AF32" s="138" t="str">
        <f t="shared" si="18"/>
        <v/>
      </c>
      <c r="AG32" s="6" t="str">
        <f t="shared" si="6"/>
        <v/>
      </c>
      <c r="AH32" s="5" t="str">
        <f t="shared" si="7"/>
        <v/>
      </c>
      <c r="AI32" s="6">
        <f t="shared" si="19"/>
        <v>0</v>
      </c>
      <c r="AJ32" s="6">
        <f t="shared" si="20"/>
        <v>0</v>
      </c>
      <c r="AK32" s="6" t="str">
        <f t="shared" si="21"/>
        <v/>
      </c>
      <c r="AL32" s="6" t="str">
        <f t="shared" si="22"/>
        <v/>
      </c>
      <c r="AM32" s="6" t="str">
        <f t="shared" si="23"/>
        <v/>
      </c>
      <c r="AN32" s="6" t="str">
        <f t="shared" si="24"/>
        <v/>
      </c>
      <c r="AO32" s="6" t="str">
        <f t="shared" si="25"/>
        <v/>
      </c>
      <c r="AP32" s="6">
        <f t="shared" si="26"/>
        <v>0</v>
      </c>
      <c r="AQ32" s="6">
        <f t="shared" si="27"/>
        <v>0</v>
      </c>
      <c r="AR32" s="6" t="str">
        <f t="shared" si="28"/>
        <v/>
      </c>
      <c r="AS32" s="6"/>
      <c r="AT32" s="47"/>
    </row>
    <row r="33" spans="2:46" x14ac:dyDescent="0.25">
      <c r="B33" s="194" t="s">
        <v>115</v>
      </c>
      <c r="C33" s="194"/>
      <c r="D33" s="2" t="s">
        <v>149</v>
      </c>
      <c r="E33" s="38" t="s">
        <v>79</v>
      </c>
      <c r="F33" s="39"/>
      <c r="G33" s="39"/>
      <c r="H33" s="38"/>
      <c r="I33" s="192" t="s">
        <v>150</v>
      </c>
      <c r="J33" s="192"/>
      <c r="K33" s="192"/>
      <c r="L33" s="192"/>
      <c r="M33" s="192"/>
      <c r="N33" s="192"/>
      <c r="O33" s="192"/>
      <c r="P33" s="192"/>
      <c r="Q33" s="192"/>
      <c r="R33" s="192"/>
      <c r="Y33" s="40"/>
      <c r="Z33" s="41"/>
      <c r="AA33" s="42">
        <f t="shared" si="3"/>
        <v>0</v>
      </c>
      <c r="AB33" s="42">
        <f t="shared" si="17"/>
        <v>0</v>
      </c>
      <c r="AD33" s="5" t="str">
        <f t="shared" si="4"/>
        <v/>
      </c>
      <c r="AE33" s="138" t="str">
        <f t="shared" si="5"/>
        <v/>
      </c>
      <c r="AF33" s="138" t="str">
        <f t="shared" si="18"/>
        <v/>
      </c>
      <c r="AG33" s="6" t="str">
        <f t="shared" si="6"/>
        <v/>
      </c>
      <c r="AH33" s="5" t="str">
        <f t="shared" si="7"/>
        <v/>
      </c>
      <c r="AI33" s="6" t="str">
        <f t="shared" si="19"/>
        <v/>
      </c>
      <c r="AJ33" s="6" t="str">
        <f t="shared" si="20"/>
        <v/>
      </c>
      <c r="AK33" s="6" t="str">
        <f t="shared" si="21"/>
        <v/>
      </c>
      <c r="AL33" s="6" t="str">
        <f t="shared" si="22"/>
        <v/>
      </c>
      <c r="AM33" s="6" t="str">
        <f t="shared" si="23"/>
        <v/>
      </c>
      <c r="AN33" s="6" t="str">
        <f t="shared" si="24"/>
        <v/>
      </c>
      <c r="AO33" s="6" t="str">
        <f t="shared" si="25"/>
        <v/>
      </c>
      <c r="AP33" s="6" t="str">
        <f t="shared" si="26"/>
        <v/>
      </c>
      <c r="AQ33" s="6" t="str">
        <f t="shared" si="27"/>
        <v/>
      </c>
      <c r="AR33" s="6" t="str">
        <f t="shared" si="28"/>
        <v/>
      </c>
      <c r="AS33" s="6"/>
      <c r="AT33" s="47"/>
    </row>
    <row r="34" spans="2:46" ht="14.25" customHeight="1" x14ac:dyDescent="0.25">
      <c r="B34" s="194" t="s">
        <v>118</v>
      </c>
      <c r="C34" s="194"/>
      <c r="D34" s="2" t="s">
        <v>151</v>
      </c>
      <c r="E34" s="38" t="s">
        <v>79</v>
      </c>
      <c r="F34" s="39"/>
      <c r="G34" s="39"/>
      <c r="H34" s="38"/>
      <c r="I34" s="193" t="s">
        <v>158</v>
      </c>
      <c r="J34" s="193"/>
      <c r="K34" s="193"/>
      <c r="L34" s="193"/>
      <c r="M34" s="193"/>
      <c r="N34" s="193"/>
      <c r="O34" s="193"/>
      <c r="P34" s="193"/>
      <c r="Q34" s="193"/>
      <c r="R34" s="193"/>
      <c r="S34" s="169">
        <v>0</v>
      </c>
      <c r="T34" s="169">
        <v>0</v>
      </c>
      <c r="U34" s="169">
        <v>0</v>
      </c>
      <c r="V34" s="169">
        <v>0</v>
      </c>
      <c r="X34" s="166" t="s">
        <v>120</v>
      </c>
      <c r="Y34" s="40">
        <v>252</v>
      </c>
      <c r="Z34" s="191"/>
      <c r="AA34" s="42">
        <f t="shared" si="3"/>
        <v>0</v>
      </c>
      <c r="AB34" s="42">
        <f t="shared" si="17"/>
        <v>0</v>
      </c>
      <c r="AD34" s="5" t="str">
        <f t="shared" si="4"/>
        <v>05</v>
      </c>
      <c r="AE34" s="138" t="str">
        <f t="shared" si="5"/>
        <v/>
      </c>
      <c r="AF34" s="138" t="str">
        <f t="shared" si="18"/>
        <v/>
      </c>
      <c r="AG34" s="6" t="str">
        <f t="shared" si="6"/>
        <v/>
      </c>
      <c r="AH34" s="5" t="str">
        <f t="shared" si="7"/>
        <v/>
      </c>
      <c r="AI34" s="6">
        <f t="shared" si="19"/>
        <v>0</v>
      </c>
      <c r="AJ34" s="6">
        <f t="shared" si="20"/>
        <v>0</v>
      </c>
      <c r="AK34" s="6" t="str">
        <f t="shared" si="21"/>
        <v/>
      </c>
      <c r="AL34" s="6" t="str">
        <f t="shared" si="22"/>
        <v/>
      </c>
      <c r="AM34" s="6" t="str">
        <f t="shared" si="23"/>
        <v/>
      </c>
      <c r="AN34" s="6" t="str">
        <f t="shared" si="24"/>
        <v/>
      </c>
      <c r="AO34" s="6" t="str">
        <f t="shared" si="25"/>
        <v/>
      </c>
      <c r="AP34" s="6">
        <f t="shared" si="26"/>
        <v>0</v>
      </c>
      <c r="AQ34" s="6">
        <f t="shared" si="27"/>
        <v>0</v>
      </c>
      <c r="AR34" s="6" t="str">
        <f t="shared" si="28"/>
        <v/>
      </c>
      <c r="AS34" s="6"/>
      <c r="AT34" s="47"/>
    </row>
    <row r="35" spans="2:46" ht="14.25" customHeight="1" x14ac:dyDescent="0.25">
      <c r="B35" s="194" t="s">
        <v>118</v>
      </c>
      <c r="C35" s="194"/>
      <c r="D35" s="2" t="s">
        <v>152</v>
      </c>
      <c r="E35" s="38" t="s">
        <v>79</v>
      </c>
      <c r="F35" s="39"/>
      <c r="G35" s="39"/>
      <c r="H35" s="38"/>
      <c r="I35" s="193" t="s">
        <v>159</v>
      </c>
      <c r="J35" s="193"/>
      <c r="K35" s="193"/>
      <c r="L35" s="193"/>
      <c r="M35" s="193"/>
      <c r="N35" s="193"/>
      <c r="O35" s="193"/>
      <c r="P35" s="193"/>
      <c r="Q35" s="193"/>
      <c r="R35" s="193"/>
      <c r="S35" s="169">
        <v>0</v>
      </c>
      <c r="T35" s="169">
        <v>0</v>
      </c>
      <c r="U35" s="169">
        <v>0</v>
      </c>
      <c r="V35" s="169">
        <v>0</v>
      </c>
      <c r="X35" s="166" t="s">
        <v>120</v>
      </c>
      <c r="Y35" s="40">
        <v>150</v>
      </c>
      <c r="Z35" s="191"/>
      <c r="AA35" s="42">
        <f t="shared" si="3"/>
        <v>0</v>
      </c>
      <c r="AB35" s="42">
        <f t="shared" si="17"/>
        <v>0</v>
      </c>
      <c r="AD35" s="5" t="str">
        <f t="shared" si="4"/>
        <v>05</v>
      </c>
      <c r="AE35" s="138" t="str">
        <f t="shared" si="5"/>
        <v/>
      </c>
      <c r="AF35" s="138" t="str">
        <f t="shared" si="18"/>
        <v/>
      </c>
      <c r="AG35" s="6" t="str">
        <f t="shared" si="6"/>
        <v/>
      </c>
      <c r="AH35" s="5" t="str">
        <f t="shared" si="7"/>
        <v/>
      </c>
      <c r="AI35" s="6">
        <f t="shared" si="19"/>
        <v>0</v>
      </c>
      <c r="AJ35" s="6">
        <f t="shared" si="20"/>
        <v>0</v>
      </c>
      <c r="AK35" s="6" t="str">
        <f t="shared" si="21"/>
        <v/>
      </c>
      <c r="AL35" s="6" t="str">
        <f t="shared" si="22"/>
        <v/>
      </c>
      <c r="AM35" s="6" t="str">
        <f t="shared" si="23"/>
        <v/>
      </c>
      <c r="AN35" s="6" t="str">
        <f t="shared" si="24"/>
        <v/>
      </c>
      <c r="AO35" s="6" t="str">
        <f t="shared" si="25"/>
        <v/>
      </c>
      <c r="AP35" s="6">
        <f t="shared" si="26"/>
        <v>0</v>
      </c>
      <c r="AQ35" s="6">
        <f t="shared" si="27"/>
        <v>0</v>
      </c>
      <c r="AR35" s="6" t="str">
        <f t="shared" si="28"/>
        <v/>
      </c>
      <c r="AS35" s="6"/>
      <c r="AT35" s="47"/>
    </row>
    <row r="36" spans="2:46" ht="14.25" customHeight="1" x14ac:dyDescent="0.25">
      <c r="B36" s="194" t="s">
        <v>118</v>
      </c>
      <c r="C36" s="194"/>
      <c r="D36" s="2" t="s">
        <v>153</v>
      </c>
      <c r="E36" s="38" t="s">
        <v>79</v>
      </c>
      <c r="F36" s="39"/>
      <c r="G36" s="39"/>
      <c r="H36" s="38"/>
      <c r="I36" s="193" t="s">
        <v>160</v>
      </c>
      <c r="J36" s="193"/>
      <c r="K36" s="193"/>
      <c r="L36" s="193"/>
      <c r="M36" s="193"/>
      <c r="N36" s="193"/>
      <c r="O36" s="193"/>
      <c r="P36" s="193"/>
      <c r="Q36" s="193"/>
      <c r="R36" s="193"/>
      <c r="S36" s="169">
        <v>0</v>
      </c>
      <c r="T36" s="169">
        <v>0</v>
      </c>
      <c r="U36" s="169">
        <v>0</v>
      </c>
      <c r="V36" s="169">
        <v>0</v>
      </c>
      <c r="X36" s="166" t="s">
        <v>120</v>
      </c>
      <c r="Y36" s="40">
        <v>150</v>
      </c>
      <c r="Z36" s="191"/>
      <c r="AA36" s="42">
        <f t="shared" si="3"/>
        <v>0</v>
      </c>
      <c r="AB36" s="42">
        <f t="shared" si="17"/>
        <v>0</v>
      </c>
      <c r="AD36" s="5" t="str">
        <f t="shared" si="4"/>
        <v>05</v>
      </c>
      <c r="AE36" s="138" t="str">
        <f t="shared" si="5"/>
        <v/>
      </c>
      <c r="AF36" s="138" t="str">
        <f t="shared" si="18"/>
        <v/>
      </c>
      <c r="AG36" s="6" t="str">
        <f t="shared" si="6"/>
        <v/>
      </c>
      <c r="AH36" s="5" t="str">
        <f t="shared" si="7"/>
        <v/>
      </c>
      <c r="AI36" s="6">
        <f t="shared" si="19"/>
        <v>0</v>
      </c>
      <c r="AJ36" s="6">
        <f t="shared" si="20"/>
        <v>0</v>
      </c>
      <c r="AK36" s="6" t="str">
        <f t="shared" si="21"/>
        <v/>
      </c>
      <c r="AL36" s="6" t="str">
        <f t="shared" si="22"/>
        <v/>
      </c>
      <c r="AM36" s="6" t="str">
        <f t="shared" si="23"/>
        <v/>
      </c>
      <c r="AN36" s="6" t="str">
        <f t="shared" si="24"/>
        <v/>
      </c>
      <c r="AO36" s="6" t="str">
        <f t="shared" si="25"/>
        <v/>
      </c>
      <c r="AP36" s="6">
        <f t="shared" si="26"/>
        <v>0</v>
      </c>
      <c r="AQ36" s="6">
        <f t="shared" si="27"/>
        <v>0</v>
      </c>
      <c r="AR36" s="6" t="str">
        <f t="shared" si="28"/>
        <v/>
      </c>
      <c r="AS36" s="6"/>
      <c r="AT36" s="47"/>
    </row>
    <row r="37" spans="2:46" ht="14.25" customHeight="1" x14ac:dyDescent="0.25">
      <c r="B37" s="194" t="s">
        <v>118</v>
      </c>
      <c r="C37" s="194"/>
      <c r="D37" s="2" t="s">
        <v>154</v>
      </c>
      <c r="E37" s="38" t="s">
        <v>79</v>
      </c>
      <c r="F37" s="39"/>
      <c r="G37" s="39"/>
      <c r="H37" s="38"/>
      <c r="I37" s="193" t="s">
        <v>161</v>
      </c>
      <c r="J37" s="193"/>
      <c r="K37" s="193"/>
      <c r="L37" s="193"/>
      <c r="M37" s="193"/>
      <c r="N37" s="193"/>
      <c r="O37" s="193"/>
      <c r="P37" s="193"/>
      <c r="Q37" s="193"/>
      <c r="R37" s="193"/>
      <c r="S37" s="169">
        <v>0</v>
      </c>
      <c r="T37" s="169">
        <v>0</v>
      </c>
      <c r="U37" s="169">
        <v>0</v>
      </c>
      <c r="V37" s="169">
        <v>0</v>
      </c>
      <c r="X37" s="166" t="s">
        <v>120</v>
      </c>
      <c r="Y37" s="40">
        <v>600</v>
      </c>
      <c r="Z37" s="191"/>
      <c r="AA37" s="42">
        <f t="shared" si="3"/>
        <v>0</v>
      </c>
      <c r="AB37" s="42">
        <f t="shared" si="17"/>
        <v>0</v>
      </c>
      <c r="AD37" s="5" t="str">
        <f t="shared" si="4"/>
        <v>05</v>
      </c>
      <c r="AE37" s="138" t="str">
        <f t="shared" si="5"/>
        <v/>
      </c>
      <c r="AF37" s="138" t="str">
        <f t="shared" si="18"/>
        <v/>
      </c>
      <c r="AG37" s="6" t="str">
        <f t="shared" si="6"/>
        <v/>
      </c>
      <c r="AH37" s="5" t="str">
        <f t="shared" si="7"/>
        <v/>
      </c>
      <c r="AI37" s="6">
        <f t="shared" si="19"/>
        <v>0</v>
      </c>
      <c r="AJ37" s="6">
        <f t="shared" si="20"/>
        <v>0</v>
      </c>
      <c r="AK37" s="6" t="str">
        <f t="shared" si="21"/>
        <v/>
      </c>
      <c r="AL37" s="6" t="str">
        <f t="shared" si="22"/>
        <v/>
      </c>
      <c r="AM37" s="6" t="str">
        <f t="shared" si="23"/>
        <v/>
      </c>
      <c r="AN37" s="6" t="str">
        <f t="shared" si="24"/>
        <v/>
      </c>
      <c r="AO37" s="6" t="str">
        <f t="shared" si="25"/>
        <v/>
      </c>
      <c r="AP37" s="6">
        <f t="shared" si="26"/>
        <v>0</v>
      </c>
      <c r="AQ37" s="6">
        <f t="shared" si="27"/>
        <v>0</v>
      </c>
      <c r="AR37" s="6" t="str">
        <f t="shared" si="28"/>
        <v/>
      </c>
      <c r="AS37" s="6"/>
      <c r="AT37" s="47"/>
    </row>
    <row r="38" spans="2:46" ht="14.25" customHeight="1" x14ac:dyDescent="0.25">
      <c r="B38" s="194" t="s">
        <v>118</v>
      </c>
      <c r="C38" s="194"/>
      <c r="D38" s="2" t="s">
        <v>155</v>
      </c>
      <c r="E38" s="38" t="s">
        <v>79</v>
      </c>
      <c r="F38" s="39"/>
      <c r="G38" s="39"/>
      <c r="H38" s="38"/>
      <c r="I38" s="193" t="s">
        <v>162</v>
      </c>
      <c r="J38" s="193"/>
      <c r="K38" s="193"/>
      <c r="L38" s="193"/>
      <c r="M38" s="193"/>
      <c r="N38" s="193"/>
      <c r="O38" s="193"/>
      <c r="P38" s="193"/>
      <c r="Q38" s="193"/>
      <c r="R38" s="193"/>
      <c r="S38" s="169">
        <v>0</v>
      </c>
      <c r="T38" s="169">
        <v>0</v>
      </c>
      <c r="U38" s="169">
        <v>0</v>
      </c>
      <c r="V38" s="169">
        <v>0</v>
      </c>
      <c r="X38" s="166" t="s">
        <v>120</v>
      </c>
      <c r="Y38" s="40">
        <v>350</v>
      </c>
      <c r="Z38" s="191"/>
      <c r="AA38" s="42">
        <f t="shared" si="3"/>
        <v>0</v>
      </c>
      <c r="AB38" s="42">
        <f t="shared" si="17"/>
        <v>0</v>
      </c>
      <c r="AD38" s="5" t="str">
        <f t="shared" si="4"/>
        <v>05</v>
      </c>
      <c r="AE38" s="138" t="str">
        <f t="shared" si="5"/>
        <v/>
      </c>
      <c r="AF38" s="138" t="str">
        <f t="shared" si="18"/>
        <v/>
      </c>
      <c r="AG38" s="6" t="str">
        <f t="shared" si="6"/>
        <v/>
      </c>
      <c r="AH38" s="5" t="str">
        <f t="shared" si="7"/>
        <v/>
      </c>
      <c r="AI38" s="6">
        <f t="shared" si="19"/>
        <v>0</v>
      </c>
      <c r="AJ38" s="6">
        <f t="shared" si="20"/>
        <v>0</v>
      </c>
      <c r="AK38" s="6" t="str">
        <f t="shared" si="21"/>
        <v/>
      </c>
      <c r="AL38" s="6" t="str">
        <f t="shared" si="22"/>
        <v/>
      </c>
      <c r="AM38" s="6" t="str">
        <f t="shared" si="23"/>
        <v/>
      </c>
      <c r="AN38" s="6" t="str">
        <f t="shared" si="24"/>
        <v/>
      </c>
      <c r="AO38" s="6" t="str">
        <f t="shared" si="25"/>
        <v/>
      </c>
      <c r="AP38" s="6">
        <f t="shared" si="26"/>
        <v>0</v>
      </c>
      <c r="AQ38" s="6">
        <f t="shared" si="27"/>
        <v>0</v>
      </c>
      <c r="AR38" s="6" t="str">
        <f t="shared" si="28"/>
        <v/>
      </c>
      <c r="AS38" s="6"/>
      <c r="AT38" s="47"/>
    </row>
    <row r="39" spans="2:46" ht="14.25" customHeight="1" x14ac:dyDescent="0.25">
      <c r="B39" s="194" t="s">
        <v>118</v>
      </c>
      <c r="C39" s="194"/>
      <c r="D39" s="2" t="s">
        <v>156</v>
      </c>
      <c r="E39" s="38" t="s">
        <v>79</v>
      </c>
      <c r="F39" s="39"/>
      <c r="G39" s="39"/>
      <c r="H39" s="38"/>
      <c r="I39" s="193" t="s">
        <v>163</v>
      </c>
      <c r="J39" s="193"/>
      <c r="K39" s="193"/>
      <c r="L39" s="193"/>
      <c r="M39" s="193"/>
      <c r="N39" s="193"/>
      <c r="O39" s="193"/>
      <c r="P39" s="193"/>
      <c r="Q39" s="193"/>
      <c r="R39" s="193"/>
      <c r="S39" s="169">
        <v>0</v>
      </c>
      <c r="T39" s="169">
        <v>0</v>
      </c>
      <c r="U39" s="169">
        <v>0</v>
      </c>
      <c r="V39" s="169">
        <v>0</v>
      </c>
      <c r="X39" s="166" t="s">
        <v>120</v>
      </c>
      <c r="Y39" s="40">
        <v>210</v>
      </c>
      <c r="Z39" s="191"/>
      <c r="AA39" s="42">
        <f t="shared" si="3"/>
        <v>0</v>
      </c>
      <c r="AB39" s="42">
        <f t="shared" si="17"/>
        <v>0</v>
      </c>
      <c r="AD39" s="5" t="str">
        <f t="shared" si="4"/>
        <v>05</v>
      </c>
      <c r="AE39" s="138" t="str">
        <f t="shared" si="5"/>
        <v/>
      </c>
      <c r="AF39" s="138" t="str">
        <f t="shared" si="18"/>
        <v/>
      </c>
      <c r="AG39" s="6" t="str">
        <f t="shared" si="6"/>
        <v/>
      </c>
      <c r="AH39" s="5" t="str">
        <f t="shared" si="7"/>
        <v/>
      </c>
      <c r="AI39" s="6">
        <f t="shared" si="19"/>
        <v>0</v>
      </c>
      <c r="AJ39" s="6">
        <f t="shared" si="20"/>
        <v>0</v>
      </c>
      <c r="AK39" s="6" t="str">
        <f t="shared" si="21"/>
        <v/>
      </c>
      <c r="AL39" s="6" t="str">
        <f t="shared" si="22"/>
        <v/>
      </c>
      <c r="AM39" s="6" t="str">
        <f t="shared" si="23"/>
        <v/>
      </c>
      <c r="AN39" s="6" t="str">
        <f t="shared" si="24"/>
        <v/>
      </c>
      <c r="AO39" s="6" t="str">
        <f t="shared" si="25"/>
        <v/>
      </c>
      <c r="AP39" s="6">
        <f t="shared" si="26"/>
        <v>0</v>
      </c>
      <c r="AQ39" s="6">
        <f t="shared" si="27"/>
        <v>0</v>
      </c>
      <c r="AR39" s="6" t="str">
        <f t="shared" si="28"/>
        <v/>
      </c>
      <c r="AS39" s="6"/>
      <c r="AT39" s="47"/>
    </row>
    <row r="40" spans="2:46" ht="14.25" customHeight="1" x14ac:dyDescent="0.25">
      <c r="B40" s="194" t="s">
        <v>118</v>
      </c>
      <c r="C40" s="194"/>
      <c r="D40" s="2" t="s">
        <v>157</v>
      </c>
      <c r="E40" s="38" t="s">
        <v>79</v>
      </c>
      <c r="F40" s="39"/>
      <c r="G40" s="39"/>
      <c r="H40" s="38"/>
      <c r="I40" s="193" t="s">
        <v>164</v>
      </c>
      <c r="J40" s="193"/>
      <c r="K40" s="193"/>
      <c r="L40" s="193"/>
      <c r="M40" s="193"/>
      <c r="N40" s="193"/>
      <c r="O40" s="193"/>
      <c r="P40" s="193"/>
      <c r="Q40" s="193"/>
      <c r="R40" s="193"/>
      <c r="S40" s="169">
        <v>0</v>
      </c>
      <c r="T40" s="169">
        <v>0</v>
      </c>
      <c r="U40" s="169">
        <v>0</v>
      </c>
      <c r="V40" s="169">
        <v>0</v>
      </c>
      <c r="X40" s="166" t="s">
        <v>120</v>
      </c>
      <c r="Y40" s="40">
        <v>210</v>
      </c>
      <c r="Z40" s="191"/>
      <c r="AA40" s="42">
        <f t="shared" si="3"/>
        <v>0</v>
      </c>
      <c r="AB40" s="42">
        <f t="shared" si="17"/>
        <v>0</v>
      </c>
      <c r="AD40" s="5" t="str">
        <f t="shared" si="4"/>
        <v>05</v>
      </c>
      <c r="AE40" s="138" t="str">
        <f t="shared" si="5"/>
        <v/>
      </c>
      <c r="AF40" s="138" t="str">
        <f t="shared" si="18"/>
        <v/>
      </c>
      <c r="AG40" s="6" t="str">
        <f t="shared" si="6"/>
        <v/>
      </c>
      <c r="AH40" s="5" t="str">
        <f t="shared" si="7"/>
        <v/>
      </c>
      <c r="AI40" s="6">
        <f t="shared" si="19"/>
        <v>0</v>
      </c>
      <c r="AJ40" s="6">
        <f t="shared" si="20"/>
        <v>0</v>
      </c>
      <c r="AK40" s="6" t="str">
        <f t="shared" si="21"/>
        <v/>
      </c>
      <c r="AL40" s="6" t="str">
        <f t="shared" si="22"/>
        <v/>
      </c>
      <c r="AM40" s="6" t="str">
        <f t="shared" si="23"/>
        <v/>
      </c>
      <c r="AN40" s="6" t="str">
        <f t="shared" si="24"/>
        <v/>
      </c>
      <c r="AO40" s="6" t="str">
        <f t="shared" si="25"/>
        <v/>
      </c>
      <c r="AP40" s="6">
        <f t="shared" si="26"/>
        <v>0</v>
      </c>
      <c r="AQ40" s="6">
        <f t="shared" si="27"/>
        <v>0</v>
      </c>
      <c r="AR40" s="6" t="str">
        <f t="shared" si="28"/>
        <v/>
      </c>
      <c r="AS40" s="6"/>
      <c r="AT40" s="47"/>
    </row>
    <row r="41" spans="2:46" x14ac:dyDescent="0.25">
      <c r="B41" s="194" t="s">
        <v>115</v>
      </c>
      <c r="C41" s="194"/>
      <c r="D41" s="2" t="s">
        <v>165</v>
      </c>
      <c r="E41" s="38" t="s">
        <v>79</v>
      </c>
      <c r="F41" s="39"/>
      <c r="G41" s="39"/>
      <c r="H41" s="38"/>
      <c r="I41" s="192" t="s">
        <v>166</v>
      </c>
      <c r="J41" s="192"/>
      <c r="K41" s="192"/>
      <c r="L41" s="192"/>
      <c r="M41" s="192"/>
      <c r="N41" s="192"/>
      <c r="O41" s="192"/>
      <c r="P41" s="192"/>
      <c r="Q41" s="192"/>
      <c r="R41" s="192"/>
      <c r="Y41" s="40"/>
      <c r="Z41" s="41"/>
      <c r="AA41" s="42">
        <f t="shared" si="3"/>
        <v>0</v>
      </c>
      <c r="AB41" s="42">
        <f t="shared" si="17"/>
        <v>0</v>
      </c>
      <c r="AD41" s="5" t="str">
        <f t="shared" si="4"/>
        <v/>
      </c>
      <c r="AE41" s="138" t="str">
        <f t="shared" si="5"/>
        <v/>
      </c>
      <c r="AF41" s="138" t="str">
        <f t="shared" si="18"/>
        <v/>
      </c>
      <c r="AG41" s="6" t="str">
        <f t="shared" si="6"/>
        <v/>
      </c>
      <c r="AH41" s="5" t="str">
        <f t="shared" si="7"/>
        <v/>
      </c>
      <c r="AI41" s="6" t="str">
        <f t="shared" si="19"/>
        <v/>
      </c>
      <c r="AJ41" s="6" t="str">
        <f t="shared" si="20"/>
        <v/>
      </c>
      <c r="AK41" s="6" t="str">
        <f t="shared" si="21"/>
        <v/>
      </c>
      <c r="AL41" s="6" t="str">
        <f t="shared" si="22"/>
        <v/>
      </c>
      <c r="AM41" s="6" t="str">
        <f t="shared" si="23"/>
        <v/>
      </c>
      <c r="AN41" s="6" t="str">
        <f t="shared" si="24"/>
        <v/>
      </c>
      <c r="AO41" s="6" t="str">
        <f t="shared" si="25"/>
        <v/>
      </c>
      <c r="AP41" s="6" t="str">
        <f t="shared" si="26"/>
        <v/>
      </c>
      <c r="AQ41" s="6" t="str">
        <f t="shared" si="27"/>
        <v/>
      </c>
      <c r="AR41" s="6" t="str">
        <f t="shared" si="28"/>
        <v/>
      </c>
      <c r="AS41" s="6"/>
      <c r="AT41" s="47"/>
    </row>
    <row r="42" spans="2:46" x14ac:dyDescent="0.25">
      <c r="B42" s="194" t="s">
        <v>118</v>
      </c>
      <c r="C42" s="194"/>
      <c r="D42" s="2" t="s">
        <v>167</v>
      </c>
      <c r="E42" s="38" t="s">
        <v>79</v>
      </c>
      <c r="F42" s="39"/>
      <c r="G42" s="39"/>
      <c r="H42" s="38"/>
      <c r="I42" s="192" t="s">
        <v>283</v>
      </c>
      <c r="J42" s="192"/>
      <c r="K42" s="192"/>
      <c r="L42" s="192"/>
      <c r="M42" s="192"/>
      <c r="N42" s="192"/>
      <c r="O42" s="192"/>
      <c r="P42" s="192"/>
      <c r="Q42" s="192"/>
      <c r="R42" s="192"/>
      <c r="S42" s="4">
        <v>31</v>
      </c>
      <c r="T42" s="4">
        <v>31</v>
      </c>
      <c r="U42" s="4">
        <v>31</v>
      </c>
      <c r="V42" s="4">
        <v>31</v>
      </c>
      <c r="X42" s="171" t="s">
        <v>169</v>
      </c>
      <c r="Y42" s="40">
        <v>28.5</v>
      </c>
      <c r="Z42" s="190"/>
      <c r="AA42" s="42">
        <f t="shared" si="3"/>
        <v>0</v>
      </c>
      <c r="AB42" s="42">
        <f t="shared" si="17"/>
        <v>0</v>
      </c>
      <c r="AD42" s="5" t="str">
        <f t="shared" si="4"/>
        <v>06</v>
      </c>
      <c r="AE42" s="138" t="str">
        <f t="shared" si="5"/>
        <v/>
      </c>
      <c r="AF42" s="138" t="str">
        <f t="shared" si="18"/>
        <v/>
      </c>
      <c r="AG42" s="6" t="str">
        <f t="shared" si="6"/>
        <v/>
      </c>
      <c r="AH42" s="5" t="str">
        <f t="shared" si="7"/>
        <v/>
      </c>
      <c r="AI42" s="6">
        <f t="shared" si="19"/>
        <v>0</v>
      </c>
      <c r="AJ42" s="6">
        <f t="shared" si="20"/>
        <v>0</v>
      </c>
      <c r="AK42" s="6" t="str">
        <f t="shared" si="21"/>
        <v/>
      </c>
      <c r="AL42" s="6" t="str">
        <f t="shared" si="22"/>
        <v/>
      </c>
      <c r="AM42" s="6" t="str">
        <f t="shared" si="23"/>
        <v/>
      </c>
      <c r="AN42" s="6" t="str">
        <f t="shared" si="24"/>
        <v/>
      </c>
      <c r="AO42" s="6" t="str">
        <f t="shared" si="25"/>
        <v/>
      </c>
      <c r="AP42" s="6">
        <f t="shared" si="26"/>
        <v>0</v>
      </c>
      <c r="AQ42" s="6">
        <f t="shared" si="27"/>
        <v>0</v>
      </c>
      <c r="AR42" s="6" t="str">
        <f t="shared" si="28"/>
        <v/>
      </c>
      <c r="AS42" s="6"/>
      <c r="AT42" s="47"/>
    </row>
    <row r="43" spans="2:46" x14ac:dyDescent="0.25">
      <c r="B43" s="194" t="s">
        <v>118</v>
      </c>
      <c r="C43" s="194"/>
      <c r="D43" s="2" t="s">
        <v>168</v>
      </c>
      <c r="E43" s="38" t="s">
        <v>79</v>
      </c>
      <c r="F43" s="39"/>
      <c r="G43" s="39"/>
      <c r="H43" s="38"/>
      <c r="I43" s="192" t="s">
        <v>284</v>
      </c>
      <c r="J43" s="192"/>
      <c r="K43" s="192"/>
      <c r="L43" s="192"/>
      <c r="M43" s="192"/>
      <c r="N43" s="192"/>
      <c r="O43" s="192"/>
      <c r="P43" s="192"/>
      <c r="Q43" s="192"/>
      <c r="R43" s="192"/>
      <c r="S43" s="4">
        <v>31</v>
      </c>
      <c r="T43" s="4">
        <v>31</v>
      </c>
      <c r="U43" s="4">
        <v>31</v>
      </c>
      <c r="V43" s="4">
        <v>31</v>
      </c>
      <c r="X43" s="171" t="s">
        <v>169</v>
      </c>
      <c r="Y43" s="40">
        <v>28.5</v>
      </c>
      <c r="Z43" s="190"/>
      <c r="AA43" s="42">
        <f t="shared" si="3"/>
        <v>0</v>
      </c>
      <c r="AB43" s="42">
        <f t="shared" si="17"/>
        <v>0</v>
      </c>
      <c r="AD43" s="5" t="str">
        <f t="shared" si="4"/>
        <v>06</v>
      </c>
      <c r="AE43" s="138" t="str">
        <f t="shared" si="5"/>
        <v/>
      </c>
      <c r="AF43" s="138" t="str">
        <f t="shared" si="18"/>
        <v/>
      </c>
      <c r="AG43" s="6" t="str">
        <f t="shared" si="6"/>
        <v/>
      </c>
      <c r="AH43" s="5" t="str">
        <f t="shared" si="7"/>
        <v/>
      </c>
      <c r="AI43" s="6">
        <f t="shared" si="19"/>
        <v>0</v>
      </c>
      <c r="AJ43" s="6">
        <f t="shared" si="20"/>
        <v>0</v>
      </c>
      <c r="AK43" s="6" t="str">
        <f t="shared" si="21"/>
        <v/>
      </c>
      <c r="AL43" s="6" t="str">
        <f t="shared" si="22"/>
        <v/>
      </c>
      <c r="AM43" s="6" t="str">
        <f t="shared" si="23"/>
        <v/>
      </c>
      <c r="AN43" s="6" t="str">
        <f t="shared" si="24"/>
        <v/>
      </c>
      <c r="AO43" s="6" t="str">
        <f t="shared" si="25"/>
        <v/>
      </c>
      <c r="AP43" s="6">
        <f t="shared" si="26"/>
        <v>0</v>
      </c>
      <c r="AQ43" s="6">
        <f t="shared" si="27"/>
        <v>0</v>
      </c>
      <c r="AR43" s="6" t="str">
        <f t="shared" si="28"/>
        <v/>
      </c>
      <c r="AS43" s="6"/>
      <c r="AT43" s="47"/>
    </row>
    <row r="44" spans="2:46" x14ac:dyDescent="0.25">
      <c r="B44" s="194" t="s">
        <v>115</v>
      </c>
      <c r="C44" s="194"/>
      <c r="D44" s="2" t="s">
        <v>170</v>
      </c>
      <c r="E44" s="38" t="s">
        <v>79</v>
      </c>
      <c r="F44" s="39"/>
      <c r="G44" s="39"/>
      <c r="H44" s="38"/>
      <c r="I44" s="192" t="s">
        <v>171</v>
      </c>
      <c r="J44" s="192"/>
      <c r="K44" s="192"/>
      <c r="L44" s="192"/>
      <c r="M44" s="192"/>
      <c r="N44" s="192"/>
      <c r="O44" s="192"/>
      <c r="P44" s="192"/>
      <c r="Q44" s="192"/>
      <c r="R44" s="192"/>
      <c r="Y44" s="40"/>
      <c r="Z44" s="41"/>
      <c r="AA44" s="42">
        <f t="shared" si="3"/>
        <v>0</v>
      </c>
      <c r="AB44" s="42">
        <f t="shared" si="17"/>
        <v>0</v>
      </c>
      <c r="AD44" s="5" t="str">
        <f t="shared" si="4"/>
        <v/>
      </c>
      <c r="AE44" s="138" t="str">
        <f t="shared" si="5"/>
        <v/>
      </c>
      <c r="AF44" s="138" t="str">
        <f t="shared" si="18"/>
        <v/>
      </c>
      <c r="AG44" s="6" t="str">
        <f t="shared" si="6"/>
        <v/>
      </c>
      <c r="AH44" s="5" t="str">
        <f t="shared" si="7"/>
        <v/>
      </c>
      <c r="AI44" s="6" t="str">
        <f t="shared" si="19"/>
        <v/>
      </c>
      <c r="AJ44" s="6" t="str">
        <f t="shared" si="20"/>
        <v/>
      </c>
      <c r="AK44" s="6" t="str">
        <f t="shared" si="21"/>
        <v/>
      </c>
      <c r="AL44" s="6" t="str">
        <f t="shared" si="22"/>
        <v/>
      </c>
      <c r="AM44" s="6" t="str">
        <f t="shared" si="23"/>
        <v/>
      </c>
      <c r="AN44" s="6" t="str">
        <f t="shared" si="24"/>
        <v/>
      </c>
      <c r="AO44" s="6" t="str">
        <f t="shared" si="25"/>
        <v/>
      </c>
      <c r="AP44" s="6" t="str">
        <f t="shared" si="26"/>
        <v/>
      </c>
      <c r="AQ44" s="6" t="str">
        <f t="shared" si="27"/>
        <v/>
      </c>
      <c r="AR44" s="6" t="str">
        <f t="shared" si="28"/>
        <v/>
      </c>
      <c r="AS44" s="6"/>
      <c r="AT44" s="47"/>
    </row>
    <row r="45" spans="2:46" x14ac:dyDescent="0.25">
      <c r="B45" s="194" t="s">
        <v>118</v>
      </c>
      <c r="C45" s="194"/>
      <c r="D45" s="2" t="s">
        <v>172</v>
      </c>
      <c r="E45" s="38" t="s">
        <v>79</v>
      </c>
      <c r="F45" s="39"/>
      <c r="G45" s="39"/>
      <c r="H45" s="38"/>
      <c r="I45" s="192" t="s">
        <v>119</v>
      </c>
      <c r="J45" s="192"/>
      <c r="K45" s="192"/>
      <c r="L45" s="192"/>
      <c r="M45" s="192"/>
      <c r="N45" s="192"/>
      <c r="O45" s="192"/>
      <c r="P45" s="192"/>
      <c r="Q45" s="192"/>
      <c r="R45" s="192"/>
      <c r="S45" s="4">
        <v>91</v>
      </c>
      <c r="T45" s="4">
        <v>91</v>
      </c>
      <c r="U45" s="4">
        <v>91</v>
      </c>
      <c r="V45" s="4">
        <v>91</v>
      </c>
      <c r="X45" s="174" t="s">
        <v>169</v>
      </c>
      <c r="Y45" s="40">
        <v>35</v>
      </c>
      <c r="Z45" s="190"/>
      <c r="AA45" s="42">
        <f t="shared" si="3"/>
        <v>0</v>
      </c>
      <c r="AB45" s="42">
        <f t="shared" si="17"/>
        <v>0</v>
      </c>
      <c r="AD45" s="5" t="str">
        <f t="shared" si="4"/>
        <v>07</v>
      </c>
      <c r="AE45" s="138" t="str">
        <f t="shared" si="5"/>
        <v/>
      </c>
      <c r="AF45" s="138" t="str">
        <f t="shared" si="18"/>
        <v/>
      </c>
      <c r="AG45" s="6" t="str">
        <f t="shared" si="6"/>
        <v/>
      </c>
      <c r="AH45" s="5" t="str">
        <f t="shared" si="7"/>
        <v/>
      </c>
      <c r="AI45" s="6">
        <f t="shared" si="19"/>
        <v>0</v>
      </c>
      <c r="AJ45" s="6">
        <f t="shared" si="20"/>
        <v>0</v>
      </c>
      <c r="AK45" s="6" t="str">
        <f t="shared" si="21"/>
        <v/>
      </c>
      <c r="AL45" s="6" t="str">
        <f t="shared" si="22"/>
        <v/>
      </c>
      <c r="AM45" s="6" t="str">
        <f t="shared" si="23"/>
        <v/>
      </c>
      <c r="AN45" s="6" t="str">
        <f t="shared" si="24"/>
        <v/>
      </c>
      <c r="AO45" s="6" t="str">
        <f t="shared" si="25"/>
        <v/>
      </c>
      <c r="AP45" s="6">
        <f t="shared" si="26"/>
        <v>0</v>
      </c>
      <c r="AQ45" s="6">
        <f t="shared" si="27"/>
        <v>0</v>
      </c>
      <c r="AR45" s="6" t="str">
        <f t="shared" si="28"/>
        <v/>
      </c>
      <c r="AS45" s="6"/>
      <c r="AT45" s="47"/>
    </row>
    <row r="46" spans="2:46" x14ac:dyDescent="0.25">
      <c r="B46" s="194" t="s">
        <v>118</v>
      </c>
      <c r="C46" s="194"/>
      <c r="D46" s="170" t="s">
        <v>173</v>
      </c>
      <c r="E46" s="172" t="s">
        <v>79</v>
      </c>
      <c r="F46" s="39"/>
      <c r="G46" s="39"/>
      <c r="H46" s="38"/>
      <c r="I46" s="192" t="s">
        <v>121</v>
      </c>
      <c r="J46" s="192"/>
      <c r="K46" s="192"/>
      <c r="L46" s="192"/>
      <c r="M46" s="192"/>
      <c r="N46" s="192"/>
      <c r="O46" s="192"/>
      <c r="P46" s="192"/>
      <c r="Q46" s="192"/>
      <c r="R46" s="192"/>
      <c r="S46" s="4">
        <v>91</v>
      </c>
      <c r="T46" s="4">
        <v>91</v>
      </c>
      <c r="U46" s="4">
        <v>91</v>
      </c>
      <c r="V46" s="4">
        <v>91</v>
      </c>
      <c r="X46" s="174" t="s">
        <v>169</v>
      </c>
      <c r="Y46" s="40">
        <v>35</v>
      </c>
      <c r="Z46" s="190"/>
      <c r="AA46" s="42">
        <f t="shared" si="3"/>
        <v>0</v>
      </c>
      <c r="AB46" s="42">
        <f t="shared" si="17"/>
        <v>0</v>
      </c>
      <c r="AD46" s="5" t="str">
        <f t="shared" si="4"/>
        <v>07</v>
      </c>
      <c r="AE46" s="138" t="str">
        <f t="shared" si="5"/>
        <v/>
      </c>
      <c r="AF46" s="138" t="str">
        <f t="shared" si="18"/>
        <v/>
      </c>
      <c r="AG46" s="6" t="str">
        <f t="shared" si="6"/>
        <v/>
      </c>
      <c r="AH46" s="5" t="str">
        <f t="shared" si="7"/>
        <v/>
      </c>
      <c r="AI46" s="6">
        <f t="shared" si="19"/>
        <v>0</v>
      </c>
      <c r="AJ46" s="6">
        <f t="shared" si="20"/>
        <v>0</v>
      </c>
      <c r="AK46" s="6" t="str">
        <f t="shared" si="21"/>
        <v/>
      </c>
      <c r="AL46" s="6" t="str">
        <f t="shared" si="22"/>
        <v/>
      </c>
      <c r="AM46" s="6" t="str">
        <f t="shared" si="23"/>
        <v/>
      </c>
      <c r="AN46" s="6" t="str">
        <f t="shared" si="24"/>
        <v/>
      </c>
      <c r="AO46" s="6" t="str">
        <f t="shared" si="25"/>
        <v/>
      </c>
      <c r="AP46" s="6">
        <f t="shared" si="26"/>
        <v>0</v>
      </c>
      <c r="AQ46" s="6">
        <f t="shared" si="27"/>
        <v>0</v>
      </c>
      <c r="AR46" s="6" t="str">
        <f t="shared" si="28"/>
        <v/>
      </c>
      <c r="AS46" s="6"/>
      <c r="AT46" s="47"/>
    </row>
    <row r="47" spans="2:46" x14ac:dyDescent="0.25">
      <c r="B47" s="194" t="s">
        <v>115</v>
      </c>
      <c r="C47" s="194"/>
      <c r="D47" s="2" t="s">
        <v>174</v>
      </c>
      <c r="E47" s="38" t="s">
        <v>79</v>
      </c>
      <c r="F47" s="39"/>
      <c r="G47" s="39"/>
      <c r="H47" s="38"/>
      <c r="I47" s="192" t="s">
        <v>175</v>
      </c>
      <c r="J47" s="192"/>
      <c r="K47" s="192"/>
      <c r="L47" s="192"/>
      <c r="M47" s="192"/>
      <c r="N47" s="192"/>
      <c r="O47" s="192"/>
      <c r="P47" s="192"/>
      <c r="Q47" s="192"/>
      <c r="R47" s="192"/>
      <c r="Y47" s="40"/>
      <c r="Z47" s="41"/>
      <c r="AA47" s="42">
        <f t="shared" si="3"/>
        <v>0</v>
      </c>
      <c r="AB47" s="42">
        <f t="shared" si="17"/>
        <v>0</v>
      </c>
      <c r="AD47" s="5" t="str">
        <f t="shared" si="4"/>
        <v/>
      </c>
      <c r="AE47" s="138" t="str">
        <f t="shared" si="5"/>
        <v/>
      </c>
      <c r="AF47" s="138" t="str">
        <f t="shared" si="18"/>
        <v/>
      </c>
      <c r="AG47" s="6" t="str">
        <f t="shared" si="6"/>
        <v/>
      </c>
      <c r="AH47" s="5" t="str">
        <f t="shared" si="7"/>
        <v/>
      </c>
      <c r="AI47" s="6" t="str">
        <f t="shared" si="19"/>
        <v/>
      </c>
      <c r="AJ47" s="6" t="str">
        <f t="shared" si="20"/>
        <v/>
      </c>
      <c r="AK47" s="6" t="str">
        <f t="shared" si="21"/>
        <v/>
      </c>
      <c r="AL47" s="6" t="str">
        <f t="shared" si="22"/>
        <v/>
      </c>
      <c r="AM47" s="6" t="str">
        <f t="shared" si="23"/>
        <v/>
      </c>
      <c r="AN47" s="6" t="str">
        <f t="shared" si="24"/>
        <v/>
      </c>
      <c r="AO47" s="6" t="str">
        <f t="shared" si="25"/>
        <v/>
      </c>
      <c r="AP47" s="6" t="str">
        <f t="shared" si="26"/>
        <v/>
      </c>
      <c r="AQ47" s="6" t="str">
        <f t="shared" si="27"/>
        <v/>
      </c>
      <c r="AR47" s="6" t="str">
        <f t="shared" si="28"/>
        <v/>
      </c>
      <c r="AS47" s="6"/>
      <c r="AT47" s="47"/>
    </row>
    <row r="48" spans="2:46" x14ac:dyDescent="0.25">
      <c r="B48" s="194" t="s">
        <v>118</v>
      </c>
      <c r="C48" s="194"/>
      <c r="D48" s="2" t="s">
        <v>176</v>
      </c>
      <c r="E48" s="38" t="s">
        <v>79</v>
      </c>
      <c r="F48" s="39"/>
      <c r="G48" s="39"/>
      <c r="H48" s="38"/>
      <c r="I48" s="192" t="s">
        <v>197</v>
      </c>
      <c r="J48" s="192"/>
      <c r="K48" s="192"/>
      <c r="L48" s="192"/>
      <c r="M48" s="192"/>
      <c r="N48" s="192"/>
      <c r="O48" s="192"/>
      <c r="P48" s="192"/>
      <c r="Q48" s="192"/>
      <c r="R48" s="192"/>
      <c r="S48" s="4">
        <v>0</v>
      </c>
      <c r="T48" s="4">
        <v>0</v>
      </c>
      <c r="U48" s="4">
        <v>0</v>
      </c>
      <c r="V48" s="4">
        <v>0</v>
      </c>
      <c r="X48" s="176" t="s">
        <v>120</v>
      </c>
      <c r="Y48" s="40">
        <v>300</v>
      </c>
      <c r="Z48" s="190"/>
      <c r="AA48" s="42">
        <f t="shared" si="3"/>
        <v>0</v>
      </c>
      <c r="AB48" s="42">
        <f t="shared" si="17"/>
        <v>0</v>
      </c>
      <c r="AD48" s="5" t="str">
        <f t="shared" si="4"/>
        <v>08</v>
      </c>
      <c r="AE48" s="138" t="str">
        <f t="shared" si="5"/>
        <v/>
      </c>
      <c r="AF48" s="138" t="str">
        <f t="shared" si="18"/>
        <v/>
      </c>
      <c r="AG48" s="6" t="str">
        <f t="shared" si="6"/>
        <v/>
      </c>
      <c r="AH48" s="5" t="str">
        <f t="shared" si="7"/>
        <v/>
      </c>
      <c r="AI48" s="6">
        <f t="shared" si="19"/>
        <v>0</v>
      </c>
      <c r="AJ48" s="6">
        <f t="shared" si="20"/>
        <v>0</v>
      </c>
      <c r="AK48" s="6" t="str">
        <f t="shared" si="21"/>
        <v/>
      </c>
      <c r="AL48" s="6" t="str">
        <f t="shared" si="22"/>
        <v/>
      </c>
      <c r="AM48" s="6" t="str">
        <f t="shared" si="23"/>
        <v/>
      </c>
      <c r="AN48" s="6" t="str">
        <f t="shared" si="24"/>
        <v/>
      </c>
      <c r="AO48" s="6" t="str">
        <f t="shared" si="25"/>
        <v/>
      </c>
      <c r="AP48" s="6">
        <f t="shared" si="26"/>
        <v>0</v>
      </c>
      <c r="AQ48" s="6">
        <f t="shared" si="27"/>
        <v>0</v>
      </c>
      <c r="AR48" s="6" t="str">
        <f t="shared" si="28"/>
        <v/>
      </c>
      <c r="AS48" s="6"/>
      <c r="AT48" s="47"/>
    </row>
    <row r="49" spans="2:46" x14ac:dyDescent="0.25">
      <c r="B49" s="194" t="s">
        <v>118</v>
      </c>
      <c r="C49" s="194"/>
      <c r="D49" s="173" t="s">
        <v>177</v>
      </c>
      <c r="E49" s="175" t="s">
        <v>79</v>
      </c>
      <c r="F49" s="39"/>
      <c r="G49" s="39"/>
      <c r="H49" s="38"/>
      <c r="I49" s="192" t="s">
        <v>198</v>
      </c>
      <c r="J49" s="192"/>
      <c r="K49" s="192"/>
      <c r="L49" s="192"/>
      <c r="M49" s="192"/>
      <c r="N49" s="192"/>
      <c r="O49" s="192"/>
      <c r="P49" s="192"/>
      <c r="Q49" s="192"/>
      <c r="R49" s="192"/>
      <c r="S49" s="4">
        <v>0</v>
      </c>
      <c r="T49" s="4">
        <v>0</v>
      </c>
      <c r="U49" s="4">
        <v>0</v>
      </c>
      <c r="V49" s="4">
        <v>0</v>
      </c>
      <c r="X49" s="176" t="s">
        <v>120</v>
      </c>
      <c r="Y49" s="40">
        <v>300</v>
      </c>
      <c r="Z49" s="190"/>
      <c r="AA49" s="42">
        <f t="shared" si="3"/>
        <v>0</v>
      </c>
      <c r="AB49" s="42">
        <f t="shared" si="17"/>
        <v>0</v>
      </c>
      <c r="AD49" s="5" t="str">
        <f t="shared" si="4"/>
        <v>08</v>
      </c>
      <c r="AE49" s="138" t="str">
        <f t="shared" si="5"/>
        <v/>
      </c>
      <c r="AF49" s="138" t="str">
        <f t="shared" si="18"/>
        <v/>
      </c>
      <c r="AG49" s="6" t="str">
        <f t="shared" si="6"/>
        <v/>
      </c>
      <c r="AH49" s="5" t="str">
        <f t="shared" si="7"/>
        <v/>
      </c>
      <c r="AI49" s="6">
        <f t="shared" si="19"/>
        <v>0</v>
      </c>
      <c r="AJ49" s="6">
        <f t="shared" si="20"/>
        <v>0</v>
      </c>
      <c r="AK49" s="6" t="str">
        <f t="shared" si="21"/>
        <v/>
      </c>
      <c r="AL49" s="6" t="str">
        <f t="shared" si="22"/>
        <v/>
      </c>
      <c r="AM49" s="6" t="str">
        <f t="shared" si="23"/>
        <v/>
      </c>
      <c r="AN49" s="6" t="str">
        <f t="shared" si="24"/>
        <v/>
      </c>
      <c r="AO49" s="6" t="str">
        <f t="shared" si="25"/>
        <v/>
      </c>
      <c r="AP49" s="6">
        <f t="shared" si="26"/>
        <v>0</v>
      </c>
      <c r="AQ49" s="6">
        <f t="shared" si="27"/>
        <v>0</v>
      </c>
      <c r="AR49" s="6" t="str">
        <f t="shared" si="28"/>
        <v/>
      </c>
      <c r="AS49" s="6"/>
      <c r="AT49" s="47"/>
    </row>
    <row r="50" spans="2:46" x14ac:dyDescent="0.25">
      <c r="B50" s="194" t="s">
        <v>118</v>
      </c>
      <c r="C50" s="194"/>
      <c r="D50" s="173" t="s">
        <v>178</v>
      </c>
      <c r="E50" s="175" t="s">
        <v>79</v>
      </c>
      <c r="F50" s="39"/>
      <c r="G50" s="39"/>
      <c r="H50" s="38"/>
      <c r="I50" s="192" t="s">
        <v>199</v>
      </c>
      <c r="J50" s="192"/>
      <c r="K50" s="192"/>
      <c r="L50" s="192"/>
      <c r="M50" s="192"/>
      <c r="N50" s="192"/>
      <c r="O50" s="192"/>
      <c r="P50" s="192"/>
      <c r="Q50" s="192"/>
      <c r="R50" s="192"/>
      <c r="S50" s="4">
        <v>24</v>
      </c>
      <c r="T50" s="4">
        <v>24</v>
      </c>
      <c r="U50" s="4">
        <v>24</v>
      </c>
      <c r="V50" s="4">
        <v>24</v>
      </c>
      <c r="X50" s="176" t="s">
        <v>120</v>
      </c>
      <c r="Y50" s="40">
        <v>180</v>
      </c>
      <c r="Z50" s="190"/>
      <c r="AA50" s="42">
        <f t="shared" si="3"/>
        <v>0</v>
      </c>
      <c r="AB50" s="42">
        <f t="shared" si="17"/>
        <v>0</v>
      </c>
      <c r="AD50" s="5" t="str">
        <f t="shared" si="4"/>
        <v>08</v>
      </c>
      <c r="AE50" s="138" t="str">
        <f t="shared" si="5"/>
        <v/>
      </c>
      <c r="AF50" s="138" t="str">
        <f t="shared" si="18"/>
        <v/>
      </c>
      <c r="AG50" s="6" t="str">
        <f t="shared" si="6"/>
        <v/>
      </c>
      <c r="AH50" s="5" t="str">
        <f t="shared" si="7"/>
        <v/>
      </c>
      <c r="AI50" s="6">
        <f t="shared" si="19"/>
        <v>0</v>
      </c>
      <c r="AJ50" s="6">
        <f t="shared" si="20"/>
        <v>0</v>
      </c>
      <c r="AK50" s="6" t="str">
        <f t="shared" si="21"/>
        <v/>
      </c>
      <c r="AL50" s="6" t="str">
        <f t="shared" si="22"/>
        <v/>
      </c>
      <c r="AM50" s="6" t="str">
        <f t="shared" si="23"/>
        <v/>
      </c>
      <c r="AN50" s="6" t="str">
        <f t="shared" si="24"/>
        <v/>
      </c>
      <c r="AO50" s="6" t="str">
        <f t="shared" si="25"/>
        <v/>
      </c>
      <c r="AP50" s="6">
        <f t="shared" si="26"/>
        <v>0</v>
      </c>
      <c r="AQ50" s="6">
        <f t="shared" si="27"/>
        <v>0</v>
      </c>
      <c r="AR50" s="6" t="str">
        <f t="shared" si="28"/>
        <v/>
      </c>
      <c r="AS50" s="6"/>
      <c r="AT50" s="47"/>
    </row>
    <row r="51" spans="2:46" x14ac:dyDescent="0.25">
      <c r="B51" s="194" t="s">
        <v>118</v>
      </c>
      <c r="C51" s="194"/>
      <c r="D51" s="173" t="s">
        <v>179</v>
      </c>
      <c r="E51" s="175" t="s">
        <v>79</v>
      </c>
      <c r="F51" s="39"/>
      <c r="G51" s="39"/>
      <c r="H51" s="38"/>
      <c r="I51" s="192" t="s">
        <v>200</v>
      </c>
      <c r="J51" s="192"/>
      <c r="K51" s="192"/>
      <c r="L51" s="192"/>
      <c r="M51" s="192"/>
      <c r="N51" s="192"/>
      <c r="O51" s="192"/>
      <c r="P51" s="192"/>
      <c r="Q51" s="192"/>
      <c r="R51" s="192"/>
      <c r="S51" s="4">
        <v>0</v>
      </c>
      <c r="T51" s="4">
        <v>0</v>
      </c>
      <c r="U51" s="4">
        <v>0</v>
      </c>
      <c r="V51" s="4">
        <v>0</v>
      </c>
      <c r="X51" s="176" t="s">
        <v>120</v>
      </c>
      <c r="Y51" s="40">
        <v>130</v>
      </c>
      <c r="Z51" s="190"/>
      <c r="AA51" s="42">
        <f t="shared" si="3"/>
        <v>0</v>
      </c>
      <c r="AB51" s="42">
        <f t="shared" si="17"/>
        <v>0</v>
      </c>
      <c r="AD51" s="5" t="str">
        <f t="shared" si="4"/>
        <v>08</v>
      </c>
      <c r="AE51" s="138" t="str">
        <f t="shared" si="5"/>
        <v/>
      </c>
      <c r="AF51" s="138" t="str">
        <f t="shared" si="18"/>
        <v/>
      </c>
      <c r="AG51" s="6" t="str">
        <f t="shared" si="6"/>
        <v/>
      </c>
      <c r="AH51" s="5" t="str">
        <f t="shared" si="7"/>
        <v/>
      </c>
      <c r="AI51" s="6">
        <f t="shared" si="19"/>
        <v>0</v>
      </c>
      <c r="AJ51" s="6">
        <f t="shared" si="20"/>
        <v>0</v>
      </c>
      <c r="AK51" s="6" t="str">
        <f t="shared" si="21"/>
        <v/>
      </c>
      <c r="AL51" s="6" t="str">
        <f t="shared" si="22"/>
        <v/>
      </c>
      <c r="AM51" s="6" t="str">
        <f t="shared" si="23"/>
        <v/>
      </c>
      <c r="AN51" s="6" t="str">
        <f t="shared" si="24"/>
        <v/>
      </c>
      <c r="AO51" s="6" t="str">
        <f t="shared" si="25"/>
        <v/>
      </c>
      <c r="AP51" s="6">
        <f t="shared" si="26"/>
        <v>0</v>
      </c>
      <c r="AQ51" s="6">
        <f t="shared" si="27"/>
        <v>0</v>
      </c>
      <c r="AR51" s="6" t="str">
        <f t="shared" si="28"/>
        <v/>
      </c>
      <c r="AS51" s="6"/>
      <c r="AT51" s="47"/>
    </row>
    <row r="52" spans="2:46" x14ac:dyDescent="0.25">
      <c r="B52" s="194" t="s">
        <v>118</v>
      </c>
      <c r="C52" s="194"/>
      <c r="D52" s="173" t="s">
        <v>180</v>
      </c>
      <c r="E52" s="175" t="s">
        <v>79</v>
      </c>
      <c r="F52" s="39"/>
      <c r="G52" s="39"/>
      <c r="H52" s="38"/>
      <c r="I52" s="192" t="s">
        <v>201</v>
      </c>
      <c r="J52" s="192"/>
      <c r="K52" s="192"/>
      <c r="L52" s="192"/>
      <c r="M52" s="192"/>
      <c r="N52" s="192"/>
      <c r="O52" s="192"/>
      <c r="P52" s="192"/>
      <c r="Q52" s="192"/>
      <c r="R52" s="192"/>
      <c r="S52" s="4">
        <v>0</v>
      </c>
      <c r="T52" s="4">
        <v>0</v>
      </c>
      <c r="U52" s="4">
        <v>0</v>
      </c>
      <c r="V52" s="4">
        <v>0</v>
      </c>
      <c r="X52" s="176" t="s">
        <v>120</v>
      </c>
      <c r="Y52" s="40">
        <v>250</v>
      </c>
      <c r="Z52" s="190"/>
      <c r="AA52" s="42">
        <f t="shared" si="3"/>
        <v>0</v>
      </c>
      <c r="AB52" s="42">
        <f t="shared" si="17"/>
        <v>0</v>
      </c>
      <c r="AD52" s="5" t="str">
        <f t="shared" si="4"/>
        <v>08</v>
      </c>
      <c r="AE52" s="138" t="str">
        <f t="shared" si="5"/>
        <v/>
      </c>
      <c r="AF52" s="138" t="str">
        <f t="shared" si="18"/>
        <v/>
      </c>
      <c r="AG52" s="6" t="str">
        <f t="shared" si="6"/>
        <v/>
      </c>
      <c r="AH52" s="5" t="str">
        <f t="shared" si="7"/>
        <v/>
      </c>
      <c r="AI52" s="6">
        <f t="shared" si="19"/>
        <v>0</v>
      </c>
      <c r="AJ52" s="6">
        <f t="shared" si="20"/>
        <v>0</v>
      </c>
      <c r="AK52" s="6" t="str">
        <f t="shared" si="21"/>
        <v/>
      </c>
      <c r="AL52" s="6" t="str">
        <f t="shared" si="22"/>
        <v/>
      </c>
      <c r="AM52" s="6" t="str">
        <f t="shared" si="23"/>
        <v/>
      </c>
      <c r="AN52" s="6" t="str">
        <f t="shared" si="24"/>
        <v/>
      </c>
      <c r="AO52" s="6" t="str">
        <f t="shared" si="25"/>
        <v/>
      </c>
      <c r="AP52" s="6">
        <f t="shared" si="26"/>
        <v>0</v>
      </c>
      <c r="AQ52" s="6">
        <f t="shared" si="27"/>
        <v>0</v>
      </c>
      <c r="AR52" s="6" t="str">
        <f t="shared" si="28"/>
        <v/>
      </c>
      <c r="AS52" s="6"/>
      <c r="AT52" s="47"/>
    </row>
    <row r="53" spans="2:46" x14ac:dyDescent="0.25">
      <c r="B53" s="194" t="s">
        <v>118</v>
      </c>
      <c r="C53" s="194"/>
      <c r="D53" s="173" t="s">
        <v>181</v>
      </c>
      <c r="E53" s="175" t="s">
        <v>79</v>
      </c>
      <c r="F53" s="39"/>
      <c r="G53" s="39"/>
      <c r="H53" s="38"/>
      <c r="I53" s="192" t="s">
        <v>202</v>
      </c>
      <c r="J53" s="192"/>
      <c r="K53" s="192"/>
      <c r="L53" s="192"/>
      <c r="M53" s="192"/>
      <c r="N53" s="192"/>
      <c r="O53" s="192"/>
      <c r="P53" s="192"/>
      <c r="Q53" s="192"/>
      <c r="R53" s="192"/>
      <c r="S53" s="4">
        <v>0</v>
      </c>
      <c r="T53" s="4">
        <v>0</v>
      </c>
      <c r="U53" s="4">
        <v>0</v>
      </c>
      <c r="V53" s="4">
        <v>0</v>
      </c>
      <c r="X53" s="176" t="s">
        <v>120</v>
      </c>
      <c r="Y53" s="40">
        <v>250</v>
      </c>
      <c r="Z53" s="190"/>
      <c r="AA53" s="42">
        <f t="shared" si="3"/>
        <v>0</v>
      </c>
      <c r="AB53" s="42">
        <f t="shared" si="17"/>
        <v>0</v>
      </c>
      <c r="AD53" s="5" t="str">
        <f t="shared" si="4"/>
        <v>08</v>
      </c>
      <c r="AE53" s="138" t="str">
        <f t="shared" si="5"/>
        <v/>
      </c>
      <c r="AF53" s="138" t="str">
        <f t="shared" si="18"/>
        <v/>
      </c>
      <c r="AG53" s="6" t="str">
        <f t="shared" si="6"/>
        <v/>
      </c>
      <c r="AH53" s="5" t="str">
        <f t="shared" si="7"/>
        <v/>
      </c>
      <c r="AI53" s="6">
        <f t="shared" si="19"/>
        <v>0</v>
      </c>
      <c r="AJ53" s="6">
        <f t="shared" si="20"/>
        <v>0</v>
      </c>
      <c r="AK53" s="6" t="str">
        <f t="shared" si="21"/>
        <v/>
      </c>
      <c r="AL53" s="6" t="str">
        <f t="shared" si="22"/>
        <v/>
      </c>
      <c r="AM53" s="6" t="str">
        <f t="shared" si="23"/>
        <v/>
      </c>
      <c r="AN53" s="6" t="str">
        <f t="shared" si="24"/>
        <v/>
      </c>
      <c r="AO53" s="6" t="str">
        <f t="shared" si="25"/>
        <v/>
      </c>
      <c r="AP53" s="6">
        <f t="shared" si="26"/>
        <v>0</v>
      </c>
      <c r="AQ53" s="6">
        <f t="shared" si="27"/>
        <v>0</v>
      </c>
      <c r="AR53" s="6" t="str">
        <f t="shared" si="28"/>
        <v/>
      </c>
      <c r="AS53" s="6"/>
      <c r="AT53" s="47"/>
    </row>
    <row r="54" spans="2:46" x14ac:dyDescent="0.25">
      <c r="B54" s="194" t="s">
        <v>118</v>
      </c>
      <c r="C54" s="194"/>
      <c r="D54" s="173" t="s">
        <v>182</v>
      </c>
      <c r="E54" s="175" t="s">
        <v>79</v>
      </c>
      <c r="F54" s="39"/>
      <c r="G54" s="39"/>
      <c r="H54" s="38"/>
      <c r="I54" s="192" t="s">
        <v>203</v>
      </c>
      <c r="J54" s="192"/>
      <c r="K54" s="192"/>
      <c r="L54" s="192"/>
      <c r="M54" s="192"/>
      <c r="N54" s="192"/>
      <c r="O54" s="192"/>
      <c r="P54" s="192"/>
      <c r="Q54" s="192"/>
      <c r="R54" s="192"/>
      <c r="S54" s="4">
        <v>2</v>
      </c>
      <c r="T54" s="4">
        <v>2</v>
      </c>
      <c r="U54" s="4">
        <v>2</v>
      </c>
      <c r="V54" s="4">
        <v>2</v>
      </c>
      <c r="X54" s="176" t="s">
        <v>120</v>
      </c>
      <c r="Y54" s="40">
        <v>220</v>
      </c>
      <c r="Z54" s="190"/>
      <c r="AA54" s="42">
        <f t="shared" si="3"/>
        <v>0</v>
      </c>
      <c r="AB54" s="42">
        <f t="shared" si="17"/>
        <v>0</v>
      </c>
      <c r="AD54" s="5" t="str">
        <f t="shared" si="4"/>
        <v>08</v>
      </c>
      <c r="AE54" s="138" t="str">
        <f t="shared" si="5"/>
        <v/>
      </c>
      <c r="AF54" s="138" t="str">
        <f t="shared" si="18"/>
        <v/>
      </c>
      <c r="AG54" s="6" t="str">
        <f t="shared" si="6"/>
        <v/>
      </c>
      <c r="AH54" s="5" t="str">
        <f t="shared" si="7"/>
        <v/>
      </c>
      <c r="AI54" s="6">
        <f t="shared" si="19"/>
        <v>0</v>
      </c>
      <c r="AJ54" s="6">
        <f t="shared" si="20"/>
        <v>0</v>
      </c>
      <c r="AK54" s="6" t="str">
        <f t="shared" si="21"/>
        <v/>
      </c>
      <c r="AL54" s="6" t="str">
        <f t="shared" si="22"/>
        <v/>
      </c>
      <c r="AM54" s="6" t="str">
        <f t="shared" si="23"/>
        <v/>
      </c>
      <c r="AN54" s="6" t="str">
        <f t="shared" si="24"/>
        <v/>
      </c>
      <c r="AO54" s="6" t="str">
        <f t="shared" si="25"/>
        <v/>
      </c>
      <c r="AP54" s="6">
        <f t="shared" si="26"/>
        <v>0</v>
      </c>
      <c r="AQ54" s="6">
        <f t="shared" si="27"/>
        <v>0</v>
      </c>
      <c r="AR54" s="6" t="str">
        <f t="shared" si="28"/>
        <v/>
      </c>
      <c r="AS54" s="6"/>
      <c r="AT54" s="47"/>
    </row>
    <row r="55" spans="2:46" x14ac:dyDescent="0.25">
      <c r="B55" s="194" t="s">
        <v>118</v>
      </c>
      <c r="C55" s="194"/>
      <c r="D55" s="173" t="s">
        <v>183</v>
      </c>
      <c r="E55" s="175" t="s">
        <v>79</v>
      </c>
      <c r="F55" s="39"/>
      <c r="G55" s="39"/>
      <c r="H55" s="38"/>
      <c r="I55" s="192" t="s">
        <v>204</v>
      </c>
      <c r="J55" s="192"/>
      <c r="K55" s="192"/>
      <c r="L55" s="192"/>
      <c r="M55" s="192"/>
      <c r="N55" s="192"/>
      <c r="O55" s="192"/>
      <c r="P55" s="192"/>
      <c r="Q55" s="192"/>
      <c r="R55" s="192"/>
      <c r="S55" s="4">
        <v>0</v>
      </c>
      <c r="T55" s="4">
        <v>0</v>
      </c>
      <c r="U55" s="4">
        <v>0</v>
      </c>
      <c r="V55" s="4">
        <v>0</v>
      </c>
      <c r="X55" s="176" t="s">
        <v>120</v>
      </c>
      <c r="Y55" s="40">
        <v>150</v>
      </c>
      <c r="Z55" s="190"/>
      <c r="AA55" s="42">
        <f t="shared" si="3"/>
        <v>0</v>
      </c>
      <c r="AB55" s="42">
        <f t="shared" si="17"/>
        <v>0</v>
      </c>
      <c r="AD55" s="5" t="str">
        <f t="shared" si="4"/>
        <v>08</v>
      </c>
      <c r="AE55" s="138" t="str">
        <f t="shared" si="5"/>
        <v/>
      </c>
      <c r="AF55" s="138" t="str">
        <f t="shared" si="18"/>
        <v/>
      </c>
      <c r="AG55" s="6" t="str">
        <f t="shared" si="6"/>
        <v/>
      </c>
      <c r="AH55" s="5" t="str">
        <f t="shared" si="7"/>
        <v/>
      </c>
      <c r="AI55" s="6">
        <f t="shared" si="19"/>
        <v>0</v>
      </c>
      <c r="AJ55" s="6">
        <f t="shared" si="20"/>
        <v>0</v>
      </c>
      <c r="AK55" s="6" t="str">
        <f t="shared" si="21"/>
        <v/>
      </c>
      <c r="AL55" s="6" t="str">
        <f t="shared" si="22"/>
        <v/>
      </c>
      <c r="AM55" s="6" t="str">
        <f t="shared" si="23"/>
        <v/>
      </c>
      <c r="AN55" s="6" t="str">
        <f t="shared" si="24"/>
        <v/>
      </c>
      <c r="AO55" s="6" t="str">
        <f t="shared" si="25"/>
        <v/>
      </c>
      <c r="AP55" s="6">
        <f t="shared" si="26"/>
        <v>0</v>
      </c>
      <c r="AQ55" s="6">
        <f t="shared" si="27"/>
        <v>0</v>
      </c>
      <c r="AR55" s="6" t="str">
        <f t="shared" si="28"/>
        <v/>
      </c>
      <c r="AS55" s="6"/>
      <c r="AT55" s="47"/>
    </row>
    <row r="56" spans="2:46" x14ac:dyDescent="0.25">
      <c r="B56" s="194" t="s">
        <v>118</v>
      </c>
      <c r="C56" s="194"/>
      <c r="D56" s="173" t="s">
        <v>184</v>
      </c>
      <c r="E56" s="175" t="s">
        <v>79</v>
      </c>
      <c r="F56" s="39"/>
      <c r="G56" s="39"/>
      <c r="H56" s="38"/>
      <c r="I56" s="192" t="s">
        <v>205</v>
      </c>
      <c r="J56" s="192"/>
      <c r="K56" s="192"/>
      <c r="L56" s="192"/>
      <c r="M56" s="192"/>
      <c r="N56" s="192"/>
      <c r="O56" s="192"/>
      <c r="P56" s="192"/>
      <c r="Q56" s="192"/>
      <c r="R56" s="192"/>
      <c r="S56" s="4">
        <v>0</v>
      </c>
      <c r="T56" s="4">
        <v>0</v>
      </c>
      <c r="U56" s="4">
        <v>0</v>
      </c>
      <c r="V56" s="4">
        <v>0</v>
      </c>
      <c r="X56" s="176" t="s">
        <v>120</v>
      </c>
      <c r="Y56" s="40">
        <v>250</v>
      </c>
      <c r="Z56" s="190"/>
      <c r="AA56" s="42">
        <f t="shared" si="3"/>
        <v>0</v>
      </c>
      <c r="AB56" s="42">
        <f t="shared" si="17"/>
        <v>0</v>
      </c>
      <c r="AD56" s="5" t="str">
        <f t="shared" si="4"/>
        <v>08</v>
      </c>
      <c r="AE56" s="138" t="str">
        <f t="shared" si="5"/>
        <v/>
      </c>
      <c r="AF56" s="138" t="str">
        <f t="shared" si="18"/>
        <v/>
      </c>
      <c r="AG56" s="6" t="str">
        <f t="shared" si="6"/>
        <v/>
      </c>
      <c r="AH56" s="5" t="str">
        <f t="shared" si="7"/>
        <v/>
      </c>
      <c r="AI56" s="6">
        <f t="shared" si="19"/>
        <v>0</v>
      </c>
      <c r="AJ56" s="6">
        <f t="shared" si="20"/>
        <v>0</v>
      </c>
      <c r="AK56" s="6" t="str">
        <f t="shared" si="21"/>
        <v/>
      </c>
      <c r="AL56" s="6" t="str">
        <f t="shared" si="22"/>
        <v/>
      </c>
      <c r="AM56" s="6" t="str">
        <f t="shared" si="23"/>
        <v/>
      </c>
      <c r="AN56" s="6" t="str">
        <f t="shared" si="24"/>
        <v/>
      </c>
      <c r="AO56" s="6" t="str">
        <f t="shared" si="25"/>
        <v/>
      </c>
      <c r="AP56" s="6">
        <f t="shared" si="26"/>
        <v>0</v>
      </c>
      <c r="AQ56" s="6">
        <f t="shared" si="27"/>
        <v>0</v>
      </c>
      <c r="AR56" s="6" t="str">
        <f t="shared" si="28"/>
        <v/>
      </c>
      <c r="AS56" s="6"/>
      <c r="AT56" s="47"/>
    </row>
    <row r="57" spans="2:46" x14ac:dyDescent="0.25">
      <c r="B57" s="194" t="s">
        <v>118</v>
      </c>
      <c r="C57" s="194"/>
      <c r="D57" s="173" t="s">
        <v>185</v>
      </c>
      <c r="E57" s="175" t="s">
        <v>79</v>
      </c>
      <c r="F57" s="39"/>
      <c r="G57" s="39"/>
      <c r="H57" s="38"/>
      <c r="I57" s="192" t="s">
        <v>206</v>
      </c>
      <c r="J57" s="192"/>
      <c r="K57" s="192"/>
      <c r="L57" s="192"/>
      <c r="M57" s="192"/>
      <c r="N57" s="192"/>
      <c r="O57" s="192"/>
      <c r="P57" s="192"/>
      <c r="Q57" s="192"/>
      <c r="R57" s="192"/>
      <c r="S57" s="4">
        <v>0</v>
      </c>
      <c r="T57" s="4">
        <v>0</v>
      </c>
      <c r="U57" s="4">
        <v>0</v>
      </c>
      <c r="V57" s="4">
        <v>0</v>
      </c>
      <c r="X57" s="176" t="s">
        <v>120</v>
      </c>
      <c r="Y57" s="40">
        <v>250</v>
      </c>
      <c r="Z57" s="190"/>
      <c r="AA57" s="42">
        <f t="shared" si="3"/>
        <v>0</v>
      </c>
      <c r="AB57" s="42">
        <f t="shared" si="17"/>
        <v>0</v>
      </c>
      <c r="AD57" s="5" t="str">
        <f t="shared" si="4"/>
        <v>08</v>
      </c>
      <c r="AE57" s="138" t="str">
        <f t="shared" si="5"/>
        <v/>
      </c>
      <c r="AF57" s="138" t="str">
        <f t="shared" si="18"/>
        <v/>
      </c>
      <c r="AG57" s="6" t="str">
        <f t="shared" si="6"/>
        <v/>
      </c>
      <c r="AH57" s="5" t="str">
        <f t="shared" si="7"/>
        <v/>
      </c>
      <c r="AI57" s="6">
        <f t="shared" si="19"/>
        <v>0</v>
      </c>
      <c r="AJ57" s="6">
        <f t="shared" si="20"/>
        <v>0</v>
      </c>
      <c r="AK57" s="6" t="str">
        <f t="shared" si="21"/>
        <v/>
      </c>
      <c r="AL57" s="6" t="str">
        <f t="shared" si="22"/>
        <v/>
      </c>
      <c r="AM57" s="6" t="str">
        <f t="shared" si="23"/>
        <v/>
      </c>
      <c r="AN57" s="6" t="str">
        <f t="shared" si="24"/>
        <v/>
      </c>
      <c r="AO57" s="6" t="str">
        <f t="shared" si="25"/>
        <v/>
      </c>
      <c r="AP57" s="6">
        <f t="shared" si="26"/>
        <v>0</v>
      </c>
      <c r="AQ57" s="6">
        <f t="shared" si="27"/>
        <v>0</v>
      </c>
      <c r="AR57" s="6" t="str">
        <f t="shared" si="28"/>
        <v/>
      </c>
      <c r="AS57" s="6"/>
      <c r="AT57" s="47"/>
    </row>
    <row r="58" spans="2:46" x14ac:dyDescent="0.25">
      <c r="B58" s="194" t="s">
        <v>118</v>
      </c>
      <c r="C58" s="194"/>
      <c r="D58" s="173" t="s">
        <v>186</v>
      </c>
      <c r="E58" s="175" t="s">
        <v>79</v>
      </c>
      <c r="F58" s="39"/>
      <c r="G58" s="39"/>
      <c r="H58" s="38"/>
      <c r="I58" s="192" t="s">
        <v>207</v>
      </c>
      <c r="J58" s="192"/>
      <c r="K58" s="192"/>
      <c r="L58" s="192"/>
      <c r="M58" s="192"/>
      <c r="N58" s="192"/>
      <c r="O58" s="192"/>
      <c r="P58" s="192"/>
      <c r="Q58" s="192"/>
      <c r="R58" s="192"/>
      <c r="S58" s="187">
        <v>2</v>
      </c>
      <c r="T58" s="187">
        <v>2</v>
      </c>
      <c r="U58" s="187">
        <v>2</v>
      </c>
      <c r="V58" s="187">
        <v>2</v>
      </c>
      <c r="X58" s="176" t="s">
        <v>120</v>
      </c>
      <c r="Y58" s="40">
        <v>220</v>
      </c>
      <c r="Z58" s="190"/>
      <c r="AA58" s="42">
        <f t="shared" si="3"/>
        <v>0</v>
      </c>
      <c r="AB58" s="42">
        <f t="shared" si="17"/>
        <v>0</v>
      </c>
      <c r="AD58" s="5" t="str">
        <f t="shared" si="4"/>
        <v>08</v>
      </c>
      <c r="AE58" s="138" t="str">
        <f t="shared" si="5"/>
        <v/>
      </c>
      <c r="AF58" s="138" t="str">
        <f t="shared" si="18"/>
        <v/>
      </c>
      <c r="AG58" s="6" t="str">
        <f t="shared" si="6"/>
        <v/>
      </c>
      <c r="AH58" s="5" t="str">
        <f t="shared" si="7"/>
        <v/>
      </c>
      <c r="AI58" s="6">
        <f t="shared" si="19"/>
        <v>0</v>
      </c>
      <c r="AJ58" s="6">
        <f t="shared" si="20"/>
        <v>0</v>
      </c>
      <c r="AK58" s="6" t="str">
        <f t="shared" si="21"/>
        <v/>
      </c>
      <c r="AL58" s="6" t="str">
        <f t="shared" si="22"/>
        <v/>
      </c>
      <c r="AM58" s="6" t="str">
        <f t="shared" si="23"/>
        <v/>
      </c>
      <c r="AN58" s="6" t="str">
        <f t="shared" si="24"/>
        <v/>
      </c>
      <c r="AO58" s="6" t="str">
        <f t="shared" si="25"/>
        <v/>
      </c>
      <c r="AP58" s="6">
        <f t="shared" si="26"/>
        <v>0</v>
      </c>
      <c r="AQ58" s="6">
        <f t="shared" si="27"/>
        <v>0</v>
      </c>
      <c r="AR58" s="6" t="str">
        <f t="shared" si="28"/>
        <v/>
      </c>
      <c r="AS58" s="6"/>
      <c r="AT58" s="47"/>
    </row>
    <row r="59" spans="2:46" x14ac:dyDescent="0.25">
      <c r="B59" s="194" t="s">
        <v>118</v>
      </c>
      <c r="C59" s="194"/>
      <c r="D59" s="173" t="s">
        <v>187</v>
      </c>
      <c r="E59" s="175" t="s">
        <v>79</v>
      </c>
      <c r="F59" s="39"/>
      <c r="G59" s="39"/>
      <c r="H59" s="38"/>
      <c r="I59" s="192" t="s">
        <v>208</v>
      </c>
      <c r="J59" s="192"/>
      <c r="K59" s="192"/>
      <c r="L59" s="192"/>
      <c r="M59" s="192"/>
      <c r="N59" s="192"/>
      <c r="O59" s="192"/>
      <c r="P59" s="192"/>
      <c r="Q59" s="192"/>
      <c r="R59" s="192"/>
      <c r="S59" s="187">
        <v>0</v>
      </c>
      <c r="T59" s="187">
        <v>0</v>
      </c>
      <c r="U59" s="187">
        <v>0</v>
      </c>
      <c r="V59" s="187">
        <v>0</v>
      </c>
      <c r="X59" s="176" t="s">
        <v>120</v>
      </c>
      <c r="Y59" s="40">
        <v>150</v>
      </c>
      <c r="Z59" s="190"/>
      <c r="AA59" s="42">
        <f t="shared" si="3"/>
        <v>0</v>
      </c>
      <c r="AB59" s="42">
        <f t="shared" si="17"/>
        <v>0</v>
      </c>
      <c r="AD59" s="5" t="str">
        <f t="shared" si="4"/>
        <v>08</v>
      </c>
      <c r="AE59" s="138" t="str">
        <f t="shared" si="5"/>
        <v/>
      </c>
      <c r="AF59" s="138" t="str">
        <f t="shared" si="18"/>
        <v/>
      </c>
      <c r="AG59" s="6" t="str">
        <f t="shared" si="6"/>
        <v/>
      </c>
      <c r="AH59" s="5" t="str">
        <f t="shared" si="7"/>
        <v/>
      </c>
      <c r="AI59" s="6">
        <f t="shared" si="19"/>
        <v>0</v>
      </c>
      <c r="AJ59" s="6">
        <f t="shared" si="20"/>
        <v>0</v>
      </c>
      <c r="AK59" s="6" t="str">
        <f t="shared" si="21"/>
        <v/>
      </c>
      <c r="AL59" s="6" t="str">
        <f t="shared" si="22"/>
        <v/>
      </c>
      <c r="AM59" s="6" t="str">
        <f t="shared" si="23"/>
        <v/>
      </c>
      <c r="AN59" s="6" t="str">
        <f t="shared" si="24"/>
        <v/>
      </c>
      <c r="AO59" s="6" t="str">
        <f t="shared" si="25"/>
        <v/>
      </c>
      <c r="AP59" s="6">
        <f t="shared" si="26"/>
        <v>0</v>
      </c>
      <c r="AQ59" s="6">
        <f t="shared" si="27"/>
        <v>0</v>
      </c>
      <c r="AR59" s="6" t="str">
        <f t="shared" si="28"/>
        <v/>
      </c>
      <c r="AS59" s="6"/>
      <c r="AT59" s="47"/>
    </row>
    <row r="60" spans="2:46" x14ac:dyDescent="0.25">
      <c r="B60" s="194" t="s">
        <v>118</v>
      </c>
      <c r="C60" s="194"/>
      <c r="D60" s="173" t="s">
        <v>188</v>
      </c>
      <c r="E60" s="175" t="s">
        <v>79</v>
      </c>
      <c r="F60" s="39"/>
      <c r="G60" s="39"/>
      <c r="H60" s="38"/>
      <c r="I60" s="192" t="s">
        <v>209</v>
      </c>
      <c r="J60" s="192"/>
      <c r="K60" s="192"/>
      <c r="L60" s="192"/>
      <c r="M60" s="192"/>
      <c r="N60" s="192"/>
      <c r="O60" s="192"/>
      <c r="P60" s="192"/>
      <c r="Q60" s="192"/>
      <c r="R60" s="192"/>
      <c r="S60" s="187">
        <v>0</v>
      </c>
      <c r="T60" s="187">
        <v>0</v>
      </c>
      <c r="U60" s="187">
        <v>0</v>
      </c>
      <c r="V60" s="187">
        <v>0</v>
      </c>
      <c r="X60" s="176" t="s">
        <v>120</v>
      </c>
      <c r="Y60" s="40">
        <v>250</v>
      </c>
      <c r="Z60" s="190"/>
      <c r="AA60" s="42">
        <f t="shared" si="3"/>
        <v>0</v>
      </c>
      <c r="AB60" s="42">
        <f t="shared" si="17"/>
        <v>0</v>
      </c>
      <c r="AD60" s="5" t="str">
        <f t="shared" si="4"/>
        <v>08</v>
      </c>
      <c r="AE60" s="138" t="str">
        <f t="shared" si="5"/>
        <v/>
      </c>
      <c r="AF60" s="138" t="str">
        <f t="shared" si="18"/>
        <v/>
      </c>
      <c r="AG60" s="6" t="str">
        <f t="shared" si="6"/>
        <v/>
      </c>
      <c r="AH60" s="5" t="str">
        <f t="shared" si="7"/>
        <v/>
      </c>
      <c r="AI60" s="6">
        <f t="shared" si="19"/>
        <v>0</v>
      </c>
      <c r="AJ60" s="6">
        <f t="shared" si="20"/>
        <v>0</v>
      </c>
      <c r="AK60" s="6" t="str">
        <f t="shared" si="21"/>
        <v/>
      </c>
      <c r="AL60" s="6" t="str">
        <f t="shared" si="22"/>
        <v/>
      </c>
      <c r="AM60" s="6" t="str">
        <f t="shared" si="23"/>
        <v/>
      </c>
      <c r="AN60" s="6" t="str">
        <f t="shared" si="24"/>
        <v/>
      </c>
      <c r="AO60" s="6" t="str">
        <f t="shared" si="25"/>
        <v/>
      </c>
      <c r="AP60" s="6">
        <f t="shared" si="26"/>
        <v>0</v>
      </c>
      <c r="AQ60" s="6">
        <f t="shared" si="27"/>
        <v>0</v>
      </c>
      <c r="AR60" s="6" t="str">
        <f t="shared" si="28"/>
        <v/>
      </c>
      <c r="AS60" s="6"/>
      <c r="AT60" s="47"/>
    </row>
    <row r="61" spans="2:46" x14ac:dyDescent="0.25">
      <c r="B61" s="194" t="s">
        <v>118</v>
      </c>
      <c r="C61" s="194"/>
      <c r="D61" s="173" t="s">
        <v>189</v>
      </c>
      <c r="E61" s="175" t="s">
        <v>79</v>
      </c>
      <c r="F61" s="39"/>
      <c r="G61" s="39"/>
      <c r="H61" s="38"/>
      <c r="I61" s="192" t="s">
        <v>210</v>
      </c>
      <c r="J61" s="192"/>
      <c r="K61" s="192"/>
      <c r="L61" s="192"/>
      <c r="M61" s="192"/>
      <c r="N61" s="192"/>
      <c r="O61" s="192"/>
      <c r="P61" s="192"/>
      <c r="Q61" s="192"/>
      <c r="R61" s="192"/>
      <c r="S61" s="187">
        <v>0</v>
      </c>
      <c r="T61" s="187">
        <v>0</v>
      </c>
      <c r="U61" s="187">
        <v>0</v>
      </c>
      <c r="V61" s="187">
        <v>0</v>
      </c>
      <c r="X61" s="176" t="s">
        <v>120</v>
      </c>
      <c r="Y61" s="40">
        <v>250</v>
      </c>
      <c r="Z61" s="190"/>
      <c r="AA61" s="42">
        <f t="shared" si="3"/>
        <v>0</v>
      </c>
      <c r="AB61" s="42">
        <f t="shared" si="17"/>
        <v>0</v>
      </c>
      <c r="AD61" s="5" t="str">
        <f t="shared" si="4"/>
        <v>08</v>
      </c>
      <c r="AE61" s="138" t="str">
        <f t="shared" si="5"/>
        <v/>
      </c>
      <c r="AF61" s="138" t="str">
        <f t="shared" si="18"/>
        <v/>
      </c>
      <c r="AG61" s="6" t="str">
        <f t="shared" si="6"/>
        <v/>
      </c>
      <c r="AH61" s="5" t="str">
        <f t="shared" si="7"/>
        <v/>
      </c>
      <c r="AI61" s="6">
        <f t="shared" si="19"/>
        <v>0</v>
      </c>
      <c r="AJ61" s="6">
        <f t="shared" si="20"/>
        <v>0</v>
      </c>
      <c r="AK61" s="6" t="str">
        <f t="shared" si="21"/>
        <v/>
      </c>
      <c r="AL61" s="6" t="str">
        <f t="shared" si="22"/>
        <v/>
      </c>
      <c r="AM61" s="6" t="str">
        <f t="shared" si="23"/>
        <v/>
      </c>
      <c r="AN61" s="6" t="str">
        <f t="shared" si="24"/>
        <v/>
      </c>
      <c r="AO61" s="6" t="str">
        <f t="shared" si="25"/>
        <v/>
      </c>
      <c r="AP61" s="6">
        <f t="shared" si="26"/>
        <v>0</v>
      </c>
      <c r="AQ61" s="6">
        <f t="shared" si="27"/>
        <v>0</v>
      </c>
      <c r="AR61" s="6" t="str">
        <f t="shared" si="28"/>
        <v/>
      </c>
      <c r="AS61" s="6"/>
      <c r="AT61" s="47"/>
    </row>
    <row r="62" spans="2:46" x14ac:dyDescent="0.25">
      <c r="B62" s="194" t="s">
        <v>118</v>
      </c>
      <c r="C62" s="194"/>
      <c r="D62" s="173" t="s">
        <v>190</v>
      </c>
      <c r="E62" s="175" t="s">
        <v>79</v>
      </c>
      <c r="F62" s="39"/>
      <c r="G62" s="39"/>
      <c r="H62" s="38"/>
      <c r="I62" s="192" t="s">
        <v>211</v>
      </c>
      <c r="J62" s="192"/>
      <c r="K62" s="192"/>
      <c r="L62" s="192"/>
      <c r="M62" s="192"/>
      <c r="N62" s="192"/>
      <c r="O62" s="192"/>
      <c r="P62" s="192"/>
      <c r="Q62" s="192"/>
      <c r="R62" s="192"/>
      <c r="S62" s="187">
        <v>2</v>
      </c>
      <c r="T62" s="187">
        <v>2</v>
      </c>
      <c r="U62" s="187">
        <v>2</v>
      </c>
      <c r="V62" s="187">
        <v>2</v>
      </c>
      <c r="X62" s="176" t="s">
        <v>120</v>
      </c>
      <c r="Y62" s="40">
        <v>220</v>
      </c>
      <c r="Z62" s="190"/>
      <c r="AA62" s="42">
        <f t="shared" si="3"/>
        <v>0</v>
      </c>
      <c r="AB62" s="42">
        <f t="shared" si="17"/>
        <v>0</v>
      </c>
      <c r="AD62" s="5" t="str">
        <f t="shared" si="4"/>
        <v>08</v>
      </c>
      <c r="AE62" s="138" t="str">
        <f t="shared" si="5"/>
        <v/>
      </c>
      <c r="AF62" s="138" t="str">
        <f t="shared" si="18"/>
        <v/>
      </c>
      <c r="AG62" s="6" t="str">
        <f t="shared" si="6"/>
        <v/>
      </c>
      <c r="AH62" s="5" t="str">
        <f t="shared" si="7"/>
        <v/>
      </c>
      <c r="AI62" s="6">
        <f t="shared" si="19"/>
        <v>0</v>
      </c>
      <c r="AJ62" s="6">
        <f t="shared" si="20"/>
        <v>0</v>
      </c>
      <c r="AK62" s="6" t="str">
        <f t="shared" si="21"/>
        <v/>
      </c>
      <c r="AL62" s="6" t="str">
        <f t="shared" si="22"/>
        <v/>
      </c>
      <c r="AM62" s="6" t="str">
        <f t="shared" si="23"/>
        <v/>
      </c>
      <c r="AN62" s="6" t="str">
        <f t="shared" si="24"/>
        <v/>
      </c>
      <c r="AO62" s="6" t="str">
        <f t="shared" si="25"/>
        <v/>
      </c>
      <c r="AP62" s="6">
        <f t="shared" si="26"/>
        <v>0</v>
      </c>
      <c r="AQ62" s="6">
        <f t="shared" si="27"/>
        <v>0</v>
      </c>
      <c r="AR62" s="6" t="str">
        <f t="shared" si="28"/>
        <v/>
      </c>
      <c r="AS62" s="6"/>
      <c r="AT62" s="47"/>
    </row>
    <row r="63" spans="2:46" x14ac:dyDescent="0.25">
      <c r="B63" s="194" t="s">
        <v>118</v>
      </c>
      <c r="C63" s="194"/>
      <c r="D63" s="173" t="s">
        <v>191</v>
      </c>
      <c r="E63" s="175" t="s">
        <v>79</v>
      </c>
      <c r="F63" s="39"/>
      <c r="G63" s="39"/>
      <c r="H63" s="38"/>
      <c r="I63" s="192" t="s">
        <v>212</v>
      </c>
      <c r="J63" s="192"/>
      <c r="K63" s="192"/>
      <c r="L63" s="192"/>
      <c r="M63" s="192"/>
      <c r="N63" s="192"/>
      <c r="O63" s="192"/>
      <c r="P63" s="192"/>
      <c r="Q63" s="192"/>
      <c r="R63" s="192"/>
      <c r="S63" s="187">
        <v>0</v>
      </c>
      <c r="T63" s="187">
        <v>0</v>
      </c>
      <c r="U63" s="187">
        <v>0</v>
      </c>
      <c r="V63" s="187">
        <v>0</v>
      </c>
      <c r="X63" s="176" t="s">
        <v>120</v>
      </c>
      <c r="Y63" s="40">
        <v>150</v>
      </c>
      <c r="Z63" s="190"/>
      <c r="AA63" s="42">
        <f t="shared" si="3"/>
        <v>0</v>
      </c>
      <c r="AB63" s="42">
        <f t="shared" si="17"/>
        <v>0</v>
      </c>
      <c r="AD63" s="5" t="str">
        <f t="shared" si="4"/>
        <v>08</v>
      </c>
      <c r="AE63" s="138" t="str">
        <f t="shared" si="5"/>
        <v/>
      </c>
      <c r="AF63" s="138" t="str">
        <f t="shared" si="18"/>
        <v/>
      </c>
      <c r="AG63" s="6" t="str">
        <f t="shared" si="6"/>
        <v/>
      </c>
      <c r="AH63" s="5" t="str">
        <f t="shared" si="7"/>
        <v/>
      </c>
      <c r="AI63" s="6">
        <f t="shared" si="19"/>
        <v>0</v>
      </c>
      <c r="AJ63" s="6">
        <f t="shared" si="20"/>
        <v>0</v>
      </c>
      <c r="AK63" s="6" t="str">
        <f t="shared" si="21"/>
        <v/>
      </c>
      <c r="AL63" s="6" t="str">
        <f t="shared" si="22"/>
        <v/>
      </c>
      <c r="AM63" s="6" t="str">
        <f t="shared" si="23"/>
        <v/>
      </c>
      <c r="AN63" s="6" t="str">
        <f t="shared" si="24"/>
        <v/>
      </c>
      <c r="AO63" s="6" t="str">
        <f t="shared" si="25"/>
        <v/>
      </c>
      <c r="AP63" s="6">
        <f t="shared" si="26"/>
        <v>0</v>
      </c>
      <c r="AQ63" s="6">
        <f t="shared" si="27"/>
        <v>0</v>
      </c>
      <c r="AR63" s="6" t="str">
        <f t="shared" si="28"/>
        <v/>
      </c>
      <c r="AS63" s="6"/>
      <c r="AT63" s="47"/>
    </row>
    <row r="64" spans="2:46" x14ac:dyDescent="0.25">
      <c r="B64" s="194" t="s">
        <v>118</v>
      </c>
      <c r="C64" s="194"/>
      <c r="D64" s="173" t="s">
        <v>192</v>
      </c>
      <c r="E64" s="175" t="s">
        <v>79</v>
      </c>
      <c r="F64" s="39"/>
      <c r="G64" s="39"/>
      <c r="H64" s="38"/>
      <c r="I64" s="192" t="s">
        <v>213</v>
      </c>
      <c r="J64" s="192"/>
      <c r="K64" s="192"/>
      <c r="L64" s="192"/>
      <c r="M64" s="192"/>
      <c r="N64" s="192"/>
      <c r="O64" s="192"/>
      <c r="P64" s="192"/>
      <c r="Q64" s="192"/>
      <c r="R64" s="192"/>
      <c r="S64" s="187">
        <v>0</v>
      </c>
      <c r="T64" s="187">
        <v>0</v>
      </c>
      <c r="U64" s="187">
        <v>0</v>
      </c>
      <c r="V64" s="187">
        <v>0</v>
      </c>
      <c r="X64" s="176" t="s">
        <v>120</v>
      </c>
      <c r="Y64" s="40">
        <v>250</v>
      </c>
      <c r="Z64" s="190"/>
      <c r="AA64" s="42">
        <f t="shared" si="3"/>
        <v>0</v>
      </c>
      <c r="AB64" s="42">
        <f t="shared" si="17"/>
        <v>0</v>
      </c>
      <c r="AD64" s="5" t="str">
        <f t="shared" si="4"/>
        <v>08</v>
      </c>
      <c r="AE64" s="138" t="str">
        <f t="shared" si="5"/>
        <v/>
      </c>
      <c r="AF64" s="138" t="str">
        <f t="shared" si="18"/>
        <v/>
      </c>
      <c r="AG64" s="6" t="str">
        <f t="shared" si="6"/>
        <v/>
      </c>
      <c r="AH64" s="5" t="str">
        <f t="shared" si="7"/>
        <v/>
      </c>
      <c r="AI64" s="6">
        <f t="shared" si="19"/>
        <v>0</v>
      </c>
      <c r="AJ64" s="6">
        <f t="shared" si="20"/>
        <v>0</v>
      </c>
      <c r="AK64" s="6" t="str">
        <f t="shared" si="21"/>
        <v/>
      </c>
      <c r="AL64" s="6" t="str">
        <f t="shared" si="22"/>
        <v/>
      </c>
      <c r="AM64" s="6" t="str">
        <f t="shared" si="23"/>
        <v/>
      </c>
      <c r="AN64" s="6" t="str">
        <f t="shared" si="24"/>
        <v/>
      </c>
      <c r="AO64" s="6" t="str">
        <f t="shared" si="25"/>
        <v/>
      </c>
      <c r="AP64" s="6">
        <f t="shared" si="26"/>
        <v>0</v>
      </c>
      <c r="AQ64" s="6">
        <f t="shared" si="27"/>
        <v>0</v>
      </c>
      <c r="AR64" s="6" t="str">
        <f t="shared" si="28"/>
        <v/>
      </c>
      <c r="AS64" s="6"/>
      <c r="AT64" s="47"/>
    </row>
    <row r="65" spans="2:46" x14ac:dyDescent="0.25">
      <c r="B65" s="194" t="s">
        <v>118</v>
      </c>
      <c r="C65" s="194"/>
      <c r="D65" s="173" t="s">
        <v>193</v>
      </c>
      <c r="E65" s="175" t="s">
        <v>79</v>
      </c>
      <c r="F65" s="39"/>
      <c r="G65" s="39"/>
      <c r="H65" s="38"/>
      <c r="I65" s="192" t="s">
        <v>214</v>
      </c>
      <c r="J65" s="192"/>
      <c r="K65" s="192"/>
      <c r="L65" s="192"/>
      <c r="M65" s="192"/>
      <c r="N65" s="192"/>
      <c r="O65" s="192"/>
      <c r="P65" s="192"/>
      <c r="Q65" s="192"/>
      <c r="R65" s="192"/>
      <c r="S65" s="187">
        <v>0</v>
      </c>
      <c r="T65" s="187">
        <v>0</v>
      </c>
      <c r="U65" s="187">
        <v>0</v>
      </c>
      <c r="V65" s="187">
        <v>0</v>
      </c>
      <c r="X65" s="176" t="s">
        <v>120</v>
      </c>
      <c r="Y65" s="40">
        <v>250</v>
      </c>
      <c r="Z65" s="190"/>
      <c r="AA65" s="42">
        <f t="shared" si="3"/>
        <v>0</v>
      </c>
      <c r="AB65" s="42">
        <f t="shared" si="17"/>
        <v>0</v>
      </c>
      <c r="AD65" s="5" t="str">
        <f t="shared" si="4"/>
        <v>08</v>
      </c>
      <c r="AE65" s="138" t="str">
        <f t="shared" si="5"/>
        <v/>
      </c>
      <c r="AF65" s="138" t="str">
        <f t="shared" si="18"/>
        <v/>
      </c>
      <c r="AG65" s="6" t="str">
        <f t="shared" si="6"/>
        <v/>
      </c>
      <c r="AH65" s="5" t="str">
        <f t="shared" si="7"/>
        <v/>
      </c>
      <c r="AI65" s="6">
        <f t="shared" si="19"/>
        <v>0</v>
      </c>
      <c r="AJ65" s="6">
        <f t="shared" si="20"/>
        <v>0</v>
      </c>
      <c r="AK65" s="6" t="str">
        <f t="shared" si="21"/>
        <v/>
      </c>
      <c r="AL65" s="6" t="str">
        <f t="shared" si="22"/>
        <v/>
      </c>
      <c r="AM65" s="6" t="str">
        <f t="shared" si="23"/>
        <v/>
      </c>
      <c r="AN65" s="6" t="str">
        <f t="shared" si="24"/>
        <v/>
      </c>
      <c r="AO65" s="6" t="str">
        <f t="shared" si="25"/>
        <v/>
      </c>
      <c r="AP65" s="6">
        <f t="shared" si="26"/>
        <v>0</v>
      </c>
      <c r="AQ65" s="6">
        <f t="shared" si="27"/>
        <v>0</v>
      </c>
      <c r="AR65" s="6" t="str">
        <f t="shared" si="28"/>
        <v/>
      </c>
      <c r="AS65" s="6"/>
      <c r="AT65" s="47"/>
    </row>
    <row r="66" spans="2:46" x14ac:dyDescent="0.25">
      <c r="B66" s="194" t="s">
        <v>118</v>
      </c>
      <c r="C66" s="194"/>
      <c r="D66" s="173" t="s">
        <v>194</v>
      </c>
      <c r="E66" s="175" t="s">
        <v>79</v>
      </c>
      <c r="F66" s="39"/>
      <c r="G66" s="39"/>
      <c r="H66" s="38"/>
      <c r="I66" s="192" t="s">
        <v>215</v>
      </c>
      <c r="J66" s="192"/>
      <c r="K66" s="192"/>
      <c r="L66" s="192"/>
      <c r="M66" s="192"/>
      <c r="N66" s="192"/>
      <c r="O66" s="192"/>
      <c r="P66" s="192"/>
      <c r="Q66" s="192"/>
      <c r="R66" s="192"/>
      <c r="S66" s="187">
        <v>2</v>
      </c>
      <c r="T66" s="187">
        <v>2</v>
      </c>
      <c r="U66" s="187">
        <v>2</v>
      </c>
      <c r="V66" s="187">
        <v>2</v>
      </c>
      <c r="X66" s="176" t="s">
        <v>120</v>
      </c>
      <c r="Y66" s="40">
        <v>220</v>
      </c>
      <c r="Z66" s="190"/>
      <c r="AA66" s="42">
        <f t="shared" si="3"/>
        <v>0</v>
      </c>
      <c r="AB66" s="42">
        <f t="shared" si="17"/>
        <v>0</v>
      </c>
      <c r="AD66" s="5" t="str">
        <f t="shared" si="4"/>
        <v>08</v>
      </c>
      <c r="AE66" s="138" t="str">
        <f t="shared" si="5"/>
        <v/>
      </c>
      <c r="AF66" s="138" t="str">
        <f t="shared" si="18"/>
        <v/>
      </c>
      <c r="AG66" s="6" t="str">
        <f t="shared" si="6"/>
        <v/>
      </c>
      <c r="AH66" s="5" t="str">
        <f t="shared" si="7"/>
        <v/>
      </c>
      <c r="AI66" s="6">
        <f t="shared" si="19"/>
        <v>0</v>
      </c>
      <c r="AJ66" s="6">
        <f t="shared" si="20"/>
        <v>0</v>
      </c>
      <c r="AK66" s="6" t="str">
        <f t="shared" si="21"/>
        <v/>
      </c>
      <c r="AL66" s="6" t="str">
        <f t="shared" si="22"/>
        <v/>
      </c>
      <c r="AM66" s="6" t="str">
        <f t="shared" si="23"/>
        <v/>
      </c>
      <c r="AN66" s="6" t="str">
        <f t="shared" si="24"/>
        <v/>
      </c>
      <c r="AO66" s="6" t="str">
        <f t="shared" si="25"/>
        <v/>
      </c>
      <c r="AP66" s="6">
        <f t="shared" si="26"/>
        <v>0</v>
      </c>
      <c r="AQ66" s="6">
        <f t="shared" si="27"/>
        <v>0</v>
      </c>
      <c r="AR66" s="6" t="str">
        <f t="shared" si="28"/>
        <v/>
      </c>
      <c r="AS66" s="6"/>
      <c r="AT66" s="47"/>
    </row>
    <row r="67" spans="2:46" x14ac:dyDescent="0.25">
      <c r="B67" s="194" t="s">
        <v>118</v>
      </c>
      <c r="C67" s="194"/>
      <c r="D67" s="173" t="s">
        <v>195</v>
      </c>
      <c r="E67" s="175" t="s">
        <v>79</v>
      </c>
      <c r="F67" s="39"/>
      <c r="G67" s="39"/>
      <c r="H67" s="38"/>
      <c r="I67" s="192" t="s">
        <v>216</v>
      </c>
      <c r="J67" s="192"/>
      <c r="K67" s="192"/>
      <c r="L67" s="192"/>
      <c r="M67" s="192"/>
      <c r="N67" s="192"/>
      <c r="O67" s="192"/>
      <c r="P67" s="192"/>
      <c r="Q67" s="192"/>
      <c r="R67" s="192"/>
      <c r="S67" s="187">
        <v>0</v>
      </c>
      <c r="T67" s="187">
        <v>0</v>
      </c>
      <c r="U67" s="187">
        <v>0</v>
      </c>
      <c r="V67" s="187">
        <v>0</v>
      </c>
      <c r="X67" s="176" t="s">
        <v>120</v>
      </c>
      <c r="Y67" s="40">
        <v>150</v>
      </c>
      <c r="Z67" s="190"/>
      <c r="AA67" s="42">
        <f t="shared" si="3"/>
        <v>0</v>
      </c>
      <c r="AB67" s="42">
        <f t="shared" si="17"/>
        <v>0</v>
      </c>
      <c r="AD67" s="5" t="str">
        <f t="shared" si="4"/>
        <v>08</v>
      </c>
      <c r="AE67" s="138" t="str">
        <f t="shared" si="5"/>
        <v/>
      </c>
      <c r="AF67" s="138" t="str">
        <f t="shared" si="18"/>
        <v/>
      </c>
      <c r="AG67" s="6" t="str">
        <f t="shared" si="6"/>
        <v/>
      </c>
      <c r="AH67" s="5" t="str">
        <f t="shared" si="7"/>
        <v/>
      </c>
      <c r="AI67" s="6">
        <f t="shared" si="19"/>
        <v>0</v>
      </c>
      <c r="AJ67" s="6">
        <f t="shared" si="20"/>
        <v>0</v>
      </c>
      <c r="AK67" s="6" t="str">
        <f t="shared" si="21"/>
        <v/>
      </c>
      <c r="AL67" s="6" t="str">
        <f t="shared" si="22"/>
        <v/>
      </c>
      <c r="AM67" s="6" t="str">
        <f t="shared" si="23"/>
        <v/>
      </c>
      <c r="AN67" s="6" t="str">
        <f t="shared" si="24"/>
        <v/>
      </c>
      <c r="AO67" s="6" t="str">
        <f t="shared" si="25"/>
        <v/>
      </c>
      <c r="AP67" s="6">
        <f t="shared" si="26"/>
        <v>0</v>
      </c>
      <c r="AQ67" s="6">
        <f t="shared" si="27"/>
        <v>0</v>
      </c>
      <c r="AR67" s="6" t="str">
        <f t="shared" si="28"/>
        <v/>
      </c>
      <c r="AS67" s="6"/>
      <c r="AT67" s="47"/>
    </row>
    <row r="68" spans="2:46" x14ac:dyDescent="0.25">
      <c r="B68" s="194" t="s">
        <v>118</v>
      </c>
      <c r="C68" s="194"/>
      <c r="D68" s="173" t="s">
        <v>196</v>
      </c>
      <c r="E68" s="175" t="s">
        <v>79</v>
      </c>
      <c r="F68" s="39"/>
      <c r="G68" s="39"/>
      <c r="H68" s="38"/>
      <c r="I68" s="192" t="s">
        <v>217</v>
      </c>
      <c r="J68" s="192"/>
      <c r="K68" s="192"/>
      <c r="L68" s="192"/>
      <c r="M68" s="192"/>
      <c r="N68" s="192"/>
      <c r="O68" s="192"/>
      <c r="P68" s="192"/>
      <c r="Q68" s="192"/>
      <c r="R68" s="192"/>
      <c r="S68" s="4">
        <v>0</v>
      </c>
      <c r="T68" s="4">
        <v>0</v>
      </c>
      <c r="U68" s="4">
        <v>0</v>
      </c>
      <c r="V68" s="4">
        <v>0</v>
      </c>
      <c r="X68" s="176" t="s">
        <v>120</v>
      </c>
      <c r="Y68" s="40">
        <v>165</v>
      </c>
      <c r="Z68" s="190"/>
      <c r="AA68" s="42">
        <f t="shared" si="3"/>
        <v>0</v>
      </c>
      <c r="AB68" s="42">
        <f t="shared" si="17"/>
        <v>0</v>
      </c>
      <c r="AD68" s="5" t="str">
        <f t="shared" si="4"/>
        <v>08</v>
      </c>
      <c r="AE68" s="138" t="str">
        <f t="shared" si="5"/>
        <v/>
      </c>
      <c r="AF68" s="138" t="str">
        <f t="shared" si="18"/>
        <v/>
      </c>
      <c r="AG68" s="6" t="str">
        <f t="shared" si="6"/>
        <v/>
      </c>
      <c r="AH68" s="5" t="str">
        <f t="shared" si="7"/>
        <v/>
      </c>
      <c r="AI68" s="6">
        <f t="shared" si="19"/>
        <v>0</v>
      </c>
      <c r="AJ68" s="6">
        <f t="shared" si="20"/>
        <v>0</v>
      </c>
      <c r="AK68" s="6" t="str">
        <f t="shared" si="21"/>
        <v/>
      </c>
      <c r="AL68" s="6" t="str">
        <f t="shared" si="22"/>
        <v/>
      </c>
      <c r="AM68" s="6" t="str">
        <f t="shared" si="23"/>
        <v/>
      </c>
      <c r="AN68" s="6" t="str">
        <f t="shared" si="24"/>
        <v/>
      </c>
      <c r="AO68" s="6" t="str">
        <f t="shared" si="25"/>
        <v/>
      </c>
      <c r="AP68" s="6">
        <f t="shared" si="26"/>
        <v>0</v>
      </c>
      <c r="AQ68" s="6">
        <f t="shared" si="27"/>
        <v>0</v>
      </c>
      <c r="AR68" s="6" t="str">
        <f t="shared" si="28"/>
        <v/>
      </c>
      <c r="AS68" s="6"/>
      <c r="AT68" s="47"/>
    </row>
    <row r="69" spans="2:46" x14ac:dyDescent="0.25">
      <c r="B69" s="194" t="s">
        <v>115</v>
      </c>
      <c r="C69" s="194"/>
      <c r="D69" s="178" t="s">
        <v>219</v>
      </c>
      <c r="E69" s="38" t="s">
        <v>79</v>
      </c>
      <c r="F69" s="39"/>
      <c r="G69" s="39"/>
      <c r="H69" s="38"/>
      <c r="I69" s="192" t="s">
        <v>218</v>
      </c>
      <c r="J69" s="192"/>
      <c r="K69" s="192"/>
      <c r="L69" s="192"/>
      <c r="M69" s="192"/>
      <c r="N69" s="192"/>
      <c r="O69" s="192"/>
      <c r="P69" s="192"/>
      <c r="Q69" s="192"/>
      <c r="R69" s="192"/>
      <c r="Y69" s="40"/>
      <c r="Z69" s="177"/>
      <c r="AA69" s="42">
        <f t="shared" si="3"/>
        <v>0</v>
      </c>
      <c r="AB69" s="42">
        <f t="shared" si="17"/>
        <v>0</v>
      </c>
      <c r="AD69" s="5" t="str">
        <f t="shared" si="4"/>
        <v/>
      </c>
      <c r="AE69" s="138" t="str">
        <f t="shared" si="5"/>
        <v/>
      </c>
      <c r="AF69" s="138" t="str">
        <f t="shared" si="18"/>
        <v/>
      </c>
      <c r="AG69" s="6" t="str">
        <f t="shared" si="6"/>
        <v/>
      </c>
      <c r="AH69" s="5" t="str">
        <f t="shared" si="7"/>
        <v/>
      </c>
      <c r="AI69" s="6" t="str">
        <f t="shared" si="19"/>
        <v/>
      </c>
      <c r="AJ69" s="6" t="str">
        <f t="shared" si="20"/>
        <v/>
      </c>
      <c r="AK69" s="6" t="str">
        <f t="shared" si="21"/>
        <v/>
      </c>
      <c r="AL69" s="6" t="str">
        <f t="shared" si="22"/>
        <v/>
      </c>
      <c r="AM69" s="6" t="str">
        <f t="shared" si="23"/>
        <v/>
      </c>
      <c r="AN69" s="6" t="str">
        <f t="shared" si="24"/>
        <v/>
      </c>
      <c r="AO69" s="6" t="str">
        <f t="shared" si="25"/>
        <v/>
      </c>
      <c r="AP69" s="6" t="str">
        <f t="shared" si="26"/>
        <v/>
      </c>
      <c r="AQ69" s="6" t="str">
        <f t="shared" si="27"/>
        <v/>
      </c>
      <c r="AR69" s="6" t="str">
        <f t="shared" si="28"/>
        <v/>
      </c>
      <c r="AS69" s="6"/>
      <c r="AT69" s="47"/>
    </row>
    <row r="70" spans="2:46" ht="15" x14ac:dyDescent="0.25">
      <c r="B70" s="194" t="s">
        <v>118</v>
      </c>
      <c r="C70" s="194"/>
      <c r="D70" s="4" t="s">
        <v>220</v>
      </c>
      <c r="E70" s="38" t="s">
        <v>79</v>
      </c>
      <c r="F70" s="39"/>
      <c r="G70" s="39"/>
      <c r="H70" s="38"/>
      <c r="I70" s="192" t="s">
        <v>285</v>
      </c>
      <c r="J70" s="192"/>
      <c r="K70" s="192"/>
      <c r="L70" s="192"/>
      <c r="M70" s="192"/>
      <c r="N70" s="192"/>
      <c r="O70" s="192"/>
      <c r="P70" s="192"/>
      <c r="Q70" s="192"/>
      <c r="R70" s="192"/>
      <c r="S70" s="4">
        <v>4</v>
      </c>
      <c r="T70" s="188">
        <v>0</v>
      </c>
      <c r="U70" s="188">
        <v>0</v>
      </c>
      <c r="V70" s="188">
        <v>0</v>
      </c>
      <c r="X70" s="187" t="s">
        <v>120</v>
      </c>
      <c r="Y70" s="40">
        <v>300</v>
      </c>
      <c r="Z70" s="190"/>
      <c r="AA70" s="42">
        <f t="shared" si="3"/>
        <v>0</v>
      </c>
      <c r="AB70" s="42">
        <f t="shared" si="17"/>
        <v>0</v>
      </c>
      <c r="AD70" s="5" t="str">
        <f t="shared" si="4"/>
        <v>09</v>
      </c>
      <c r="AE70" s="138" t="str">
        <f t="shared" si="5"/>
        <v/>
      </c>
      <c r="AF70" s="138" t="str">
        <f t="shared" si="18"/>
        <v/>
      </c>
      <c r="AG70" s="6" t="str">
        <f t="shared" si="6"/>
        <v/>
      </c>
      <c r="AH70" s="5" t="str">
        <f t="shared" si="7"/>
        <v/>
      </c>
      <c r="AI70" s="6">
        <f t="shared" si="19"/>
        <v>0</v>
      </c>
      <c r="AJ70" s="6">
        <f t="shared" si="20"/>
        <v>0</v>
      </c>
      <c r="AK70" s="6" t="str">
        <f t="shared" si="21"/>
        <v/>
      </c>
      <c r="AL70" s="6" t="str">
        <f t="shared" si="22"/>
        <v/>
      </c>
      <c r="AM70" s="6" t="str">
        <f t="shared" si="23"/>
        <v/>
      </c>
      <c r="AN70" s="6" t="str">
        <f t="shared" si="24"/>
        <v/>
      </c>
      <c r="AO70" s="6" t="str">
        <f t="shared" si="25"/>
        <v/>
      </c>
      <c r="AP70" s="6">
        <f t="shared" si="26"/>
        <v>0</v>
      </c>
      <c r="AQ70" s="6">
        <f t="shared" si="27"/>
        <v>0</v>
      </c>
      <c r="AR70" s="6" t="str">
        <f t="shared" si="28"/>
        <v/>
      </c>
      <c r="AS70" s="6"/>
      <c r="AT70" s="47"/>
    </row>
    <row r="71" spans="2:46" x14ac:dyDescent="0.25">
      <c r="B71" s="194" t="s">
        <v>118</v>
      </c>
      <c r="C71" s="194"/>
      <c r="D71" s="179" t="s">
        <v>221</v>
      </c>
      <c r="E71" s="180" t="s">
        <v>79</v>
      </c>
      <c r="F71" s="39"/>
      <c r="G71" s="39"/>
      <c r="H71" s="38"/>
      <c r="I71" s="192" t="s">
        <v>223</v>
      </c>
      <c r="J71" s="192"/>
      <c r="K71" s="192"/>
      <c r="L71" s="192"/>
      <c r="M71" s="192"/>
      <c r="N71" s="192"/>
      <c r="O71" s="192"/>
      <c r="P71" s="192"/>
      <c r="Q71" s="192"/>
      <c r="R71" s="192"/>
      <c r="S71" s="4">
        <v>7</v>
      </c>
      <c r="T71" s="188">
        <v>0</v>
      </c>
      <c r="U71" s="188">
        <v>0</v>
      </c>
      <c r="V71" s="188">
        <v>0</v>
      </c>
      <c r="X71" s="187" t="s">
        <v>120</v>
      </c>
      <c r="Y71" s="40">
        <v>240</v>
      </c>
      <c r="Z71" s="190"/>
      <c r="AA71" s="42">
        <f t="shared" si="3"/>
        <v>0</v>
      </c>
      <c r="AB71" s="42">
        <f t="shared" si="17"/>
        <v>0</v>
      </c>
      <c r="AD71" s="5" t="str">
        <f t="shared" si="4"/>
        <v>09</v>
      </c>
      <c r="AE71" s="138" t="str">
        <f t="shared" si="5"/>
        <v/>
      </c>
      <c r="AF71" s="138" t="str">
        <f t="shared" si="18"/>
        <v/>
      </c>
      <c r="AG71" s="6" t="str">
        <f t="shared" si="6"/>
        <v/>
      </c>
      <c r="AH71" s="5" t="str">
        <f t="shared" si="7"/>
        <v/>
      </c>
      <c r="AI71" s="6">
        <f t="shared" si="19"/>
        <v>0</v>
      </c>
      <c r="AJ71" s="6">
        <f t="shared" si="20"/>
        <v>0</v>
      </c>
      <c r="AK71" s="6" t="str">
        <f t="shared" si="21"/>
        <v/>
      </c>
      <c r="AL71" s="6" t="str">
        <f t="shared" si="22"/>
        <v/>
      </c>
      <c r="AM71" s="6" t="str">
        <f t="shared" si="23"/>
        <v/>
      </c>
      <c r="AN71" s="6" t="str">
        <f t="shared" si="24"/>
        <v/>
      </c>
      <c r="AO71" s="6" t="str">
        <f t="shared" si="25"/>
        <v/>
      </c>
      <c r="AP71" s="6">
        <f t="shared" si="26"/>
        <v>0</v>
      </c>
      <c r="AQ71" s="6">
        <f t="shared" si="27"/>
        <v>0</v>
      </c>
      <c r="AR71" s="6" t="str">
        <f t="shared" si="28"/>
        <v/>
      </c>
      <c r="AS71" s="6"/>
      <c r="AT71" s="47"/>
    </row>
    <row r="72" spans="2:46" x14ac:dyDescent="0.25">
      <c r="B72" s="194" t="s">
        <v>118</v>
      </c>
      <c r="C72" s="194"/>
      <c r="D72" s="179" t="s">
        <v>222</v>
      </c>
      <c r="E72" s="180" t="s">
        <v>79</v>
      </c>
      <c r="F72" s="39"/>
      <c r="G72" s="39"/>
      <c r="H72" s="38"/>
      <c r="I72" s="192" t="s">
        <v>224</v>
      </c>
      <c r="J72" s="192"/>
      <c r="K72" s="192"/>
      <c r="L72" s="192"/>
      <c r="M72" s="192"/>
      <c r="N72" s="192"/>
      <c r="O72" s="192"/>
      <c r="P72" s="192"/>
      <c r="Q72" s="192"/>
      <c r="R72" s="192"/>
      <c r="S72" s="4">
        <v>6</v>
      </c>
      <c r="T72" s="188">
        <v>0</v>
      </c>
      <c r="U72" s="188">
        <v>0</v>
      </c>
      <c r="V72" s="188">
        <v>0</v>
      </c>
      <c r="X72" s="187" t="s">
        <v>120</v>
      </c>
      <c r="Y72" s="40">
        <v>120</v>
      </c>
      <c r="Z72" s="190"/>
      <c r="AA72" s="42">
        <f t="shared" si="3"/>
        <v>0</v>
      </c>
      <c r="AB72" s="42">
        <f t="shared" si="17"/>
        <v>0</v>
      </c>
      <c r="AD72" s="5" t="str">
        <f t="shared" si="4"/>
        <v>09</v>
      </c>
      <c r="AE72" s="138" t="str">
        <f t="shared" si="5"/>
        <v/>
      </c>
      <c r="AF72" s="138" t="str">
        <f t="shared" si="18"/>
        <v/>
      </c>
      <c r="AG72" s="6" t="str">
        <f t="shared" si="6"/>
        <v/>
      </c>
      <c r="AH72" s="5" t="str">
        <f t="shared" si="7"/>
        <v/>
      </c>
      <c r="AI72" s="6">
        <f t="shared" si="19"/>
        <v>0</v>
      </c>
      <c r="AJ72" s="6">
        <f t="shared" si="20"/>
        <v>0</v>
      </c>
      <c r="AK72" s="6" t="str">
        <f t="shared" si="21"/>
        <v/>
      </c>
      <c r="AL72" s="6" t="str">
        <f t="shared" si="22"/>
        <v/>
      </c>
      <c r="AM72" s="6" t="str">
        <f t="shared" si="23"/>
        <v/>
      </c>
      <c r="AN72" s="6" t="str">
        <f t="shared" si="24"/>
        <v/>
      </c>
      <c r="AO72" s="6" t="str">
        <f t="shared" si="25"/>
        <v/>
      </c>
      <c r="AP72" s="6">
        <f t="shared" si="26"/>
        <v>0</v>
      </c>
      <c r="AQ72" s="6">
        <f t="shared" si="27"/>
        <v>0</v>
      </c>
      <c r="AR72" s="6" t="str">
        <f t="shared" si="28"/>
        <v/>
      </c>
      <c r="AS72" s="6"/>
      <c r="AT72" s="47"/>
    </row>
    <row r="73" spans="2:46" x14ac:dyDescent="0.25">
      <c r="B73" s="194" t="s">
        <v>118</v>
      </c>
      <c r="C73" s="194"/>
      <c r="D73" s="188" t="s">
        <v>280</v>
      </c>
      <c r="E73" s="182" t="s">
        <v>79</v>
      </c>
      <c r="F73" s="183"/>
      <c r="G73" s="183"/>
      <c r="H73" s="182"/>
      <c r="I73" s="192" t="s">
        <v>281</v>
      </c>
      <c r="J73" s="192"/>
      <c r="K73" s="192"/>
      <c r="L73" s="192"/>
      <c r="M73" s="192"/>
      <c r="N73" s="192"/>
      <c r="O73" s="192"/>
      <c r="P73" s="192"/>
      <c r="Q73" s="192"/>
      <c r="R73" s="192"/>
      <c r="S73" s="188">
        <v>0</v>
      </c>
      <c r="T73" s="188">
        <v>0</v>
      </c>
      <c r="U73" s="188">
        <v>0</v>
      </c>
      <c r="V73" s="188">
        <v>0</v>
      </c>
      <c r="W73" s="188"/>
      <c r="X73" s="188" t="s">
        <v>120</v>
      </c>
      <c r="Y73" s="40">
        <v>400</v>
      </c>
      <c r="Z73" s="190"/>
      <c r="AA73" s="42">
        <f t="shared" si="3"/>
        <v>0</v>
      </c>
      <c r="AB73" s="42">
        <f t="shared" si="17"/>
        <v>0</v>
      </c>
      <c r="AD73" s="5" t="str">
        <f t="shared" si="4"/>
        <v>09</v>
      </c>
      <c r="AE73" s="138" t="str">
        <f t="shared" si="5"/>
        <v/>
      </c>
      <c r="AF73" s="138" t="str">
        <f t="shared" si="18"/>
        <v/>
      </c>
      <c r="AG73" s="6" t="str">
        <f t="shared" si="6"/>
        <v/>
      </c>
      <c r="AH73" s="5" t="str">
        <f t="shared" si="7"/>
        <v/>
      </c>
      <c r="AI73" s="6">
        <f t="shared" si="19"/>
        <v>0</v>
      </c>
      <c r="AJ73" s="6">
        <f t="shared" si="20"/>
        <v>0</v>
      </c>
      <c r="AK73" s="6" t="str">
        <f t="shared" si="21"/>
        <v/>
      </c>
      <c r="AL73" s="6" t="str">
        <f t="shared" si="22"/>
        <v/>
      </c>
      <c r="AM73" s="6" t="str">
        <f t="shared" si="23"/>
        <v/>
      </c>
      <c r="AN73" s="6" t="str">
        <f t="shared" si="24"/>
        <v/>
      </c>
      <c r="AO73" s="6" t="str">
        <f t="shared" si="25"/>
        <v/>
      </c>
      <c r="AP73" s="6">
        <f t="shared" si="26"/>
        <v>0</v>
      </c>
      <c r="AQ73" s="6">
        <f t="shared" si="27"/>
        <v>0</v>
      </c>
      <c r="AR73" s="6" t="str">
        <f t="shared" si="28"/>
        <v/>
      </c>
      <c r="AS73" s="6"/>
      <c r="AT73" s="47"/>
    </row>
    <row r="74" spans="2:46" x14ac:dyDescent="0.25">
      <c r="B74" s="194" t="s">
        <v>115</v>
      </c>
      <c r="C74" s="194"/>
      <c r="D74" s="4">
        <v>10</v>
      </c>
      <c r="E74" s="38" t="s">
        <v>80</v>
      </c>
      <c r="F74" s="39"/>
      <c r="G74" s="39"/>
      <c r="H74" s="38"/>
      <c r="I74" s="192" t="s">
        <v>19</v>
      </c>
      <c r="J74" s="192"/>
      <c r="K74" s="192"/>
      <c r="L74" s="192"/>
      <c r="M74" s="192"/>
      <c r="N74" s="192"/>
      <c r="O74" s="192"/>
      <c r="P74" s="192"/>
      <c r="Q74" s="192"/>
      <c r="R74" s="192"/>
      <c r="Y74" s="40"/>
      <c r="Z74" s="41"/>
      <c r="AA74" s="42" t="str">
        <f t="shared" si="3"/>
        <v/>
      </c>
      <c r="AB74" s="42" t="str">
        <f t="shared" si="17"/>
        <v/>
      </c>
      <c r="AD74" s="5" t="str">
        <f t="shared" si="4"/>
        <v/>
      </c>
      <c r="AE74" s="138" t="str">
        <f t="shared" si="5"/>
        <v/>
      </c>
      <c r="AF74" s="138" t="str">
        <f t="shared" si="18"/>
        <v/>
      </c>
      <c r="AG74" s="6" t="str">
        <f t="shared" si="6"/>
        <v/>
      </c>
      <c r="AH74" s="5" t="str">
        <f t="shared" si="7"/>
        <v/>
      </c>
      <c r="AI74" s="6" t="str">
        <f t="shared" si="19"/>
        <v/>
      </c>
      <c r="AJ74" s="6" t="str">
        <f t="shared" si="20"/>
        <v/>
      </c>
      <c r="AK74" s="6" t="str">
        <f t="shared" si="21"/>
        <v/>
      </c>
      <c r="AL74" s="6" t="str">
        <f t="shared" si="22"/>
        <v/>
      </c>
      <c r="AM74" s="6" t="str">
        <f t="shared" si="23"/>
        <v/>
      </c>
      <c r="AN74" s="6" t="str">
        <f t="shared" si="24"/>
        <v/>
      </c>
      <c r="AO74" s="6" t="str">
        <f t="shared" si="25"/>
        <v/>
      </c>
      <c r="AP74" s="6" t="str">
        <f t="shared" si="26"/>
        <v/>
      </c>
      <c r="AQ74" s="6" t="str">
        <f t="shared" si="27"/>
        <v/>
      </c>
      <c r="AR74" s="6" t="str">
        <f t="shared" si="28"/>
        <v/>
      </c>
      <c r="AS74" s="6"/>
      <c r="AT74" s="47"/>
    </row>
    <row r="75" spans="2:46" ht="15" x14ac:dyDescent="0.25">
      <c r="B75" s="194" t="s">
        <v>118</v>
      </c>
      <c r="C75" s="194"/>
      <c r="D75" s="4" t="s">
        <v>225</v>
      </c>
      <c r="E75" s="38" t="s">
        <v>80</v>
      </c>
      <c r="F75" s="184" t="s">
        <v>251</v>
      </c>
      <c r="G75" s="39" t="s">
        <v>8</v>
      </c>
      <c r="H75" s="185" t="s">
        <v>256</v>
      </c>
      <c r="I75" s="193" t="s">
        <v>253</v>
      </c>
      <c r="J75" s="193"/>
      <c r="K75" s="193"/>
      <c r="L75" s="193"/>
      <c r="M75" s="193"/>
      <c r="N75" s="193"/>
      <c r="O75" s="193"/>
      <c r="P75" s="193"/>
      <c r="Q75" s="193"/>
      <c r="R75" s="193"/>
      <c r="X75" s="186" t="s">
        <v>274</v>
      </c>
      <c r="Y75" s="40">
        <v>90</v>
      </c>
      <c r="Z75" s="191"/>
      <c r="AA75" s="42">
        <f t="shared" si="3"/>
        <v>0</v>
      </c>
      <c r="AB75" s="42">
        <f t="shared" si="17"/>
        <v>0</v>
      </c>
      <c r="AD75" s="5" t="str">
        <f t="shared" si="4"/>
        <v>10</v>
      </c>
      <c r="AE75" s="138">
        <f t="shared" si="5"/>
        <v>1</v>
      </c>
      <c r="AF75" s="138">
        <f t="shared" si="18"/>
        <v>1</v>
      </c>
      <c r="AG75" s="6" t="str">
        <f t="shared" si="6"/>
        <v>DES</v>
      </c>
      <c r="AH75" s="5">
        <f t="shared" si="7"/>
        <v>0</v>
      </c>
      <c r="AI75" s="6" t="str">
        <f t="shared" si="19"/>
        <v/>
      </c>
      <c r="AJ75" s="6" t="str">
        <f t="shared" si="20"/>
        <v/>
      </c>
      <c r="AK75" s="6" t="str">
        <f t="shared" si="21"/>
        <v/>
      </c>
      <c r="AL75" s="6" t="str">
        <f t="shared" si="22"/>
        <v/>
      </c>
      <c r="AM75" s="6" t="str">
        <f t="shared" si="23"/>
        <v/>
      </c>
      <c r="AN75" s="6" t="str">
        <f t="shared" si="24"/>
        <v/>
      </c>
      <c r="AO75" s="6" t="str">
        <f t="shared" si="25"/>
        <v/>
      </c>
      <c r="AP75" s="6" t="str">
        <f t="shared" si="26"/>
        <v/>
      </c>
      <c r="AQ75" s="6" t="str">
        <f t="shared" si="27"/>
        <v/>
      </c>
      <c r="AR75" s="6" t="str">
        <f t="shared" si="28"/>
        <v/>
      </c>
      <c r="AS75" s="6"/>
      <c r="AT75" s="47"/>
    </row>
    <row r="76" spans="2:46" ht="15" x14ac:dyDescent="0.25">
      <c r="B76" s="194" t="s">
        <v>118</v>
      </c>
      <c r="C76" s="194"/>
      <c r="D76" s="181" t="s">
        <v>226</v>
      </c>
      <c r="E76" s="182" t="s">
        <v>80</v>
      </c>
      <c r="F76" s="184" t="s">
        <v>251</v>
      </c>
      <c r="G76" s="183" t="s">
        <v>8</v>
      </c>
      <c r="H76" s="185" t="s">
        <v>257</v>
      </c>
      <c r="I76" s="193" t="s">
        <v>253</v>
      </c>
      <c r="J76" s="193"/>
      <c r="K76" s="193"/>
      <c r="L76" s="193"/>
      <c r="M76" s="193"/>
      <c r="N76" s="193"/>
      <c r="O76" s="193"/>
      <c r="P76" s="193"/>
      <c r="Q76" s="193"/>
      <c r="R76" s="193"/>
      <c r="X76" s="186" t="s">
        <v>274</v>
      </c>
      <c r="Y76" s="40">
        <v>90</v>
      </c>
      <c r="Z76" s="191"/>
      <c r="AA76" s="42">
        <f t="shared" si="3"/>
        <v>0</v>
      </c>
      <c r="AB76" s="42">
        <f t="shared" si="17"/>
        <v>0</v>
      </c>
      <c r="AD76" s="5" t="str">
        <f t="shared" si="4"/>
        <v>10</v>
      </c>
      <c r="AE76" s="138">
        <f t="shared" si="5"/>
        <v>1</v>
      </c>
      <c r="AF76" s="138">
        <f t="shared" si="18"/>
        <v>1</v>
      </c>
      <c r="AG76" s="6" t="str">
        <f t="shared" si="6"/>
        <v>DES</v>
      </c>
      <c r="AH76" s="5">
        <f t="shared" si="7"/>
        <v>0</v>
      </c>
      <c r="AI76" s="6" t="str">
        <f t="shared" si="19"/>
        <v/>
      </c>
      <c r="AJ76" s="6" t="str">
        <f t="shared" si="20"/>
        <v/>
      </c>
      <c r="AK76" s="6" t="str">
        <f t="shared" si="21"/>
        <v/>
      </c>
      <c r="AL76" s="6" t="str">
        <f t="shared" si="22"/>
        <v/>
      </c>
      <c r="AM76" s="6" t="str">
        <f t="shared" si="23"/>
        <v/>
      </c>
      <c r="AN76" s="6" t="str">
        <f t="shared" si="24"/>
        <v/>
      </c>
      <c r="AO76" s="6" t="str">
        <f t="shared" si="25"/>
        <v/>
      </c>
      <c r="AP76" s="6" t="str">
        <f t="shared" si="26"/>
        <v/>
      </c>
      <c r="AQ76" s="6" t="str">
        <f t="shared" si="27"/>
        <v/>
      </c>
      <c r="AR76" s="6" t="str">
        <f t="shared" si="28"/>
        <v/>
      </c>
      <c r="AS76" s="6"/>
      <c r="AT76" s="47"/>
    </row>
    <row r="77" spans="2:46" ht="15" x14ac:dyDescent="0.25">
      <c r="B77" s="194" t="s">
        <v>118</v>
      </c>
      <c r="C77" s="194"/>
      <c r="D77" s="181" t="s">
        <v>227</v>
      </c>
      <c r="E77" s="182" t="s">
        <v>80</v>
      </c>
      <c r="F77" s="184" t="s">
        <v>251</v>
      </c>
      <c r="G77" s="183" t="s">
        <v>8</v>
      </c>
      <c r="H77" s="185" t="s">
        <v>258</v>
      </c>
      <c r="I77" s="193" t="s">
        <v>253</v>
      </c>
      <c r="J77" s="193"/>
      <c r="K77" s="193"/>
      <c r="L77" s="193"/>
      <c r="M77" s="193"/>
      <c r="N77" s="193"/>
      <c r="O77" s="193"/>
      <c r="P77" s="193"/>
      <c r="Q77" s="193"/>
      <c r="R77" s="193"/>
      <c r="X77" s="186" t="s">
        <v>274</v>
      </c>
      <c r="Y77" s="40">
        <v>90</v>
      </c>
      <c r="Z77" s="191"/>
      <c r="AA77" s="42">
        <f t="shared" si="3"/>
        <v>0</v>
      </c>
      <c r="AB77" s="42">
        <f t="shared" si="17"/>
        <v>0</v>
      </c>
      <c r="AD77" s="5" t="str">
        <f t="shared" si="4"/>
        <v>10</v>
      </c>
      <c r="AE77" s="138">
        <f t="shared" si="5"/>
        <v>1</v>
      </c>
      <c r="AF77" s="138">
        <f t="shared" si="18"/>
        <v>1</v>
      </c>
      <c r="AG77" s="6" t="str">
        <f t="shared" si="6"/>
        <v>DES</v>
      </c>
      <c r="AH77" s="5">
        <f t="shared" si="7"/>
        <v>0</v>
      </c>
      <c r="AI77" s="6" t="str">
        <f t="shared" si="19"/>
        <v/>
      </c>
      <c r="AJ77" s="6" t="str">
        <f t="shared" si="20"/>
        <v/>
      </c>
      <c r="AK77" s="6" t="str">
        <f t="shared" si="21"/>
        <v/>
      </c>
      <c r="AL77" s="6" t="str">
        <f t="shared" si="22"/>
        <v/>
      </c>
      <c r="AM77" s="6" t="str">
        <f t="shared" si="23"/>
        <v/>
      </c>
      <c r="AN77" s="6" t="str">
        <f t="shared" si="24"/>
        <v/>
      </c>
      <c r="AO77" s="6" t="str">
        <f t="shared" si="25"/>
        <v/>
      </c>
      <c r="AP77" s="6" t="str">
        <f t="shared" si="26"/>
        <v/>
      </c>
      <c r="AQ77" s="6" t="str">
        <f t="shared" si="27"/>
        <v/>
      </c>
      <c r="AR77" s="6" t="str">
        <f t="shared" si="28"/>
        <v/>
      </c>
      <c r="AS77" s="6"/>
      <c r="AT77" s="47"/>
    </row>
    <row r="78" spans="2:46" ht="15" x14ac:dyDescent="0.25">
      <c r="B78" s="194" t="s">
        <v>118</v>
      </c>
      <c r="C78" s="194"/>
      <c r="D78" s="181" t="s">
        <v>228</v>
      </c>
      <c r="E78" s="182" t="s">
        <v>80</v>
      </c>
      <c r="F78" s="184" t="s">
        <v>251</v>
      </c>
      <c r="G78" s="183" t="s">
        <v>8</v>
      </c>
      <c r="H78" s="185" t="s">
        <v>259</v>
      </c>
      <c r="I78" s="193" t="s">
        <v>253</v>
      </c>
      <c r="J78" s="193"/>
      <c r="K78" s="193"/>
      <c r="L78" s="193"/>
      <c r="M78" s="193"/>
      <c r="N78" s="193"/>
      <c r="O78" s="193"/>
      <c r="P78" s="193"/>
      <c r="Q78" s="193"/>
      <c r="R78" s="193"/>
      <c r="X78" s="186" t="s">
        <v>274</v>
      </c>
      <c r="Y78" s="40">
        <v>90</v>
      </c>
      <c r="Z78" s="191"/>
      <c r="AA78" s="42">
        <f t="shared" si="3"/>
        <v>0</v>
      </c>
      <c r="AB78" s="42">
        <f t="shared" si="17"/>
        <v>0</v>
      </c>
      <c r="AD78" s="5" t="str">
        <f t="shared" si="4"/>
        <v>10</v>
      </c>
      <c r="AE78" s="138">
        <f t="shared" si="5"/>
        <v>1</v>
      </c>
      <c r="AF78" s="138">
        <f t="shared" si="18"/>
        <v>1</v>
      </c>
      <c r="AG78" s="6" t="str">
        <f t="shared" si="6"/>
        <v>DES</v>
      </c>
      <c r="AH78" s="5">
        <f t="shared" si="7"/>
        <v>0</v>
      </c>
      <c r="AI78" s="6" t="str">
        <f t="shared" si="19"/>
        <v/>
      </c>
      <c r="AJ78" s="6" t="str">
        <f t="shared" si="20"/>
        <v/>
      </c>
      <c r="AK78" s="6" t="str">
        <f t="shared" si="21"/>
        <v/>
      </c>
      <c r="AL78" s="6" t="str">
        <f t="shared" si="22"/>
        <v/>
      </c>
      <c r="AM78" s="6" t="str">
        <f t="shared" si="23"/>
        <v/>
      </c>
      <c r="AN78" s="6" t="str">
        <f t="shared" si="24"/>
        <v/>
      </c>
      <c r="AO78" s="6" t="str">
        <f t="shared" si="25"/>
        <v/>
      </c>
      <c r="AP78" s="6" t="str">
        <f t="shared" si="26"/>
        <v/>
      </c>
      <c r="AQ78" s="6" t="str">
        <f t="shared" si="27"/>
        <v/>
      </c>
      <c r="AR78" s="6" t="str">
        <f t="shared" si="28"/>
        <v/>
      </c>
      <c r="AS78" s="6"/>
      <c r="AT78" s="47"/>
    </row>
    <row r="79" spans="2:46" ht="15" x14ac:dyDescent="0.25">
      <c r="B79" s="194" t="s">
        <v>118</v>
      </c>
      <c r="C79" s="194"/>
      <c r="D79" s="181" t="s">
        <v>229</v>
      </c>
      <c r="E79" s="182" t="s">
        <v>80</v>
      </c>
      <c r="F79" s="184" t="s">
        <v>251</v>
      </c>
      <c r="G79" s="183" t="s">
        <v>8</v>
      </c>
      <c r="H79" s="185" t="s">
        <v>260</v>
      </c>
      <c r="I79" s="193" t="s">
        <v>253</v>
      </c>
      <c r="J79" s="193"/>
      <c r="K79" s="193"/>
      <c r="L79" s="193"/>
      <c r="M79" s="193"/>
      <c r="N79" s="193"/>
      <c r="O79" s="193"/>
      <c r="P79" s="193"/>
      <c r="Q79" s="193"/>
      <c r="R79" s="193"/>
      <c r="X79" s="186" t="s">
        <v>274</v>
      </c>
      <c r="Y79" s="40">
        <v>90</v>
      </c>
      <c r="Z79" s="191"/>
      <c r="AA79" s="42">
        <f t="shared" si="3"/>
        <v>0</v>
      </c>
      <c r="AB79" s="42">
        <f t="shared" si="17"/>
        <v>0</v>
      </c>
      <c r="AD79" s="5" t="str">
        <f t="shared" si="4"/>
        <v>10</v>
      </c>
      <c r="AE79" s="138">
        <f t="shared" si="5"/>
        <v>1</v>
      </c>
      <c r="AF79" s="138">
        <f t="shared" si="18"/>
        <v>1</v>
      </c>
      <c r="AG79" s="6" t="str">
        <f t="shared" si="6"/>
        <v>DES</v>
      </c>
      <c r="AH79" s="5">
        <f t="shared" si="7"/>
        <v>0</v>
      </c>
      <c r="AI79" s="6" t="str">
        <f t="shared" si="19"/>
        <v/>
      </c>
      <c r="AJ79" s="6" t="str">
        <f t="shared" si="20"/>
        <v/>
      </c>
      <c r="AK79" s="6" t="str">
        <f t="shared" si="21"/>
        <v/>
      </c>
      <c r="AL79" s="6" t="str">
        <f t="shared" si="22"/>
        <v/>
      </c>
      <c r="AM79" s="6" t="str">
        <f t="shared" si="23"/>
        <v/>
      </c>
      <c r="AN79" s="6" t="str">
        <f t="shared" si="24"/>
        <v/>
      </c>
      <c r="AO79" s="6" t="str">
        <f t="shared" si="25"/>
        <v/>
      </c>
      <c r="AP79" s="6" t="str">
        <f t="shared" si="26"/>
        <v/>
      </c>
      <c r="AQ79" s="6" t="str">
        <f t="shared" si="27"/>
        <v/>
      </c>
      <c r="AR79" s="6" t="str">
        <f t="shared" si="28"/>
        <v/>
      </c>
      <c r="AS79" s="6"/>
      <c r="AT79" s="47"/>
    </row>
    <row r="80" spans="2:46" ht="15" x14ac:dyDescent="0.25">
      <c r="B80" s="194" t="s">
        <v>118</v>
      </c>
      <c r="C80" s="194"/>
      <c r="D80" s="181" t="s">
        <v>230</v>
      </c>
      <c r="E80" s="182" t="s">
        <v>80</v>
      </c>
      <c r="F80" s="184" t="s">
        <v>251</v>
      </c>
      <c r="G80" s="183" t="s">
        <v>8</v>
      </c>
      <c r="H80" s="185" t="s">
        <v>261</v>
      </c>
      <c r="I80" s="193" t="s">
        <v>253</v>
      </c>
      <c r="J80" s="193"/>
      <c r="K80" s="193"/>
      <c r="L80" s="193"/>
      <c r="M80" s="193"/>
      <c r="N80" s="193"/>
      <c r="O80" s="193"/>
      <c r="P80" s="193"/>
      <c r="Q80" s="193"/>
      <c r="R80" s="193"/>
      <c r="X80" s="186" t="s">
        <v>274</v>
      </c>
      <c r="Y80" s="40">
        <v>90</v>
      </c>
      <c r="Z80" s="191"/>
      <c r="AA80" s="42">
        <f t="shared" ref="AA80:AA143" si="29">IFERROR(IF(OR(B80="",B80="SUBTOTAL"),"",IF(AND(B80="Capítulo",E80=E$12),SUMIF(AD$15:AD$501,D80,AA$15:AA$501),IF(E80=E$13,AE80*Z80,SUM(AI80:AM80)))),"")</f>
        <v>0</v>
      </c>
      <c r="AB80" s="42">
        <f t="shared" si="17"/>
        <v>0</v>
      </c>
      <c r="AD80" s="5" t="str">
        <f t="shared" ref="AD80:AD143" si="30">IF(B80="PARTIDA",MID(D80,1,2),"")</f>
        <v>10</v>
      </c>
      <c r="AE80" s="138">
        <f t="shared" ref="AE80:AE143" si="31">IF(AND($E80=$E$13,$B80="PARTIDA"),IF($G80="PZ",$AM$2,1),"")</f>
        <v>1</v>
      </c>
      <c r="AF80" s="138">
        <f t="shared" si="18"/>
        <v>1</v>
      </c>
      <c r="AG80" s="6" t="str">
        <f t="shared" ref="AG80:AG143" si="32">IF(E80=$E$13,MID($G80,1,3),"")</f>
        <v>DES</v>
      </c>
      <c r="AH80" s="5">
        <f t="shared" ref="AH80:AH143" si="33">IF(E80=$E$13,AA80,"")</f>
        <v>0</v>
      </c>
      <c r="AI80" s="6" t="str">
        <f t="shared" si="19"/>
        <v/>
      </c>
      <c r="AJ80" s="6" t="str">
        <f t="shared" si="20"/>
        <v/>
      </c>
      <c r="AK80" s="6" t="str">
        <f t="shared" si="21"/>
        <v/>
      </c>
      <c r="AL80" s="6" t="str">
        <f t="shared" si="22"/>
        <v/>
      </c>
      <c r="AM80" s="6" t="str">
        <f t="shared" si="23"/>
        <v/>
      </c>
      <c r="AN80" s="6" t="str">
        <f t="shared" si="24"/>
        <v/>
      </c>
      <c r="AO80" s="6" t="str">
        <f t="shared" si="25"/>
        <v/>
      </c>
      <c r="AP80" s="6" t="str">
        <f t="shared" si="26"/>
        <v/>
      </c>
      <c r="AQ80" s="6" t="str">
        <f t="shared" si="27"/>
        <v/>
      </c>
      <c r="AR80" s="6" t="str">
        <f t="shared" si="28"/>
        <v/>
      </c>
      <c r="AS80" s="6"/>
      <c r="AT80" s="47"/>
    </row>
    <row r="81" spans="2:46" ht="15" x14ac:dyDescent="0.25">
      <c r="B81" s="194" t="s">
        <v>118</v>
      </c>
      <c r="C81" s="194"/>
      <c r="D81" s="181" t="s">
        <v>231</v>
      </c>
      <c r="E81" s="182" t="s">
        <v>80</v>
      </c>
      <c r="F81" s="184" t="s">
        <v>251</v>
      </c>
      <c r="G81" s="183" t="s">
        <v>8</v>
      </c>
      <c r="H81" s="185" t="s">
        <v>262</v>
      </c>
      <c r="I81" s="193" t="s">
        <v>253</v>
      </c>
      <c r="J81" s="193"/>
      <c r="K81" s="193"/>
      <c r="L81" s="193"/>
      <c r="M81" s="193"/>
      <c r="N81" s="193"/>
      <c r="O81" s="193"/>
      <c r="P81" s="193"/>
      <c r="Q81" s="193"/>
      <c r="R81" s="193"/>
      <c r="X81" s="186" t="s">
        <v>274</v>
      </c>
      <c r="Y81" s="40">
        <v>90</v>
      </c>
      <c r="Z81" s="191"/>
      <c r="AA81" s="42">
        <f t="shared" si="29"/>
        <v>0</v>
      </c>
      <c r="AB81" s="42">
        <f t="shared" ref="AB81:AB144" si="34">IFERROR(IF(OR(AK$2=0,B81="",B81="SUBTOTAL"),"",IF(AND(B81="Capítulo",E81=E$12),SUMIF(AD$15:AD$501,D81,AB$15:AB$501),IF(E81=E$13,AF81*Z81,SUM(AI81:AR81)))),"")</f>
        <v>0</v>
      </c>
      <c r="AD81" s="5" t="str">
        <f t="shared" si="30"/>
        <v>10</v>
      </c>
      <c r="AE81" s="138">
        <f t="shared" si="31"/>
        <v>1</v>
      </c>
      <c r="AF81" s="138">
        <f t="shared" ref="AF81:AF144" si="35">IF(AND($E81=$E$13,$B81="PARTIDA"),IF($G81="PZ",$AN$2,1),"")</f>
        <v>1</v>
      </c>
      <c r="AG81" s="6" t="str">
        <f t="shared" si="32"/>
        <v>DES</v>
      </c>
      <c r="AH81" s="5">
        <f t="shared" si="33"/>
        <v>0</v>
      </c>
      <c r="AI81" s="6" t="str">
        <f t="shared" ref="AI81:AI144" si="36">IF(OR(AI$13="",S81="",$E81=$E$13,$B81&lt;&gt;"partida"),"",S81*$Z81)</f>
        <v/>
      </c>
      <c r="AJ81" s="6" t="str">
        <f t="shared" ref="AJ81:AJ144" si="37">IF(OR(AJ$13="",T81="",$E81=$E$13,$B81&lt;&gt;"partida"),"",T81*$Z81)</f>
        <v/>
      </c>
      <c r="AK81" s="6" t="str">
        <f t="shared" ref="AK81:AK144" si="38">IF(OR(AK$13="",U81="",$E81=$E$13,$B81&lt;&gt;"partida"),"",U81*$Z81)</f>
        <v/>
      </c>
      <c r="AL81" s="6" t="str">
        <f t="shared" ref="AL81:AL144" si="39">IF(OR(AL$13="",V81="",$E81=$E$13,$B81&lt;&gt;"partida"),"",V81*$Z81)</f>
        <v/>
      </c>
      <c r="AM81" s="6" t="str">
        <f t="shared" ref="AM81:AM144" si="40">IF(OR(AM$13="",W81="",$E81=$E$13,$B81&lt;&gt;"partida"),"",W81*$Z81)</f>
        <v/>
      </c>
      <c r="AN81" s="6" t="str">
        <f t="shared" ref="AN81:AN144" si="41">IF(OR(AN$13="",S81="",$E81=$E$13,$B81&lt;&gt;"partida"),"",S81*$Z81)</f>
        <v/>
      </c>
      <c r="AO81" s="6" t="str">
        <f t="shared" ref="AO81:AO144" si="42">IF(OR(AO$13="",T81="",$E81=$E$13,$B81&lt;&gt;"partida"),"",T81*$Z81)</f>
        <v/>
      </c>
      <c r="AP81" s="6" t="str">
        <f t="shared" ref="AP81:AP144" si="43">IF(OR(AP$13="",U81="",$E81=$E$13,$B81&lt;&gt;"partida"),"",U81*$Z81)</f>
        <v/>
      </c>
      <c r="AQ81" s="6" t="str">
        <f t="shared" ref="AQ81:AQ144" si="44">IF(OR(AQ$13="",V81="",$E81=$E$13,$B81&lt;&gt;"partida"),"",V81*$Z81)</f>
        <v/>
      </c>
      <c r="AR81" s="6" t="str">
        <f t="shared" ref="AR81:AR144" si="45">IF(OR(AR$13="",W81="",$E81=$E$13,$B81&lt;&gt;"partida"),"",W81*$Z81)</f>
        <v/>
      </c>
      <c r="AS81" s="6"/>
      <c r="AT81" s="47"/>
    </row>
    <row r="82" spans="2:46" ht="15" x14ac:dyDescent="0.25">
      <c r="B82" s="194" t="s">
        <v>118</v>
      </c>
      <c r="C82" s="194"/>
      <c r="D82" s="181" t="s">
        <v>232</v>
      </c>
      <c r="E82" s="182" t="s">
        <v>80</v>
      </c>
      <c r="F82" s="184" t="s">
        <v>252</v>
      </c>
      <c r="G82" s="183" t="s">
        <v>8</v>
      </c>
      <c r="H82" s="185" t="s">
        <v>263</v>
      </c>
      <c r="I82" s="193" t="s">
        <v>253</v>
      </c>
      <c r="J82" s="193"/>
      <c r="K82" s="193"/>
      <c r="L82" s="193"/>
      <c r="M82" s="193"/>
      <c r="N82" s="193"/>
      <c r="O82" s="193"/>
      <c r="P82" s="193"/>
      <c r="Q82" s="193"/>
      <c r="R82" s="193"/>
      <c r="X82" s="186" t="s">
        <v>274</v>
      </c>
      <c r="Y82" s="40">
        <v>90</v>
      </c>
      <c r="Z82" s="191"/>
      <c r="AA82" s="42">
        <f t="shared" si="29"/>
        <v>0</v>
      </c>
      <c r="AB82" s="42">
        <f t="shared" si="34"/>
        <v>0</v>
      </c>
      <c r="AD82" s="5" t="str">
        <f t="shared" si="30"/>
        <v>10</v>
      </c>
      <c r="AE82" s="138">
        <f t="shared" si="31"/>
        <v>1</v>
      </c>
      <c r="AF82" s="138">
        <f t="shared" si="35"/>
        <v>1</v>
      </c>
      <c r="AG82" s="6" t="str">
        <f t="shared" si="32"/>
        <v>DES</v>
      </c>
      <c r="AH82" s="5">
        <f t="shared" si="33"/>
        <v>0</v>
      </c>
      <c r="AI82" s="6" t="str">
        <f t="shared" si="36"/>
        <v/>
      </c>
      <c r="AJ82" s="6" t="str">
        <f t="shared" si="37"/>
        <v/>
      </c>
      <c r="AK82" s="6" t="str">
        <f t="shared" si="38"/>
        <v/>
      </c>
      <c r="AL82" s="6" t="str">
        <f t="shared" si="39"/>
        <v/>
      </c>
      <c r="AM82" s="6" t="str">
        <f t="shared" si="40"/>
        <v/>
      </c>
      <c r="AN82" s="6" t="str">
        <f t="shared" si="41"/>
        <v/>
      </c>
      <c r="AO82" s="6" t="str">
        <f t="shared" si="42"/>
        <v/>
      </c>
      <c r="AP82" s="6" t="str">
        <f t="shared" si="43"/>
        <v/>
      </c>
      <c r="AQ82" s="6" t="str">
        <f t="shared" si="44"/>
        <v/>
      </c>
      <c r="AR82" s="6" t="str">
        <f t="shared" si="45"/>
        <v/>
      </c>
      <c r="AS82" s="6"/>
      <c r="AT82" s="47"/>
    </row>
    <row r="83" spans="2:46" ht="15" x14ac:dyDescent="0.25">
      <c r="B83" s="194" t="s">
        <v>118</v>
      </c>
      <c r="C83" s="194"/>
      <c r="D83" s="181" t="s">
        <v>233</v>
      </c>
      <c r="E83" s="182" t="s">
        <v>80</v>
      </c>
      <c r="F83" s="184" t="s">
        <v>252</v>
      </c>
      <c r="G83" s="183" t="s">
        <v>8</v>
      </c>
      <c r="H83" s="185" t="s">
        <v>264</v>
      </c>
      <c r="I83" s="193" t="s">
        <v>253</v>
      </c>
      <c r="J83" s="193"/>
      <c r="K83" s="193"/>
      <c r="L83" s="193"/>
      <c r="M83" s="193"/>
      <c r="N83" s="193"/>
      <c r="O83" s="193"/>
      <c r="P83" s="193"/>
      <c r="Q83" s="193"/>
      <c r="R83" s="193"/>
      <c r="X83" s="186" t="s">
        <v>274</v>
      </c>
      <c r="Y83" s="40">
        <v>90</v>
      </c>
      <c r="Z83" s="191"/>
      <c r="AA83" s="42">
        <f t="shared" si="29"/>
        <v>0</v>
      </c>
      <c r="AB83" s="42">
        <f t="shared" si="34"/>
        <v>0</v>
      </c>
      <c r="AD83" s="5" t="str">
        <f t="shared" si="30"/>
        <v>10</v>
      </c>
      <c r="AE83" s="138">
        <f t="shared" si="31"/>
        <v>1</v>
      </c>
      <c r="AF83" s="138">
        <f t="shared" si="35"/>
        <v>1</v>
      </c>
      <c r="AG83" s="6" t="str">
        <f t="shared" si="32"/>
        <v>DES</v>
      </c>
      <c r="AH83" s="5">
        <f t="shared" si="33"/>
        <v>0</v>
      </c>
      <c r="AI83" s="6" t="str">
        <f t="shared" si="36"/>
        <v/>
      </c>
      <c r="AJ83" s="6" t="str">
        <f t="shared" si="37"/>
        <v/>
      </c>
      <c r="AK83" s="6" t="str">
        <f t="shared" si="38"/>
        <v/>
      </c>
      <c r="AL83" s="6" t="str">
        <f t="shared" si="39"/>
        <v/>
      </c>
      <c r="AM83" s="6" t="str">
        <f t="shared" si="40"/>
        <v/>
      </c>
      <c r="AN83" s="6" t="str">
        <f t="shared" si="41"/>
        <v/>
      </c>
      <c r="AO83" s="6" t="str">
        <f t="shared" si="42"/>
        <v/>
      </c>
      <c r="AP83" s="6" t="str">
        <f t="shared" si="43"/>
        <v/>
      </c>
      <c r="AQ83" s="6" t="str">
        <f t="shared" si="44"/>
        <v/>
      </c>
      <c r="AR83" s="6" t="str">
        <f t="shared" si="45"/>
        <v/>
      </c>
      <c r="AS83" s="6"/>
      <c r="AT83" s="47"/>
    </row>
    <row r="84" spans="2:46" ht="15" x14ac:dyDescent="0.25">
      <c r="B84" s="194" t="s">
        <v>118</v>
      </c>
      <c r="C84" s="194"/>
      <c r="D84" s="181" t="s">
        <v>234</v>
      </c>
      <c r="E84" s="182" t="s">
        <v>80</v>
      </c>
      <c r="F84" s="184" t="s">
        <v>252</v>
      </c>
      <c r="G84" s="183" t="s">
        <v>8</v>
      </c>
      <c r="H84" s="185" t="s">
        <v>265</v>
      </c>
      <c r="I84" s="193" t="s">
        <v>253</v>
      </c>
      <c r="J84" s="193"/>
      <c r="K84" s="193"/>
      <c r="L84" s="193"/>
      <c r="M84" s="193"/>
      <c r="N84" s="193"/>
      <c r="O84" s="193"/>
      <c r="P84" s="193"/>
      <c r="Q84" s="193"/>
      <c r="R84" s="193"/>
      <c r="X84" s="186" t="s">
        <v>274</v>
      </c>
      <c r="Y84" s="40">
        <v>90</v>
      </c>
      <c r="Z84" s="191"/>
      <c r="AA84" s="42">
        <f t="shared" si="29"/>
        <v>0</v>
      </c>
      <c r="AB84" s="42">
        <f t="shared" si="34"/>
        <v>0</v>
      </c>
      <c r="AD84" s="5" t="str">
        <f t="shared" si="30"/>
        <v>10</v>
      </c>
      <c r="AE84" s="138">
        <f t="shared" si="31"/>
        <v>1</v>
      </c>
      <c r="AF84" s="138">
        <f t="shared" si="35"/>
        <v>1</v>
      </c>
      <c r="AG84" s="6" t="str">
        <f t="shared" si="32"/>
        <v>DES</v>
      </c>
      <c r="AH84" s="5">
        <f t="shared" si="33"/>
        <v>0</v>
      </c>
      <c r="AI84" s="6" t="str">
        <f t="shared" si="36"/>
        <v/>
      </c>
      <c r="AJ84" s="6" t="str">
        <f t="shared" si="37"/>
        <v/>
      </c>
      <c r="AK84" s="6" t="str">
        <f t="shared" si="38"/>
        <v/>
      </c>
      <c r="AL84" s="6" t="str">
        <f t="shared" si="39"/>
        <v/>
      </c>
      <c r="AM84" s="6" t="str">
        <f t="shared" si="40"/>
        <v/>
      </c>
      <c r="AN84" s="6" t="str">
        <f t="shared" si="41"/>
        <v/>
      </c>
      <c r="AO84" s="6" t="str">
        <f t="shared" si="42"/>
        <v/>
      </c>
      <c r="AP84" s="6" t="str">
        <f t="shared" si="43"/>
        <v/>
      </c>
      <c r="AQ84" s="6" t="str">
        <f t="shared" si="44"/>
        <v/>
      </c>
      <c r="AR84" s="6" t="str">
        <f t="shared" si="45"/>
        <v/>
      </c>
      <c r="AS84" s="6"/>
      <c r="AT84" s="47"/>
    </row>
    <row r="85" spans="2:46" ht="15" x14ac:dyDescent="0.25">
      <c r="B85" s="194" t="s">
        <v>118</v>
      </c>
      <c r="C85" s="194"/>
      <c r="D85" s="181" t="s">
        <v>235</v>
      </c>
      <c r="E85" s="182" t="s">
        <v>80</v>
      </c>
      <c r="F85" s="184" t="s">
        <v>252</v>
      </c>
      <c r="G85" s="183" t="s">
        <v>8</v>
      </c>
      <c r="H85" s="185" t="s">
        <v>266</v>
      </c>
      <c r="I85" s="193" t="s">
        <v>253</v>
      </c>
      <c r="J85" s="193"/>
      <c r="K85" s="193"/>
      <c r="L85" s="193"/>
      <c r="M85" s="193"/>
      <c r="N85" s="193"/>
      <c r="O85" s="193"/>
      <c r="P85" s="193"/>
      <c r="Q85" s="193"/>
      <c r="R85" s="193"/>
      <c r="X85" s="186" t="s">
        <v>274</v>
      </c>
      <c r="Y85" s="40">
        <v>90</v>
      </c>
      <c r="Z85" s="191"/>
      <c r="AA85" s="42">
        <f t="shared" si="29"/>
        <v>0</v>
      </c>
      <c r="AB85" s="42">
        <f t="shared" si="34"/>
        <v>0</v>
      </c>
      <c r="AD85" s="5" t="str">
        <f t="shared" si="30"/>
        <v>10</v>
      </c>
      <c r="AE85" s="138">
        <f t="shared" si="31"/>
        <v>1</v>
      </c>
      <c r="AF85" s="138">
        <f t="shared" si="35"/>
        <v>1</v>
      </c>
      <c r="AG85" s="6" t="str">
        <f t="shared" si="32"/>
        <v>DES</v>
      </c>
      <c r="AH85" s="5">
        <f t="shared" si="33"/>
        <v>0</v>
      </c>
      <c r="AI85" s="6" t="str">
        <f t="shared" si="36"/>
        <v/>
      </c>
      <c r="AJ85" s="6" t="str">
        <f t="shared" si="37"/>
        <v/>
      </c>
      <c r="AK85" s="6" t="str">
        <f t="shared" si="38"/>
        <v/>
      </c>
      <c r="AL85" s="6" t="str">
        <f t="shared" si="39"/>
        <v/>
      </c>
      <c r="AM85" s="6" t="str">
        <f t="shared" si="40"/>
        <v/>
      </c>
      <c r="AN85" s="6" t="str">
        <f t="shared" si="41"/>
        <v/>
      </c>
      <c r="AO85" s="6" t="str">
        <f t="shared" si="42"/>
        <v/>
      </c>
      <c r="AP85" s="6" t="str">
        <f t="shared" si="43"/>
        <v/>
      </c>
      <c r="AQ85" s="6" t="str">
        <f t="shared" si="44"/>
        <v/>
      </c>
      <c r="AR85" s="6" t="str">
        <f t="shared" si="45"/>
        <v/>
      </c>
      <c r="AS85" s="6"/>
      <c r="AT85" s="47"/>
    </row>
    <row r="86" spans="2:46" ht="15" x14ac:dyDescent="0.25">
      <c r="B86" s="194" t="s">
        <v>118</v>
      </c>
      <c r="C86" s="194"/>
      <c r="D86" s="181" t="s">
        <v>236</v>
      </c>
      <c r="E86" s="182" t="s">
        <v>80</v>
      </c>
      <c r="F86" s="184" t="s">
        <v>252</v>
      </c>
      <c r="G86" s="183" t="s">
        <v>8</v>
      </c>
      <c r="H86" s="185" t="s">
        <v>267</v>
      </c>
      <c r="I86" s="193" t="s">
        <v>253</v>
      </c>
      <c r="J86" s="193"/>
      <c r="K86" s="193"/>
      <c r="L86" s="193"/>
      <c r="M86" s="193"/>
      <c r="N86" s="193"/>
      <c r="O86" s="193"/>
      <c r="P86" s="193"/>
      <c r="Q86" s="193"/>
      <c r="R86" s="193"/>
      <c r="X86" s="186" t="s">
        <v>274</v>
      </c>
      <c r="Y86" s="40">
        <v>90</v>
      </c>
      <c r="Z86" s="191"/>
      <c r="AA86" s="42">
        <f t="shared" si="29"/>
        <v>0</v>
      </c>
      <c r="AB86" s="42">
        <f t="shared" si="34"/>
        <v>0</v>
      </c>
      <c r="AD86" s="5" t="str">
        <f t="shared" si="30"/>
        <v>10</v>
      </c>
      <c r="AE86" s="138">
        <f t="shared" si="31"/>
        <v>1</v>
      </c>
      <c r="AF86" s="138">
        <f t="shared" si="35"/>
        <v>1</v>
      </c>
      <c r="AG86" s="6" t="str">
        <f t="shared" si="32"/>
        <v>DES</v>
      </c>
      <c r="AH86" s="5">
        <f t="shared" si="33"/>
        <v>0</v>
      </c>
      <c r="AI86" s="6" t="str">
        <f t="shared" si="36"/>
        <v/>
      </c>
      <c r="AJ86" s="6" t="str">
        <f t="shared" si="37"/>
        <v/>
      </c>
      <c r="AK86" s="6" t="str">
        <f t="shared" si="38"/>
        <v/>
      </c>
      <c r="AL86" s="6" t="str">
        <f t="shared" si="39"/>
        <v/>
      </c>
      <c r="AM86" s="6" t="str">
        <f t="shared" si="40"/>
        <v/>
      </c>
      <c r="AN86" s="6" t="str">
        <f t="shared" si="41"/>
        <v/>
      </c>
      <c r="AO86" s="6" t="str">
        <f t="shared" si="42"/>
        <v/>
      </c>
      <c r="AP86" s="6" t="str">
        <f t="shared" si="43"/>
        <v/>
      </c>
      <c r="AQ86" s="6" t="str">
        <f t="shared" si="44"/>
        <v/>
      </c>
      <c r="AR86" s="6" t="str">
        <f t="shared" si="45"/>
        <v/>
      </c>
      <c r="AS86" s="6"/>
      <c r="AT86" s="47"/>
    </row>
    <row r="87" spans="2:46" ht="15" x14ac:dyDescent="0.25">
      <c r="B87" s="194" t="s">
        <v>118</v>
      </c>
      <c r="C87" s="194"/>
      <c r="D87" s="181" t="s">
        <v>237</v>
      </c>
      <c r="E87" s="182" t="s">
        <v>80</v>
      </c>
      <c r="F87" s="184" t="s">
        <v>252</v>
      </c>
      <c r="G87" s="183" t="s">
        <v>8</v>
      </c>
      <c r="H87" s="185" t="s">
        <v>268</v>
      </c>
      <c r="I87" s="193" t="s">
        <v>253</v>
      </c>
      <c r="J87" s="193"/>
      <c r="K87" s="193"/>
      <c r="L87" s="193"/>
      <c r="M87" s="193"/>
      <c r="N87" s="193"/>
      <c r="O87" s="193"/>
      <c r="P87" s="193"/>
      <c r="Q87" s="193"/>
      <c r="R87" s="193"/>
      <c r="X87" s="186" t="s">
        <v>274</v>
      </c>
      <c r="Y87" s="40">
        <v>90</v>
      </c>
      <c r="Z87" s="191"/>
      <c r="AA87" s="42">
        <f t="shared" si="29"/>
        <v>0</v>
      </c>
      <c r="AB87" s="42">
        <f t="shared" si="34"/>
        <v>0</v>
      </c>
      <c r="AD87" s="5" t="str">
        <f t="shared" si="30"/>
        <v>10</v>
      </c>
      <c r="AE87" s="138">
        <f t="shared" si="31"/>
        <v>1</v>
      </c>
      <c r="AF87" s="138">
        <f t="shared" si="35"/>
        <v>1</v>
      </c>
      <c r="AG87" s="6" t="str">
        <f t="shared" si="32"/>
        <v>DES</v>
      </c>
      <c r="AH87" s="5">
        <f t="shared" si="33"/>
        <v>0</v>
      </c>
      <c r="AI87" s="6" t="str">
        <f t="shared" si="36"/>
        <v/>
      </c>
      <c r="AJ87" s="6" t="str">
        <f t="shared" si="37"/>
        <v/>
      </c>
      <c r="AK87" s="6" t="str">
        <f t="shared" si="38"/>
        <v/>
      </c>
      <c r="AL87" s="6" t="str">
        <f t="shared" si="39"/>
        <v/>
      </c>
      <c r="AM87" s="6" t="str">
        <f t="shared" si="40"/>
        <v/>
      </c>
      <c r="AN87" s="6" t="str">
        <f t="shared" si="41"/>
        <v/>
      </c>
      <c r="AO87" s="6" t="str">
        <f t="shared" si="42"/>
        <v/>
      </c>
      <c r="AP87" s="6" t="str">
        <f t="shared" si="43"/>
        <v/>
      </c>
      <c r="AQ87" s="6" t="str">
        <f t="shared" si="44"/>
        <v/>
      </c>
      <c r="AR87" s="6" t="str">
        <f t="shared" si="45"/>
        <v/>
      </c>
      <c r="AS87" s="6"/>
      <c r="AT87" s="47"/>
    </row>
    <row r="88" spans="2:46" ht="15" x14ac:dyDescent="0.25">
      <c r="B88" s="194" t="s">
        <v>118</v>
      </c>
      <c r="C88" s="194"/>
      <c r="D88" s="181" t="s">
        <v>238</v>
      </c>
      <c r="E88" s="182" t="s">
        <v>80</v>
      </c>
      <c r="F88" s="184" t="s">
        <v>252</v>
      </c>
      <c r="G88" s="183" t="s">
        <v>8</v>
      </c>
      <c r="H88" s="185" t="s">
        <v>269</v>
      </c>
      <c r="I88" s="193" t="s">
        <v>253</v>
      </c>
      <c r="J88" s="193"/>
      <c r="K88" s="193"/>
      <c r="L88" s="193"/>
      <c r="M88" s="193"/>
      <c r="N88" s="193"/>
      <c r="O88" s="193"/>
      <c r="P88" s="193"/>
      <c r="Q88" s="193"/>
      <c r="R88" s="193"/>
      <c r="X88" s="186" t="s">
        <v>274</v>
      </c>
      <c r="Y88" s="40">
        <v>90</v>
      </c>
      <c r="Z88" s="191"/>
      <c r="AA88" s="42">
        <f t="shared" si="29"/>
        <v>0</v>
      </c>
      <c r="AB88" s="42">
        <f t="shared" si="34"/>
        <v>0</v>
      </c>
      <c r="AD88" s="5" t="str">
        <f t="shared" si="30"/>
        <v>10</v>
      </c>
      <c r="AE88" s="138">
        <f t="shared" si="31"/>
        <v>1</v>
      </c>
      <c r="AF88" s="138">
        <f t="shared" si="35"/>
        <v>1</v>
      </c>
      <c r="AG88" s="6" t="str">
        <f t="shared" si="32"/>
        <v>DES</v>
      </c>
      <c r="AH88" s="5">
        <f t="shared" si="33"/>
        <v>0</v>
      </c>
      <c r="AI88" s="6" t="str">
        <f t="shared" si="36"/>
        <v/>
      </c>
      <c r="AJ88" s="6" t="str">
        <f t="shared" si="37"/>
        <v/>
      </c>
      <c r="AK88" s="6" t="str">
        <f t="shared" si="38"/>
        <v/>
      </c>
      <c r="AL88" s="6" t="str">
        <f t="shared" si="39"/>
        <v/>
      </c>
      <c r="AM88" s="6" t="str">
        <f t="shared" si="40"/>
        <v/>
      </c>
      <c r="AN88" s="6" t="str">
        <f t="shared" si="41"/>
        <v/>
      </c>
      <c r="AO88" s="6" t="str">
        <f t="shared" si="42"/>
        <v/>
      </c>
      <c r="AP88" s="6" t="str">
        <f t="shared" si="43"/>
        <v/>
      </c>
      <c r="AQ88" s="6" t="str">
        <f t="shared" si="44"/>
        <v/>
      </c>
      <c r="AR88" s="6" t="str">
        <f t="shared" si="45"/>
        <v/>
      </c>
      <c r="AS88" s="6"/>
      <c r="AT88" s="47"/>
    </row>
    <row r="89" spans="2:46" ht="15" x14ac:dyDescent="0.25">
      <c r="B89" s="194" t="s">
        <v>118</v>
      </c>
      <c r="C89" s="194"/>
      <c r="D89" s="181" t="s">
        <v>239</v>
      </c>
      <c r="E89" s="182" t="s">
        <v>80</v>
      </c>
      <c r="F89" s="184" t="s">
        <v>252</v>
      </c>
      <c r="G89" s="183" t="s">
        <v>8</v>
      </c>
      <c r="H89" s="185" t="s">
        <v>270</v>
      </c>
      <c r="I89" s="193" t="s">
        <v>253</v>
      </c>
      <c r="J89" s="193"/>
      <c r="K89" s="193"/>
      <c r="L89" s="193"/>
      <c r="M89" s="193"/>
      <c r="N89" s="193"/>
      <c r="O89" s="193"/>
      <c r="P89" s="193"/>
      <c r="Q89" s="193"/>
      <c r="R89" s="193"/>
      <c r="X89" s="186" t="s">
        <v>274</v>
      </c>
      <c r="Y89" s="40">
        <v>90</v>
      </c>
      <c r="Z89" s="191"/>
      <c r="AA89" s="42">
        <f t="shared" si="29"/>
        <v>0</v>
      </c>
      <c r="AB89" s="42">
        <f t="shared" si="34"/>
        <v>0</v>
      </c>
      <c r="AD89" s="5" t="str">
        <f t="shared" si="30"/>
        <v>10</v>
      </c>
      <c r="AE89" s="138">
        <f t="shared" si="31"/>
        <v>1</v>
      </c>
      <c r="AF89" s="138">
        <f t="shared" si="35"/>
        <v>1</v>
      </c>
      <c r="AG89" s="6" t="str">
        <f t="shared" si="32"/>
        <v>DES</v>
      </c>
      <c r="AH89" s="5">
        <f t="shared" si="33"/>
        <v>0</v>
      </c>
      <c r="AI89" s="6" t="str">
        <f t="shared" si="36"/>
        <v/>
      </c>
      <c r="AJ89" s="6" t="str">
        <f t="shared" si="37"/>
        <v/>
      </c>
      <c r="AK89" s="6" t="str">
        <f t="shared" si="38"/>
        <v/>
      </c>
      <c r="AL89" s="6" t="str">
        <f t="shared" si="39"/>
        <v/>
      </c>
      <c r="AM89" s="6" t="str">
        <f t="shared" si="40"/>
        <v/>
      </c>
      <c r="AN89" s="6" t="str">
        <f t="shared" si="41"/>
        <v/>
      </c>
      <c r="AO89" s="6" t="str">
        <f t="shared" si="42"/>
        <v/>
      </c>
      <c r="AP89" s="6" t="str">
        <f t="shared" si="43"/>
        <v/>
      </c>
      <c r="AQ89" s="6" t="str">
        <f t="shared" si="44"/>
        <v/>
      </c>
      <c r="AR89" s="6" t="str">
        <f t="shared" si="45"/>
        <v/>
      </c>
      <c r="AS89" s="6"/>
      <c r="AT89" s="47"/>
    </row>
    <row r="90" spans="2:46" ht="15" x14ac:dyDescent="0.25">
      <c r="B90" s="194" t="s">
        <v>118</v>
      </c>
      <c r="C90" s="194"/>
      <c r="D90" s="181" t="s">
        <v>240</v>
      </c>
      <c r="E90" s="182" t="s">
        <v>80</v>
      </c>
      <c r="F90" s="184" t="s">
        <v>252</v>
      </c>
      <c r="G90" s="183" t="s">
        <v>8</v>
      </c>
      <c r="H90" s="185" t="s">
        <v>271</v>
      </c>
      <c r="I90" s="193" t="s">
        <v>253</v>
      </c>
      <c r="J90" s="193"/>
      <c r="K90" s="193"/>
      <c r="L90" s="193"/>
      <c r="M90" s="193"/>
      <c r="N90" s="193"/>
      <c r="O90" s="193"/>
      <c r="P90" s="193"/>
      <c r="Q90" s="193"/>
      <c r="R90" s="193"/>
      <c r="X90" s="186" t="s">
        <v>274</v>
      </c>
      <c r="Y90" s="40">
        <v>90</v>
      </c>
      <c r="Z90" s="191"/>
      <c r="AA90" s="42">
        <f t="shared" si="29"/>
        <v>0</v>
      </c>
      <c r="AB90" s="42">
        <f t="shared" si="34"/>
        <v>0</v>
      </c>
      <c r="AD90" s="5" t="str">
        <f t="shared" si="30"/>
        <v>10</v>
      </c>
      <c r="AE90" s="138">
        <f t="shared" si="31"/>
        <v>1</v>
      </c>
      <c r="AF90" s="138">
        <f t="shared" si="35"/>
        <v>1</v>
      </c>
      <c r="AG90" s="6" t="str">
        <f t="shared" si="32"/>
        <v>DES</v>
      </c>
      <c r="AH90" s="5">
        <f t="shared" si="33"/>
        <v>0</v>
      </c>
      <c r="AI90" s="6" t="str">
        <f t="shared" si="36"/>
        <v/>
      </c>
      <c r="AJ90" s="6" t="str">
        <f t="shared" si="37"/>
        <v/>
      </c>
      <c r="AK90" s="6" t="str">
        <f t="shared" si="38"/>
        <v/>
      </c>
      <c r="AL90" s="6" t="str">
        <f t="shared" si="39"/>
        <v/>
      </c>
      <c r="AM90" s="6" t="str">
        <f t="shared" si="40"/>
        <v/>
      </c>
      <c r="AN90" s="6" t="str">
        <f t="shared" si="41"/>
        <v/>
      </c>
      <c r="AO90" s="6" t="str">
        <f t="shared" si="42"/>
        <v/>
      </c>
      <c r="AP90" s="6" t="str">
        <f t="shared" si="43"/>
        <v/>
      </c>
      <c r="AQ90" s="6" t="str">
        <f t="shared" si="44"/>
        <v/>
      </c>
      <c r="AR90" s="6" t="str">
        <f t="shared" si="45"/>
        <v/>
      </c>
      <c r="AS90" s="6"/>
      <c r="AT90" s="47"/>
    </row>
    <row r="91" spans="2:46" ht="15" x14ac:dyDescent="0.25">
      <c r="B91" s="194" t="s">
        <v>118</v>
      </c>
      <c r="C91" s="194"/>
      <c r="D91" s="181" t="s">
        <v>241</v>
      </c>
      <c r="E91" s="182" t="s">
        <v>80</v>
      </c>
      <c r="F91" s="184" t="s">
        <v>252</v>
      </c>
      <c r="G91" s="183" t="s">
        <v>8</v>
      </c>
      <c r="H91" s="185" t="s">
        <v>272</v>
      </c>
      <c r="I91" s="193" t="s">
        <v>253</v>
      </c>
      <c r="J91" s="193"/>
      <c r="K91" s="193"/>
      <c r="L91" s="193"/>
      <c r="M91" s="193"/>
      <c r="N91" s="193"/>
      <c r="O91" s="193"/>
      <c r="P91" s="193"/>
      <c r="Q91" s="193"/>
      <c r="R91" s="193"/>
      <c r="X91" s="186" t="s">
        <v>274</v>
      </c>
      <c r="Y91" s="40">
        <v>90</v>
      </c>
      <c r="Z91" s="191"/>
      <c r="AA91" s="42">
        <f t="shared" si="29"/>
        <v>0</v>
      </c>
      <c r="AB91" s="42">
        <f t="shared" si="34"/>
        <v>0</v>
      </c>
      <c r="AD91" s="5" t="str">
        <f t="shared" si="30"/>
        <v>10</v>
      </c>
      <c r="AE91" s="138">
        <f t="shared" si="31"/>
        <v>1</v>
      </c>
      <c r="AF91" s="138">
        <f t="shared" si="35"/>
        <v>1</v>
      </c>
      <c r="AG91" s="6" t="str">
        <f t="shared" si="32"/>
        <v>DES</v>
      </c>
      <c r="AH91" s="5">
        <f t="shared" si="33"/>
        <v>0</v>
      </c>
      <c r="AI91" s="6" t="str">
        <f t="shared" si="36"/>
        <v/>
      </c>
      <c r="AJ91" s="6" t="str">
        <f t="shared" si="37"/>
        <v/>
      </c>
      <c r="AK91" s="6" t="str">
        <f t="shared" si="38"/>
        <v/>
      </c>
      <c r="AL91" s="6" t="str">
        <f t="shared" si="39"/>
        <v/>
      </c>
      <c r="AM91" s="6" t="str">
        <f t="shared" si="40"/>
        <v/>
      </c>
      <c r="AN91" s="6" t="str">
        <f t="shared" si="41"/>
        <v/>
      </c>
      <c r="AO91" s="6" t="str">
        <f t="shared" si="42"/>
        <v/>
      </c>
      <c r="AP91" s="6" t="str">
        <f t="shared" si="43"/>
        <v/>
      </c>
      <c r="AQ91" s="6" t="str">
        <f t="shared" si="44"/>
        <v/>
      </c>
      <c r="AR91" s="6" t="str">
        <f t="shared" si="45"/>
        <v/>
      </c>
      <c r="AS91" s="6"/>
      <c r="AT91" s="47"/>
    </row>
    <row r="92" spans="2:46" ht="15" x14ac:dyDescent="0.25">
      <c r="B92" s="194" t="s">
        <v>118</v>
      </c>
      <c r="C92" s="194"/>
      <c r="D92" s="181" t="s">
        <v>242</v>
      </c>
      <c r="E92" s="182" t="s">
        <v>80</v>
      </c>
      <c r="F92" s="184"/>
      <c r="G92" s="189" t="s">
        <v>2</v>
      </c>
      <c r="H92" s="185" t="s">
        <v>254</v>
      </c>
      <c r="I92" s="193" t="s">
        <v>20</v>
      </c>
      <c r="J92" s="193"/>
      <c r="K92" s="193"/>
      <c r="L92" s="193"/>
      <c r="M92" s="193"/>
      <c r="N92" s="193"/>
      <c r="O92" s="193"/>
      <c r="P92" s="193"/>
      <c r="Q92" s="193"/>
      <c r="R92" s="193"/>
      <c r="X92" s="186" t="s">
        <v>275</v>
      </c>
      <c r="Y92" s="40">
        <v>26</v>
      </c>
      <c r="Z92" s="191"/>
      <c r="AA92" s="42">
        <f t="shared" si="29"/>
        <v>0</v>
      </c>
      <c r="AB92" s="42">
        <f t="shared" si="34"/>
        <v>0</v>
      </c>
      <c r="AD92" s="5" t="str">
        <f t="shared" si="30"/>
        <v>10</v>
      </c>
      <c r="AE92" s="138">
        <f t="shared" si="31"/>
        <v>1</v>
      </c>
      <c r="AF92" s="138">
        <f t="shared" si="35"/>
        <v>1</v>
      </c>
      <c r="AG92" s="6" t="str">
        <f t="shared" si="32"/>
        <v>HJL</v>
      </c>
      <c r="AH92" s="5">
        <f t="shared" si="33"/>
        <v>0</v>
      </c>
      <c r="AI92" s="6" t="str">
        <f t="shared" si="36"/>
        <v/>
      </c>
      <c r="AJ92" s="6" t="str">
        <f t="shared" si="37"/>
        <v/>
      </c>
      <c r="AK92" s="6" t="str">
        <f t="shared" si="38"/>
        <v/>
      </c>
      <c r="AL92" s="6" t="str">
        <f t="shared" si="39"/>
        <v/>
      </c>
      <c r="AM92" s="6" t="str">
        <f t="shared" si="40"/>
        <v/>
      </c>
      <c r="AN92" s="6" t="str">
        <f t="shared" si="41"/>
        <v/>
      </c>
      <c r="AO92" s="6" t="str">
        <f t="shared" si="42"/>
        <v/>
      </c>
      <c r="AP92" s="6" t="str">
        <f t="shared" si="43"/>
        <v/>
      </c>
      <c r="AQ92" s="6" t="str">
        <f t="shared" si="44"/>
        <v/>
      </c>
      <c r="AR92" s="6" t="str">
        <f t="shared" si="45"/>
        <v/>
      </c>
      <c r="AS92" s="6"/>
      <c r="AT92" s="47"/>
    </row>
    <row r="93" spans="2:46" ht="15" x14ac:dyDescent="0.25">
      <c r="B93" s="194" t="s">
        <v>118</v>
      </c>
      <c r="C93" s="194"/>
      <c r="D93" s="181" t="s">
        <v>243</v>
      </c>
      <c r="E93" s="182" t="s">
        <v>80</v>
      </c>
      <c r="F93" s="184"/>
      <c r="G93" s="189" t="s">
        <v>2</v>
      </c>
      <c r="H93" s="185" t="s">
        <v>255</v>
      </c>
      <c r="I93" s="193" t="s">
        <v>20</v>
      </c>
      <c r="J93" s="193"/>
      <c r="K93" s="193"/>
      <c r="L93" s="193"/>
      <c r="M93" s="193"/>
      <c r="N93" s="193"/>
      <c r="O93" s="193"/>
      <c r="P93" s="193"/>
      <c r="Q93" s="193"/>
      <c r="R93" s="193"/>
      <c r="X93" s="186" t="s">
        <v>275</v>
      </c>
      <c r="Y93" s="40">
        <v>23</v>
      </c>
      <c r="Z93" s="191"/>
      <c r="AA93" s="42">
        <f t="shared" si="29"/>
        <v>0</v>
      </c>
      <c r="AB93" s="42">
        <f t="shared" si="34"/>
        <v>0</v>
      </c>
      <c r="AD93" s="5" t="str">
        <f t="shared" si="30"/>
        <v>10</v>
      </c>
      <c r="AE93" s="138">
        <f t="shared" si="31"/>
        <v>1</v>
      </c>
      <c r="AF93" s="138">
        <f t="shared" si="35"/>
        <v>1</v>
      </c>
      <c r="AG93" s="6" t="str">
        <f t="shared" si="32"/>
        <v>HJL</v>
      </c>
      <c r="AH93" s="5">
        <f t="shared" si="33"/>
        <v>0</v>
      </c>
      <c r="AI93" s="6" t="str">
        <f t="shared" si="36"/>
        <v/>
      </c>
      <c r="AJ93" s="6" t="str">
        <f t="shared" si="37"/>
        <v/>
      </c>
      <c r="AK93" s="6" t="str">
        <f t="shared" si="38"/>
        <v/>
      </c>
      <c r="AL93" s="6" t="str">
        <f t="shared" si="39"/>
        <v/>
      </c>
      <c r="AM93" s="6" t="str">
        <f t="shared" si="40"/>
        <v/>
      </c>
      <c r="AN93" s="6" t="str">
        <f t="shared" si="41"/>
        <v/>
      </c>
      <c r="AO93" s="6" t="str">
        <f t="shared" si="42"/>
        <v/>
      </c>
      <c r="AP93" s="6" t="str">
        <f t="shared" si="43"/>
        <v/>
      </c>
      <c r="AQ93" s="6" t="str">
        <f t="shared" si="44"/>
        <v/>
      </c>
      <c r="AR93" s="6" t="str">
        <f t="shared" si="45"/>
        <v/>
      </c>
      <c r="AS93" s="6"/>
      <c r="AT93" s="47"/>
    </row>
    <row r="94" spans="2:46" ht="15" x14ac:dyDescent="0.25">
      <c r="B94" s="194" t="s">
        <v>118</v>
      </c>
      <c r="C94" s="194"/>
      <c r="D94" s="181" t="s">
        <v>244</v>
      </c>
      <c r="E94" s="182" t="s">
        <v>80</v>
      </c>
      <c r="F94" s="184"/>
      <c r="G94" s="189" t="s">
        <v>3</v>
      </c>
      <c r="H94" s="185" t="s">
        <v>254</v>
      </c>
      <c r="I94" s="193" t="s">
        <v>21</v>
      </c>
      <c r="J94" s="193"/>
      <c r="K94" s="193"/>
      <c r="L94" s="193"/>
      <c r="M94" s="193"/>
      <c r="N94" s="193"/>
      <c r="O94" s="193"/>
      <c r="P94" s="193"/>
      <c r="Q94" s="193"/>
      <c r="R94" s="193"/>
      <c r="X94" s="186" t="s">
        <v>275</v>
      </c>
      <c r="Y94" s="40">
        <v>30</v>
      </c>
      <c r="Z94" s="191"/>
      <c r="AA94" s="42">
        <f t="shared" si="29"/>
        <v>0</v>
      </c>
      <c r="AB94" s="42">
        <f t="shared" si="34"/>
        <v>0</v>
      </c>
      <c r="AD94" s="5" t="str">
        <f t="shared" si="30"/>
        <v>10</v>
      </c>
      <c r="AE94" s="138">
        <f t="shared" si="31"/>
        <v>1</v>
      </c>
      <c r="AF94" s="138">
        <f t="shared" si="35"/>
        <v>1</v>
      </c>
      <c r="AG94" s="6" t="str">
        <f t="shared" si="32"/>
        <v>HFJ</v>
      </c>
      <c r="AH94" s="5">
        <f t="shared" si="33"/>
        <v>0</v>
      </c>
      <c r="AI94" s="6" t="str">
        <f t="shared" si="36"/>
        <v/>
      </c>
      <c r="AJ94" s="6" t="str">
        <f t="shared" si="37"/>
        <v/>
      </c>
      <c r="AK94" s="6" t="str">
        <f t="shared" si="38"/>
        <v/>
      </c>
      <c r="AL94" s="6" t="str">
        <f t="shared" si="39"/>
        <v/>
      </c>
      <c r="AM94" s="6" t="str">
        <f t="shared" si="40"/>
        <v/>
      </c>
      <c r="AN94" s="6" t="str">
        <f t="shared" si="41"/>
        <v/>
      </c>
      <c r="AO94" s="6" t="str">
        <f t="shared" si="42"/>
        <v/>
      </c>
      <c r="AP94" s="6" t="str">
        <f t="shared" si="43"/>
        <v/>
      </c>
      <c r="AQ94" s="6" t="str">
        <f t="shared" si="44"/>
        <v/>
      </c>
      <c r="AR94" s="6" t="str">
        <f t="shared" si="45"/>
        <v/>
      </c>
      <c r="AS94" s="6"/>
      <c r="AT94" s="47"/>
    </row>
    <row r="95" spans="2:46" ht="15" x14ac:dyDescent="0.25">
      <c r="B95" s="194" t="s">
        <v>118</v>
      </c>
      <c r="C95" s="194"/>
      <c r="D95" s="181" t="s">
        <v>245</v>
      </c>
      <c r="E95" s="182" t="s">
        <v>80</v>
      </c>
      <c r="F95" s="184"/>
      <c r="G95" s="189" t="s">
        <v>3</v>
      </c>
      <c r="H95" s="185" t="s">
        <v>255</v>
      </c>
      <c r="I95" s="193" t="s">
        <v>21</v>
      </c>
      <c r="J95" s="193"/>
      <c r="K95" s="193"/>
      <c r="L95" s="193"/>
      <c r="M95" s="193"/>
      <c r="N95" s="193"/>
      <c r="O95" s="193"/>
      <c r="P95" s="193"/>
      <c r="Q95" s="193"/>
      <c r="R95" s="193"/>
      <c r="X95" s="186" t="s">
        <v>275</v>
      </c>
      <c r="Y95" s="40">
        <v>27</v>
      </c>
      <c r="Z95" s="191"/>
      <c r="AA95" s="42">
        <f t="shared" si="29"/>
        <v>0</v>
      </c>
      <c r="AB95" s="42">
        <f t="shared" si="34"/>
        <v>0</v>
      </c>
      <c r="AD95" s="5" t="str">
        <f t="shared" si="30"/>
        <v>10</v>
      </c>
      <c r="AE95" s="138">
        <f t="shared" si="31"/>
        <v>1</v>
      </c>
      <c r="AF95" s="138">
        <f t="shared" si="35"/>
        <v>1</v>
      </c>
      <c r="AG95" s="6" t="str">
        <f t="shared" si="32"/>
        <v>HFJ</v>
      </c>
      <c r="AH95" s="5">
        <f t="shared" si="33"/>
        <v>0</v>
      </c>
      <c r="AI95" s="6" t="str">
        <f t="shared" si="36"/>
        <v/>
      </c>
      <c r="AJ95" s="6" t="str">
        <f t="shared" si="37"/>
        <v/>
      </c>
      <c r="AK95" s="6" t="str">
        <f t="shared" si="38"/>
        <v/>
      </c>
      <c r="AL95" s="6" t="str">
        <f t="shared" si="39"/>
        <v/>
      </c>
      <c r="AM95" s="6" t="str">
        <f t="shared" si="40"/>
        <v/>
      </c>
      <c r="AN95" s="6" t="str">
        <f t="shared" si="41"/>
        <v/>
      </c>
      <c r="AO95" s="6" t="str">
        <f t="shared" si="42"/>
        <v/>
      </c>
      <c r="AP95" s="6" t="str">
        <f t="shared" si="43"/>
        <v/>
      </c>
      <c r="AQ95" s="6" t="str">
        <f t="shared" si="44"/>
        <v/>
      </c>
      <c r="AR95" s="6" t="str">
        <f t="shared" si="45"/>
        <v/>
      </c>
      <c r="AS95" s="6"/>
      <c r="AT95" s="47"/>
    </row>
    <row r="96" spans="2:46" ht="15" x14ac:dyDescent="0.25">
      <c r="B96" s="194" t="s">
        <v>118</v>
      </c>
      <c r="C96" s="194"/>
      <c r="D96" s="181" t="s">
        <v>246</v>
      </c>
      <c r="E96" s="182" t="s">
        <v>80</v>
      </c>
      <c r="F96" s="184"/>
      <c r="G96" s="189" t="s">
        <v>4</v>
      </c>
      <c r="H96" s="185" t="s">
        <v>254</v>
      </c>
      <c r="I96" s="193" t="s">
        <v>22</v>
      </c>
      <c r="J96" s="193"/>
      <c r="K96" s="193"/>
      <c r="L96" s="193"/>
      <c r="M96" s="193"/>
      <c r="N96" s="193"/>
      <c r="O96" s="193"/>
      <c r="P96" s="193"/>
      <c r="Q96" s="193"/>
      <c r="R96" s="193"/>
      <c r="X96" s="186" t="s">
        <v>275</v>
      </c>
      <c r="Y96" s="40">
        <v>33</v>
      </c>
      <c r="Z96" s="191"/>
      <c r="AA96" s="42">
        <f t="shared" si="29"/>
        <v>0</v>
      </c>
      <c r="AB96" s="42">
        <f t="shared" si="34"/>
        <v>0</v>
      </c>
      <c r="AD96" s="5" t="str">
        <f t="shared" si="30"/>
        <v>10</v>
      </c>
      <c r="AE96" s="138">
        <f t="shared" si="31"/>
        <v>1</v>
      </c>
      <c r="AF96" s="138">
        <f t="shared" si="35"/>
        <v>1</v>
      </c>
      <c r="AG96" s="6" t="str">
        <f t="shared" si="32"/>
        <v>HN</v>
      </c>
      <c r="AH96" s="5">
        <f t="shared" si="33"/>
        <v>0</v>
      </c>
      <c r="AI96" s="6" t="str">
        <f t="shared" si="36"/>
        <v/>
      </c>
      <c r="AJ96" s="6" t="str">
        <f t="shared" si="37"/>
        <v/>
      </c>
      <c r="AK96" s="6" t="str">
        <f t="shared" si="38"/>
        <v/>
      </c>
      <c r="AL96" s="6" t="str">
        <f t="shared" si="39"/>
        <v/>
      </c>
      <c r="AM96" s="6" t="str">
        <f t="shared" si="40"/>
        <v/>
      </c>
      <c r="AN96" s="6" t="str">
        <f t="shared" si="41"/>
        <v/>
      </c>
      <c r="AO96" s="6" t="str">
        <f t="shared" si="42"/>
        <v/>
      </c>
      <c r="AP96" s="6" t="str">
        <f t="shared" si="43"/>
        <v/>
      </c>
      <c r="AQ96" s="6" t="str">
        <f t="shared" si="44"/>
        <v/>
      </c>
      <c r="AR96" s="6" t="str">
        <f t="shared" si="45"/>
        <v/>
      </c>
      <c r="AS96" s="6"/>
      <c r="AT96" s="47"/>
    </row>
    <row r="97" spans="2:46" ht="15" x14ac:dyDescent="0.25">
      <c r="B97" s="194" t="s">
        <v>118</v>
      </c>
      <c r="C97" s="194"/>
      <c r="D97" s="181" t="s">
        <v>247</v>
      </c>
      <c r="E97" s="182" t="s">
        <v>80</v>
      </c>
      <c r="F97" s="184"/>
      <c r="G97" s="189" t="s">
        <v>4</v>
      </c>
      <c r="H97" s="185" t="s">
        <v>255</v>
      </c>
      <c r="I97" s="193" t="s">
        <v>22</v>
      </c>
      <c r="J97" s="193"/>
      <c r="K97" s="193"/>
      <c r="L97" s="193"/>
      <c r="M97" s="193"/>
      <c r="N97" s="193"/>
      <c r="O97" s="193"/>
      <c r="P97" s="193"/>
      <c r="Q97" s="193"/>
      <c r="R97" s="193"/>
      <c r="X97" s="186" t="s">
        <v>275</v>
      </c>
      <c r="Y97" s="40">
        <v>29</v>
      </c>
      <c r="Z97" s="191"/>
      <c r="AA97" s="42">
        <f t="shared" si="29"/>
        <v>0</v>
      </c>
      <c r="AB97" s="42">
        <f t="shared" si="34"/>
        <v>0</v>
      </c>
      <c r="AD97" s="5" t="str">
        <f t="shared" si="30"/>
        <v>10</v>
      </c>
      <c r="AE97" s="138">
        <f t="shared" si="31"/>
        <v>1</v>
      </c>
      <c r="AF97" s="138">
        <f t="shared" si="35"/>
        <v>1</v>
      </c>
      <c r="AG97" s="6" t="str">
        <f t="shared" si="32"/>
        <v>HN</v>
      </c>
      <c r="AH97" s="5">
        <f t="shared" si="33"/>
        <v>0</v>
      </c>
      <c r="AI97" s="6" t="str">
        <f t="shared" si="36"/>
        <v/>
      </c>
      <c r="AJ97" s="6" t="str">
        <f t="shared" si="37"/>
        <v/>
      </c>
      <c r="AK97" s="6" t="str">
        <f t="shared" si="38"/>
        <v/>
      </c>
      <c r="AL97" s="6" t="str">
        <f t="shared" si="39"/>
        <v/>
      </c>
      <c r="AM97" s="6" t="str">
        <f t="shared" si="40"/>
        <v/>
      </c>
      <c r="AN97" s="6" t="str">
        <f t="shared" si="41"/>
        <v/>
      </c>
      <c r="AO97" s="6" t="str">
        <f t="shared" si="42"/>
        <v/>
      </c>
      <c r="AP97" s="6" t="str">
        <f t="shared" si="43"/>
        <v/>
      </c>
      <c r="AQ97" s="6" t="str">
        <f t="shared" si="44"/>
        <v/>
      </c>
      <c r="AR97" s="6" t="str">
        <f t="shared" si="45"/>
        <v/>
      </c>
      <c r="AS97" s="6"/>
      <c r="AT97" s="47"/>
    </row>
    <row r="98" spans="2:46" ht="15" x14ac:dyDescent="0.25">
      <c r="B98" s="194" t="s">
        <v>118</v>
      </c>
      <c r="C98" s="194"/>
      <c r="D98" s="181" t="s">
        <v>248</v>
      </c>
      <c r="E98" s="182" t="s">
        <v>80</v>
      </c>
      <c r="F98" s="184"/>
      <c r="G98" s="189" t="s">
        <v>5</v>
      </c>
      <c r="H98" s="185" t="s">
        <v>254</v>
      </c>
      <c r="I98" s="193" t="s">
        <v>23</v>
      </c>
      <c r="J98" s="193"/>
      <c r="K98" s="193"/>
      <c r="L98" s="193"/>
      <c r="M98" s="193"/>
      <c r="N98" s="193"/>
      <c r="O98" s="193"/>
      <c r="P98" s="193"/>
      <c r="Q98" s="193"/>
      <c r="R98" s="193"/>
      <c r="X98" s="186" t="s">
        <v>275</v>
      </c>
      <c r="Y98" s="40">
        <v>33</v>
      </c>
      <c r="Z98" s="191"/>
      <c r="AA98" s="42">
        <f t="shared" si="29"/>
        <v>0</v>
      </c>
      <c r="AB98" s="42">
        <f t="shared" si="34"/>
        <v>0</v>
      </c>
      <c r="AD98" s="5" t="str">
        <f t="shared" si="30"/>
        <v>10</v>
      </c>
      <c r="AE98" s="138">
        <f t="shared" si="31"/>
        <v>1</v>
      </c>
      <c r="AF98" s="138">
        <f t="shared" si="35"/>
        <v>1</v>
      </c>
      <c r="AG98" s="6" t="str">
        <f t="shared" si="32"/>
        <v>HF</v>
      </c>
      <c r="AH98" s="5">
        <f t="shared" si="33"/>
        <v>0</v>
      </c>
      <c r="AI98" s="6" t="str">
        <f t="shared" si="36"/>
        <v/>
      </c>
      <c r="AJ98" s="6" t="str">
        <f t="shared" si="37"/>
        <v/>
      </c>
      <c r="AK98" s="6" t="str">
        <f t="shared" si="38"/>
        <v/>
      </c>
      <c r="AL98" s="6" t="str">
        <f t="shared" si="39"/>
        <v/>
      </c>
      <c r="AM98" s="6" t="str">
        <f t="shared" si="40"/>
        <v/>
      </c>
      <c r="AN98" s="6" t="str">
        <f t="shared" si="41"/>
        <v/>
      </c>
      <c r="AO98" s="6" t="str">
        <f t="shared" si="42"/>
        <v/>
      </c>
      <c r="AP98" s="6" t="str">
        <f t="shared" si="43"/>
        <v/>
      </c>
      <c r="AQ98" s="6" t="str">
        <f t="shared" si="44"/>
        <v/>
      </c>
      <c r="AR98" s="6" t="str">
        <f t="shared" si="45"/>
        <v/>
      </c>
      <c r="AS98" s="6"/>
      <c r="AT98" s="47"/>
    </row>
    <row r="99" spans="2:46" ht="15" x14ac:dyDescent="0.25">
      <c r="B99" s="194" t="s">
        <v>118</v>
      </c>
      <c r="C99" s="194"/>
      <c r="D99" s="181" t="s">
        <v>249</v>
      </c>
      <c r="E99" s="182" t="s">
        <v>80</v>
      </c>
      <c r="F99" s="184"/>
      <c r="G99" s="189" t="s">
        <v>5</v>
      </c>
      <c r="H99" s="185" t="s">
        <v>255</v>
      </c>
      <c r="I99" s="193" t="s">
        <v>23</v>
      </c>
      <c r="J99" s="193"/>
      <c r="K99" s="193"/>
      <c r="L99" s="193"/>
      <c r="M99" s="193"/>
      <c r="N99" s="193"/>
      <c r="O99" s="193"/>
      <c r="P99" s="193"/>
      <c r="Q99" s="193"/>
      <c r="R99" s="193"/>
      <c r="X99" s="186" t="s">
        <v>275</v>
      </c>
      <c r="Y99" s="40">
        <v>29</v>
      </c>
      <c r="Z99" s="191"/>
      <c r="AA99" s="42">
        <f t="shared" si="29"/>
        <v>0</v>
      </c>
      <c r="AB99" s="42">
        <f t="shared" si="34"/>
        <v>0</v>
      </c>
      <c r="AD99" s="5" t="str">
        <f t="shared" si="30"/>
        <v>10</v>
      </c>
      <c r="AE99" s="138">
        <f t="shared" si="31"/>
        <v>1</v>
      </c>
      <c r="AF99" s="138">
        <f t="shared" si="35"/>
        <v>1</v>
      </c>
      <c r="AG99" s="6" t="str">
        <f t="shared" si="32"/>
        <v>HF</v>
      </c>
      <c r="AH99" s="5">
        <f t="shared" si="33"/>
        <v>0</v>
      </c>
      <c r="AI99" s="6" t="str">
        <f t="shared" si="36"/>
        <v/>
      </c>
      <c r="AJ99" s="6" t="str">
        <f t="shared" si="37"/>
        <v/>
      </c>
      <c r="AK99" s="6" t="str">
        <f t="shared" si="38"/>
        <v/>
      </c>
      <c r="AL99" s="6" t="str">
        <f t="shared" si="39"/>
        <v/>
      </c>
      <c r="AM99" s="6" t="str">
        <f t="shared" si="40"/>
        <v/>
      </c>
      <c r="AN99" s="6" t="str">
        <f t="shared" si="41"/>
        <v/>
      </c>
      <c r="AO99" s="6" t="str">
        <f t="shared" si="42"/>
        <v/>
      </c>
      <c r="AP99" s="6" t="str">
        <f t="shared" si="43"/>
        <v/>
      </c>
      <c r="AQ99" s="6" t="str">
        <f t="shared" si="44"/>
        <v/>
      </c>
      <c r="AR99" s="6" t="str">
        <f t="shared" si="45"/>
        <v/>
      </c>
      <c r="AS99" s="6"/>
      <c r="AT99" s="47"/>
    </row>
    <row r="100" spans="2:46" ht="15" x14ac:dyDescent="0.25">
      <c r="B100" s="194" t="s">
        <v>118</v>
      </c>
      <c r="C100" s="194"/>
      <c r="D100" s="181" t="s">
        <v>250</v>
      </c>
      <c r="E100" s="182" t="s">
        <v>80</v>
      </c>
      <c r="F100" s="184"/>
      <c r="G100" s="189" t="s">
        <v>9</v>
      </c>
      <c r="H100" s="185"/>
      <c r="I100" s="193" t="s">
        <v>273</v>
      </c>
      <c r="J100" s="193"/>
      <c r="K100" s="193"/>
      <c r="L100" s="193"/>
      <c r="M100" s="193"/>
      <c r="N100" s="193"/>
      <c r="O100" s="193"/>
      <c r="P100" s="193"/>
      <c r="Q100" s="193"/>
      <c r="R100" s="193"/>
      <c r="X100" s="186" t="s">
        <v>276</v>
      </c>
      <c r="Y100" s="40">
        <v>200</v>
      </c>
      <c r="Z100" s="191"/>
      <c r="AA100" s="42">
        <f t="shared" si="29"/>
        <v>0</v>
      </c>
      <c r="AB100" s="42">
        <f t="shared" si="34"/>
        <v>0</v>
      </c>
      <c r="AD100" s="5" t="str">
        <f t="shared" si="30"/>
        <v>10</v>
      </c>
      <c r="AE100" s="138">
        <f t="shared" si="31"/>
        <v>1</v>
      </c>
      <c r="AF100" s="138">
        <f t="shared" si="35"/>
        <v>1</v>
      </c>
      <c r="AG100" s="6" t="str">
        <f t="shared" si="32"/>
        <v>ME</v>
      </c>
      <c r="AH100" s="5">
        <f t="shared" si="33"/>
        <v>0</v>
      </c>
      <c r="AI100" s="6" t="str">
        <f t="shared" si="36"/>
        <v/>
      </c>
      <c r="AJ100" s="6" t="str">
        <f t="shared" si="37"/>
        <v/>
      </c>
      <c r="AK100" s="6" t="str">
        <f t="shared" si="38"/>
        <v/>
      </c>
      <c r="AL100" s="6" t="str">
        <f t="shared" si="39"/>
        <v/>
      </c>
      <c r="AM100" s="6" t="str">
        <f t="shared" si="40"/>
        <v/>
      </c>
      <c r="AN100" s="6" t="str">
        <f t="shared" si="41"/>
        <v/>
      </c>
      <c r="AO100" s="6" t="str">
        <f t="shared" si="42"/>
        <v/>
      </c>
      <c r="AP100" s="6" t="str">
        <f t="shared" si="43"/>
        <v/>
      </c>
      <c r="AQ100" s="6" t="str">
        <f t="shared" si="44"/>
        <v/>
      </c>
      <c r="AR100" s="6" t="str">
        <f t="shared" si="45"/>
        <v/>
      </c>
      <c r="AS100" s="6"/>
      <c r="AT100" s="47"/>
    </row>
    <row r="101" spans="2:46" x14ac:dyDescent="0.25">
      <c r="B101" s="194" t="s">
        <v>115</v>
      </c>
      <c r="C101" s="194"/>
      <c r="D101" s="4">
        <v>11</v>
      </c>
      <c r="E101" s="38"/>
      <c r="F101" s="39"/>
      <c r="G101" s="39"/>
      <c r="H101" s="38"/>
      <c r="I101" s="192" t="s">
        <v>277</v>
      </c>
      <c r="J101" s="192"/>
      <c r="K101" s="192"/>
      <c r="L101" s="192"/>
      <c r="M101" s="192"/>
      <c r="N101" s="192"/>
      <c r="O101" s="192"/>
      <c r="P101" s="192"/>
      <c r="Q101" s="192"/>
      <c r="R101" s="192"/>
      <c r="Y101" s="40"/>
      <c r="Z101" s="41"/>
      <c r="AA101" s="42">
        <f t="shared" si="29"/>
        <v>0</v>
      </c>
      <c r="AB101" s="42">
        <f t="shared" si="34"/>
        <v>0</v>
      </c>
      <c r="AD101" s="5" t="str">
        <f t="shared" si="30"/>
        <v/>
      </c>
      <c r="AE101" s="138" t="str">
        <f t="shared" si="31"/>
        <v/>
      </c>
      <c r="AF101" s="138" t="str">
        <f t="shared" si="35"/>
        <v/>
      </c>
      <c r="AG101" s="6" t="str">
        <f t="shared" si="32"/>
        <v/>
      </c>
      <c r="AH101" s="5" t="str">
        <f t="shared" si="33"/>
        <v/>
      </c>
      <c r="AI101" s="6" t="str">
        <f t="shared" si="36"/>
        <v/>
      </c>
      <c r="AJ101" s="6" t="str">
        <f t="shared" si="37"/>
        <v/>
      </c>
      <c r="AK101" s="6" t="str">
        <f t="shared" si="38"/>
        <v/>
      </c>
      <c r="AL101" s="6" t="str">
        <f t="shared" si="39"/>
        <v/>
      </c>
      <c r="AM101" s="6" t="str">
        <f t="shared" si="40"/>
        <v/>
      </c>
      <c r="AN101" s="6" t="str">
        <f t="shared" si="41"/>
        <v/>
      </c>
      <c r="AO101" s="6" t="str">
        <f t="shared" si="42"/>
        <v/>
      </c>
      <c r="AP101" s="6" t="str">
        <f t="shared" si="43"/>
        <v/>
      </c>
      <c r="AQ101" s="6" t="str">
        <f t="shared" si="44"/>
        <v/>
      </c>
      <c r="AR101" s="6" t="str">
        <f t="shared" si="45"/>
        <v/>
      </c>
      <c r="AS101" s="6"/>
      <c r="AT101" s="47"/>
    </row>
    <row r="102" spans="2:46" x14ac:dyDescent="0.25">
      <c r="B102" s="194" t="s">
        <v>118</v>
      </c>
      <c r="C102" s="194"/>
      <c r="D102" s="4" t="s">
        <v>278</v>
      </c>
      <c r="E102" s="38" t="s">
        <v>80</v>
      </c>
      <c r="F102" s="39"/>
      <c r="G102" s="39" t="s">
        <v>25</v>
      </c>
      <c r="H102" s="38"/>
      <c r="I102" s="192" t="s">
        <v>277</v>
      </c>
      <c r="J102" s="192"/>
      <c r="K102" s="192"/>
      <c r="L102" s="192"/>
      <c r="M102" s="192"/>
      <c r="N102" s="192"/>
      <c r="O102" s="192"/>
      <c r="P102" s="192"/>
      <c r="Q102" s="192"/>
      <c r="R102" s="192"/>
      <c r="X102" s="4" t="s">
        <v>10</v>
      </c>
      <c r="Y102" s="40"/>
      <c r="Z102" s="41">
        <v>292</v>
      </c>
      <c r="AA102" s="42">
        <f t="shared" si="29"/>
        <v>29200</v>
      </c>
      <c r="AB102" s="42">
        <f t="shared" si="34"/>
        <v>58400</v>
      </c>
      <c r="AD102" s="5" t="str">
        <f t="shared" si="30"/>
        <v>11</v>
      </c>
      <c r="AE102" s="138">
        <f t="shared" si="31"/>
        <v>100</v>
      </c>
      <c r="AF102" s="138">
        <f t="shared" si="35"/>
        <v>200</v>
      </c>
      <c r="AG102" s="6" t="str">
        <f t="shared" si="32"/>
        <v>PZ</v>
      </c>
      <c r="AH102" s="5">
        <f t="shared" si="33"/>
        <v>29200</v>
      </c>
      <c r="AI102" s="6" t="str">
        <f t="shared" si="36"/>
        <v/>
      </c>
      <c r="AJ102" s="6" t="str">
        <f t="shared" si="37"/>
        <v/>
      </c>
      <c r="AK102" s="6" t="str">
        <f t="shared" si="38"/>
        <v/>
      </c>
      <c r="AL102" s="6" t="str">
        <f t="shared" si="39"/>
        <v/>
      </c>
      <c r="AM102" s="6" t="str">
        <f t="shared" si="40"/>
        <v/>
      </c>
      <c r="AN102" s="6" t="str">
        <f t="shared" si="41"/>
        <v/>
      </c>
      <c r="AO102" s="6" t="str">
        <f t="shared" si="42"/>
        <v/>
      </c>
      <c r="AP102" s="6" t="str">
        <f t="shared" si="43"/>
        <v/>
      </c>
      <c r="AQ102" s="6" t="str">
        <f t="shared" si="44"/>
        <v/>
      </c>
      <c r="AR102" s="6" t="str">
        <f t="shared" si="45"/>
        <v/>
      </c>
      <c r="AS102" s="6"/>
      <c r="AT102" s="47"/>
    </row>
    <row r="103" spans="2:46" x14ac:dyDescent="0.25">
      <c r="B103" s="194"/>
      <c r="C103" s="194"/>
      <c r="D103" s="4"/>
      <c r="E103" s="38"/>
      <c r="F103" s="39"/>
      <c r="G103" s="39"/>
      <c r="H103" s="38"/>
      <c r="I103" s="192"/>
      <c r="J103" s="192"/>
      <c r="K103" s="192"/>
      <c r="L103" s="192"/>
      <c r="M103" s="192"/>
      <c r="N103" s="192"/>
      <c r="O103" s="192"/>
      <c r="P103" s="192"/>
      <c r="Q103" s="192"/>
      <c r="R103" s="192"/>
      <c r="Y103" s="40"/>
      <c r="Z103" s="41"/>
      <c r="AA103" s="42" t="str">
        <f t="shared" si="29"/>
        <v/>
      </c>
      <c r="AB103" s="42" t="str">
        <f t="shared" si="34"/>
        <v/>
      </c>
      <c r="AD103" s="5" t="str">
        <f t="shared" si="30"/>
        <v/>
      </c>
      <c r="AE103" s="138" t="str">
        <f t="shared" si="31"/>
        <v/>
      </c>
      <c r="AF103" s="138" t="str">
        <f t="shared" si="35"/>
        <v/>
      </c>
      <c r="AG103" s="6" t="str">
        <f t="shared" si="32"/>
        <v/>
      </c>
      <c r="AH103" s="5" t="str">
        <f t="shared" si="33"/>
        <v/>
      </c>
      <c r="AI103" s="6" t="str">
        <f t="shared" si="36"/>
        <v/>
      </c>
      <c r="AJ103" s="6" t="str">
        <f t="shared" si="37"/>
        <v/>
      </c>
      <c r="AK103" s="6" t="str">
        <f t="shared" si="38"/>
        <v/>
      </c>
      <c r="AL103" s="6" t="str">
        <f t="shared" si="39"/>
        <v/>
      </c>
      <c r="AM103" s="6" t="str">
        <f t="shared" si="40"/>
        <v/>
      </c>
      <c r="AN103" s="6" t="str">
        <f t="shared" si="41"/>
        <v/>
      </c>
      <c r="AO103" s="6" t="str">
        <f t="shared" si="42"/>
        <v/>
      </c>
      <c r="AP103" s="6" t="str">
        <f t="shared" si="43"/>
        <v/>
      </c>
      <c r="AQ103" s="6" t="str">
        <f t="shared" si="44"/>
        <v/>
      </c>
      <c r="AR103" s="6" t="str">
        <f t="shared" si="45"/>
        <v/>
      </c>
      <c r="AS103" s="6"/>
      <c r="AT103" s="47"/>
    </row>
    <row r="104" spans="2:46" x14ac:dyDescent="0.25">
      <c r="B104" s="194"/>
      <c r="C104" s="194"/>
      <c r="D104" s="4"/>
      <c r="E104" s="38"/>
      <c r="F104" s="39"/>
      <c r="G104" s="39"/>
      <c r="H104" s="38"/>
      <c r="I104" s="192"/>
      <c r="J104" s="192"/>
      <c r="K104" s="192"/>
      <c r="L104" s="192"/>
      <c r="M104" s="192"/>
      <c r="N104" s="192"/>
      <c r="O104" s="192"/>
      <c r="P104" s="192"/>
      <c r="Q104" s="192"/>
      <c r="R104" s="192"/>
      <c r="Y104" s="40"/>
      <c r="Z104" s="41"/>
      <c r="AA104" s="42" t="str">
        <f t="shared" si="29"/>
        <v/>
      </c>
      <c r="AB104" s="42" t="str">
        <f t="shared" si="34"/>
        <v/>
      </c>
      <c r="AD104" s="5" t="str">
        <f t="shared" si="30"/>
        <v/>
      </c>
      <c r="AE104" s="138" t="str">
        <f t="shared" si="31"/>
        <v/>
      </c>
      <c r="AF104" s="138" t="str">
        <f t="shared" si="35"/>
        <v/>
      </c>
      <c r="AG104" s="6" t="str">
        <f t="shared" si="32"/>
        <v/>
      </c>
      <c r="AH104" s="5" t="str">
        <f t="shared" si="33"/>
        <v/>
      </c>
      <c r="AI104" s="6" t="str">
        <f t="shared" si="36"/>
        <v/>
      </c>
      <c r="AJ104" s="6" t="str">
        <f t="shared" si="37"/>
        <v/>
      </c>
      <c r="AK104" s="6" t="str">
        <f t="shared" si="38"/>
        <v/>
      </c>
      <c r="AL104" s="6" t="str">
        <f t="shared" si="39"/>
        <v/>
      </c>
      <c r="AM104" s="6" t="str">
        <f t="shared" si="40"/>
        <v/>
      </c>
      <c r="AN104" s="6" t="str">
        <f t="shared" si="41"/>
        <v/>
      </c>
      <c r="AO104" s="6" t="str">
        <f t="shared" si="42"/>
        <v/>
      </c>
      <c r="AP104" s="6" t="str">
        <f t="shared" si="43"/>
        <v/>
      </c>
      <c r="AQ104" s="6" t="str">
        <f t="shared" si="44"/>
        <v/>
      </c>
      <c r="AR104" s="6" t="str">
        <f t="shared" si="45"/>
        <v/>
      </c>
      <c r="AS104" s="6"/>
      <c r="AT104" s="47"/>
    </row>
    <row r="105" spans="2:46" x14ac:dyDescent="0.25">
      <c r="B105" s="194"/>
      <c r="C105" s="194"/>
      <c r="D105" s="4"/>
      <c r="E105" s="38"/>
      <c r="F105" s="39"/>
      <c r="G105" s="39"/>
      <c r="H105" s="38"/>
      <c r="I105" s="192"/>
      <c r="J105" s="192"/>
      <c r="K105" s="192"/>
      <c r="L105" s="192"/>
      <c r="M105" s="192"/>
      <c r="N105" s="192"/>
      <c r="O105" s="192"/>
      <c r="P105" s="192"/>
      <c r="Q105" s="192"/>
      <c r="R105" s="192"/>
      <c r="Y105" s="40"/>
      <c r="Z105" s="41"/>
      <c r="AA105" s="42" t="str">
        <f t="shared" si="29"/>
        <v/>
      </c>
      <c r="AB105" s="42" t="str">
        <f t="shared" si="34"/>
        <v/>
      </c>
      <c r="AD105" s="5" t="str">
        <f t="shared" si="30"/>
        <v/>
      </c>
      <c r="AE105" s="138" t="str">
        <f t="shared" si="31"/>
        <v/>
      </c>
      <c r="AF105" s="138" t="str">
        <f t="shared" si="35"/>
        <v/>
      </c>
      <c r="AG105" s="6" t="str">
        <f t="shared" si="32"/>
        <v/>
      </c>
      <c r="AH105" s="5" t="str">
        <f t="shared" si="33"/>
        <v/>
      </c>
      <c r="AI105" s="6" t="str">
        <f t="shared" si="36"/>
        <v/>
      </c>
      <c r="AJ105" s="6" t="str">
        <f t="shared" si="37"/>
        <v/>
      </c>
      <c r="AK105" s="6" t="str">
        <f t="shared" si="38"/>
        <v/>
      </c>
      <c r="AL105" s="6" t="str">
        <f t="shared" si="39"/>
        <v/>
      </c>
      <c r="AM105" s="6" t="str">
        <f t="shared" si="40"/>
        <v/>
      </c>
      <c r="AN105" s="6" t="str">
        <f t="shared" si="41"/>
        <v/>
      </c>
      <c r="AO105" s="6" t="str">
        <f t="shared" si="42"/>
        <v/>
      </c>
      <c r="AP105" s="6" t="str">
        <f t="shared" si="43"/>
        <v/>
      </c>
      <c r="AQ105" s="6" t="str">
        <f t="shared" si="44"/>
        <v/>
      </c>
      <c r="AR105" s="6" t="str">
        <f t="shared" si="45"/>
        <v/>
      </c>
      <c r="AS105" s="6"/>
      <c r="AT105" s="47"/>
    </row>
    <row r="106" spans="2:46" x14ac:dyDescent="0.25">
      <c r="B106" s="194"/>
      <c r="C106" s="194"/>
      <c r="D106" s="4"/>
      <c r="E106" s="38"/>
      <c r="F106" s="39"/>
      <c r="G106" s="39"/>
      <c r="H106" s="38"/>
      <c r="I106" s="192"/>
      <c r="J106" s="192"/>
      <c r="K106" s="192"/>
      <c r="L106" s="192"/>
      <c r="M106" s="192"/>
      <c r="N106" s="192"/>
      <c r="O106" s="192"/>
      <c r="P106" s="192"/>
      <c r="Q106" s="192"/>
      <c r="R106" s="192"/>
      <c r="Y106" s="40"/>
      <c r="Z106" s="41"/>
      <c r="AA106" s="42" t="str">
        <f t="shared" si="29"/>
        <v/>
      </c>
      <c r="AB106" s="42" t="str">
        <f t="shared" si="34"/>
        <v/>
      </c>
      <c r="AD106" s="5" t="str">
        <f t="shared" si="30"/>
        <v/>
      </c>
      <c r="AE106" s="138" t="str">
        <f t="shared" si="31"/>
        <v/>
      </c>
      <c r="AF106" s="138" t="str">
        <f t="shared" si="35"/>
        <v/>
      </c>
      <c r="AG106" s="6" t="str">
        <f t="shared" si="32"/>
        <v/>
      </c>
      <c r="AH106" s="5" t="str">
        <f t="shared" si="33"/>
        <v/>
      </c>
      <c r="AI106" s="6" t="str">
        <f t="shared" si="36"/>
        <v/>
      </c>
      <c r="AJ106" s="6" t="str">
        <f t="shared" si="37"/>
        <v/>
      </c>
      <c r="AK106" s="6" t="str">
        <f t="shared" si="38"/>
        <v/>
      </c>
      <c r="AL106" s="6" t="str">
        <f t="shared" si="39"/>
        <v/>
      </c>
      <c r="AM106" s="6" t="str">
        <f t="shared" si="40"/>
        <v/>
      </c>
      <c r="AN106" s="6" t="str">
        <f t="shared" si="41"/>
        <v/>
      </c>
      <c r="AO106" s="6" t="str">
        <f t="shared" si="42"/>
        <v/>
      </c>
      <c r="AP106" s="6" t="str">
        <f t="shared" si="43"/>
        <v/>
      </c>
      <c r="AQ106" s="6" t="str">
        <f t="shared" si="44"/>
        <v/>
      </c>
      <c r="AR106" s="6" t="str">
        <f t="shared" si="45"/>
        <v/>
      </c>
      <c r="AS106" s="6"/>
      <c r="AT106" s="47"/>
    </row>
    <row r="107" spans="2:46" x14ac:dyDescent="0.25">
      <c r="B107" s="194"/>
      <c r="C107" s="194"/>
      <c r="D107" s="4"/>
      <c r="E107" s="38"/>
      <c r="F107" s="39"/>
      <c r="G107" s="39"/>
      <c r="H107" s="38"/>
      <c r="I107" s="192"/>
      <c r="J107" s="192"/>
      <c r="K107" s="192"/>
      <c r="L107" s="192"/>
      <c r="M107" s="192"/>
      <c r="N107" s="192"/>
      <c r="O107" s="192"/>
      <c r="P107" s="192"/>
      <c r="Q107" s="192"/>
      <c r="R107" s="192"/>
      <c r="Y107" s="40"/>
      <c r="Z107" s="41"/>
      <c r="AA107" s="42" t="str">
        <f t="shared" si="29"/>
        <v/>
      </c>
      <c r="AB107" s="42" t="str">
        <f t="shared" si="34"/>
        <v/>
      </c>
      <c r="AD107" s="5" t="str">
        <f t="shared" si="30"/>
        <v/>
      </c>
      <c r="AE107" s="138" t="str">
        <f t="shared" si="31"/>
        <v/>
      </c>
      <c r="AF107" s="138" t="str">
        <f t="shared" si="35"/>
        <v/>
      </c>
      <c r="AG107" s="6" t="str">
        <f t="shared" si="32"/>
        <v/>
      </c>
      <c r="AH107" s="5" t="str">
        <f t="shared" si="33"/>
        <v/>
      </c>
      <c r="AI107" s="6" t="str">
        <f t="shared" si="36"/>
        <v/>
      </c>
      <c r="AJ107" s="6" t="str">
        <f t="shared" si="37"/>
        <v/>
      </c>
      <c r="AK107" s="6" t="str">
        <f t="shared" si="38"/>
        <v/>
      </c>
      <c r="AL107" s="6" t="str">
        <f t="shared" si="39"/>
        <v/>
      </c>
      <c r="AM107" s="6" t="str">
        <f t="shared" si="40"/>
        <v/>
      </c>
      <c r="AN107" s="6" t="str">
        <f t="shared" si="41"/>
        <v/>
      </c>
      <c r="AO107" s="6" t="str">
        <f t="shared" si="42"/>
        <v/>
      </c>
      <c r="AP107" s="6" t="str">
        <f t="shared" si="43"/>
        <v/>
      </c>
      <c r="AQ107" s="6" t="str">
        <f t="shared" si="44"/>
        <v/>
      </c>
      <c r="AR107" s="6" t="str">
        <f t="shared" si="45"/>
        <v/>
      </c>
      <c r="AS107" s="6"/>
      <c r="AT107" s="47"/>
    </row>
    <row r="108" spans="2:46" x14ac:dyDescent="0.25">
      <c r="B108" s="194"/>
      <c r="C108" s="194"/>
      <c r="D108" s="4"/>
      <c r="E108" s="38"/>
      <c r="F108" s="39"/>
      <c r="G108" s="39"/>
      <c r="H108" s="38"/>
      <c r="I108" s="192"/>
      <c r="J108" s="192"/>
      <c r="K108" s="192"/>
      <c r="L108" s="192"/>
      <c r="M108" s="192"/>
      <c r="N108" s="192"/>
      <c r="O108" s="192"/>
      <c r="P108" s="192"/>
      <c r="Q108" s="192"/>
      <c r="R108" s="192"/>
      <c r="Y108" s="40"/>
      <c r="Z108" s="41"/>
      <c r="AA108" s="42" t="str">
        <f t="shared" si="29"/>
        <v/>
      </c>
      <c r="AB108" s="42" t="str">
        <f t="shared" si="34"/>
        <v/>
      </c>
      <c r="AD108" s="5" t="str">
        <f t="shared" si="30"/>
        <v/>
      </c>
      <c r="AE108" s="138" t="str">
        <f t="shared" si="31"/>
        <v/>
      </c>
      <c r="AF108" s="138" t="str">
        <f t="shared" si="35"/>
        <v/>
      </c>
      <c r="AG108" s="6" t="str">
        <f t="shared" si="32"/>
        <v/>
      </c>
      <c r="AH108" s="5" t="str">
        <f t="shared" si="33"/>
        <v/>
      </c>
      <c r="AI108" s="6" t="str">
        <f t="shared" si="36"/>
        <v/>
      </c>
      <c r="AJ108" s="6" t="str">
        <f t="shared" si="37"/>
        <v/>
      </c>
      <c r="AK108" s="6" t="str">
        <f t="shared" si="38"/>
        <v/>
      </c>
      <c r="AL108" s="6" t="str">
        <f t="shared" si="39"/>
        <v/>
      </c>
      <c r="AM108" s="6" t="str">
        <f t="shared" si="40"/>
        <v/>
      </c>
      <c r="AN108" s="6" t="str">
        <f t="shared" si="41"/>
        <v/>
      </c>
      <c r="AO108" s="6" t="str">
        <f t="shared" si="42"/>
        <v/>
      </c>
      <c r="AP108" s="6" t="str">
        <f t="shared" si="43"/>
        <v/>
      </c>
      <c r="AQ108" s="6" t="str">
        <f t="shared" si="44"/>
        <v/>
      </c>
      <c r="AR108" s="6" t="str">
        <f t="shared" si="45"/>
        <v/>
      </c>
      <c r="AS108" s="6"/>
      <c r="AT108" s="47"/>
    </row>
    <row r="109" spans="2:46" x14ac:dyDescent="0.25">
      <c r="B109" s="194"/>
      <c r="C109" s="194"/>
      <c r="D109" s="4"/>
      <c r="E109" s="38"/>
      <c r="F109" s="39"/>
      <c r="G109" s="39"/>
      <c r="H109" s="38"/>
      <c r="I109" s="192"/>
      <c r="J109" s="192"/>
      <c r="K109" s="192"/>
      <c r="L109" s="192"/>
      <c r="M109" s="192"/>
      <c r="N109" s="192"/>
      <c r="O109" s="192"/>
      <c r="P109" s="192"/>
      <c r="Q109" s="192"/>
      <c r="R109" s="192"/>
      <c r="Y109" s="40"/>
      <c r="Z109" s="41"/>
      <c r="AA109" s="42" t="str">
        <f t="shared" si="29"/>
        <v/>
      </c>
      <c r="AB109" s="42" t="str">
        <f t="shared" si="34"/>
        <v/>
      </c>
      <c r="AD109" s="5" t="str">
        <f t="shared" si="30"/>
        <v/>
      </c>
      <c r="AE109" s="138" t="str">
        <f t="shared" si="31"/>
        <v/>
      </c>
      <c r="AF109" s="138" t="str">
        <f t="shared" si="35"/>
        <v/>
      </c>
      <c r="AG109" s="6" t="str">
        <f t="shared" si="32"/>
        <v/>
      </c>
      <c r="AH109" s="5" t="str">
        <f t="shared" si="33"/>
        <v/>
      </c>
      <c r="AI109" s="6" t="str">
        <f t="shared" si="36"/>
        <v/>
      </c>
      <c r="AJ109" s="6" t="str">
        <f t="shared" si="37"/>
        <v/>
      </c>
      <c r="AK109" s="6" t="str">
        <f t="shared" si="38"/>
        <v/>
      </c>
      <c r="AL109" s="6" t="str">
        <f t="shared" si="39"/>
        <v/>
      </c>
      <c r="AM109" s="6" t="str">
        <f t="shared" si="40"/>
        <v/>
      </c>
      <c r="AN109" s="6" t="str">
        <f t="shared" si="41"/>
        <v/>
      </c>
      <c r="AO109" s="6" t="str">
        <f t="shared" si="42"/>
        <v/>
      </c>
      <c r="AP109" s="6" t="str">
        <f t="shared" si="43"/>
        <v/>
      </c>
      <c r="AQ109" s="6" t="str">
        <f t="shared" si="44"/>
        <v/>
      </c>
      <c r="AR109" s="6" t="str">
        <f t="shared" si="45"/>
        <v/>
      </c>
      <c r="AS109" s="6"/>
      <c r="AT109" s="47"/>
    </row>
    <row r="110" spans="2:46" x14ac:dyDescent="0.25">
      <c r="B110" s="194"/>
      <c r="C110" s="194"/>
      <c r="D110" s="4"/>
      <c r="E110" s="38"/>
      <c r="F110" s="39"/>
      <c r="G110" s="39"/>
      <c r="H110" s="38"/>
      <c r="I110" s="192"/>
      <c r="J110" s="192"/>
      <c r="K110" s="192"/>
      <c r="L110" s="192"/>
      <c r="M110" s="192"/>
      <c r="N110" s="192"/>
      <c r="O110" s="192"/>
      <c r="P110" s="192"/>
      <c r="Q110" s="192"/>
      <c r="R110" s="192"/>
      <c r="Y110" s="40"/>
      <c r="Z110" s="41"/>
      <c r="AA110" s="42" t="str">
        <f t="shared" si="29"/>
        <v/>
      </c>
      <c r="AB110" s="42" t="str">
        <f t="shared" si="34"/>
        <v/>
      </c>
      <c r="AD110" s="5" t="str">
        <f t="shared" si="30"/>
        <v/>
      </c>
      <c r="AE110" s="138" t="str">
        <f t="shared" si="31"/>
        <v/>
      </c>
      <c r="AF110" s="138" t="str">
        <f t="shared" si="35"/>
        <v/>
      </c>
      <c r="AG110" s="6" t="str">
        <f t="shared" si="32"/>
        <v/>
      </c>
      <c r="AH110" s="5" t="str">
        <f t="shared" si="33"/>
        <v/>
      </c>
      <c r="AI110" s="6" t="str">
        <f t="shared" si="36"/>
        <v/>
      </c>
      <c r="AJ110" s="6" t="str">
        <f t="shared" si="37"/>
        <v/>
      </c>
      <c r="AK110" s="6" t="str">
        <f t="shared" si="38"/>
        <v/>
      </c>
      <c r="AL110" s="6" t="str">
        <f t="shared" si="39"/>
        <v/>
      </c>
      <c r="AM110" s="6" t="str">
        <f t="shared" si="40"/>
        <v/>
      </c>
      <c r="AN110" s="6" t="str">
        <f t="shared" si="41"/>
        <v/>
      </c>
      <c r="AO110" s="6" t="str">
        <f t="shared" si="42"/>
        <v/>
      </c>
      <c r="AP110" s="6" t="str">
        <f t="shared" si="43"/>
        <v/>
      </c>
      <c r="AQ110" s="6" t="str">
        <f t="shared" si="44"/>
        <v/>
      </c>
      <c r="AR110" s="6" t="str">
        <f t="shared" si="45"/>
        <v/>
      </c>
      <c r="AS110" s="6"/>
      <c r="AT110" s="47"/>
    </row>
    <row r="111" spans="2:46" x14ac:dyDescent="0.25">
      <c r="B111" s="194"/>
      <c r="C111" s="194"/>
      <c r="D111" s="4"/>
      <c r="E111" s="38"/>
      <c r="F111" s="39"/>
      <c r="G111" s="39"/>
      <c r="H111" s="38"/>
      <c r="I111" s="192"/>
      <c r="J111" s="192"/>
      <c r="K111" s="192"/>
      <c r="L111" s="192"/>
      <c r="M111" s="192"/>
      <c r="N111" s="192"/>
      <c r="O111" s="192"/>
      <c r="P111" s="192"/>
      <c r="Q111" s="192"/>
      <c r="R111" s="192"/>
      <c r="Y111" s="40"/>
      <c r="Z111" s="41"/>
      <c r="AA111" s="42" t="str">
        <f t="shared" si="29"/>
        <v/>
      </c>
      <c r="AB111" s="42" t="str">
        <f t="shared" si="34"/>
        <v/>
      </c>
      <c r="AD111" s="5" t="str">
        <f t="shared" si="30"/>
        <v/>
      </c>
      <c r="AE111" s="138" t="str">
        <f t="shared" si="31"/>
        <v/>
      </c>
      <c r="AF111" s="138" t="str">
        <f t="shared" si="35"/>
        <v/>
      </c>
      <c r="AG111" s="6" t="str">
        <f t="shared" si="32"/>
        <v/>
      </c>
      <c r="AH111" s="5" t="str">
        <f t="shared" si="33"/>
        <v/>
      </c>
      <c r="AI111" s="6" t="str">
        <f t="shared" si="36"/>
        <v/>
      </c>
      <c r="AJ111" s="6" t="str">
        <f t="shared" si="37"/>
        <v/>
      </c>
      <c r="AK111" s="6" t="str">
        <f t="shared" si="38"/>
        <v/>
      </c>
      <c r="AL111" s="6" t="str">
        <f t="shared" si="39"/>
        <v/>
      </c>
      <c r="AM111" s="6" t="str">
        <f t="shared" si="40"/>
        <v/>
      </c>
      <c r="AN111" s="6" t="str">
        <f t="shared" si="41"/>
        <v/>
      </c>
      <c r="AO111" s="6" t="str">
        <f t="shared" si="42"/>
        <v/>
      </c>
      <c r="AP111" s="6" t="str">
        <f t="shared" si="43"/>
        <v/>
      </c>
      <c r="AQ111" s="6" t="str">
        <f t="shared" si="44"/>
        <v/>
      </c>
      <c r="AR111" s="6" t="str">
        <f t="shared" si="45"/>
        <v/>
      </c>
      <c r="AS111" s="6"/>
      <c r="AT111" s="47"/>
    </row>
    <row r="112" spans="2:46" x14ac:dyDescent="0.25">
      <c r="B112" s="194"/>
      <c r="C112" s="194"/>
      <c r="D112" s="4"/>
      <c r="E112" s="38"/>
      <c r="F112" s="39"/>
      <c r="G112" s="39"/>
      <c r="H112" s="38"/>
      <c r="I112" s="192"/>
      <c r="J112" s="192"/>
      <c r="K112" s="192"/>
      <c r="L112" s="192"/>
      <c r="M112" s="192"/>
      <c r="N112" s="192"/>
      <c r="O112" s="192"/>
      <c r="P112" s="192"/>
      <c r="Q112" s="192"/>
      <c r="R112" s="192"/>
      <c r="Y112" s="40"/>
      <c r="Z112" s="41"/>
      <c r="AA112" s="42" t="str">
        <f t="shared" si="29"/>
        <v/>
      </c>
      <c r="AB112" s="42" t="str">
        <f t="shared" si="34"/>
        <v/>
      </c>
      <c r="AD112" s="5" t="str">
        <f t="shared" si="30"/>
        <v/>
      </c>
      <c r="AE112" s="138" t="str">
        <f t="shared" si="31"/>
        <v/>
      </c>
      <c r="AF112" s="138" t="str">
        <f t="shared" si="35"/>
        <v/>
      </c>
      <c r="AG112" s="6" t="str">
        <f t="shared" si="32"/>
        <v/>
      </c>
      <c r="AH112" s="5" t="str">
        <f t="shared" si="33"/>
        <v/>
      </c>
      <c r="AI112" s="6" t="str">
        <f t="shared" si="36"/>
        <v/>
      </c>
      <c r="AJ112" s="6" t="str">
        <f t="shared" si="37"/>
        <v/>
      </c>
      <c r="AK112" s="6" t="str">
        <f t="shared" si="38"/>
        <v/>
      </c>
      <c r="AL112" s="6" t="str">
        <f t="shared" si="39"/>
        <v/>
      </c>
      <c r="AM112" s="6" t="str">
        <f t="shared" si="40"/>
        <v/>
      </c>
      <c r="AN112" s="6" t="str">
        <f t="shared" si="41"/>
        <v/>
      </c>
      <c r="AO112" s="6" t="str">
        <f t="shared" si="42"/>
        <v/>
      </c>
      <c r="AP112" s="6" t="str">
        <f t="shared" si="43"/>
        <v/>
      </c>
      <c r="AQ112" s="6" t="str">
        <f t="shared" si="44"/>
        <v/>
      </c>
      <c r="AR112" s="6" t="str">
        <f t="shared" si="45"/>
        <v/>
      </c>
      <c r="AS112" s="6"/>
      <c r="AT112" s="47"/>
    </row>
    <row r="113" spans="2:46" x14ac:dyDescent="0.25">
      <c r="B113" s="194"/>
      <c r="C113" s="194"/>
      <c r="D113" s="4"/>
      <c r="E113" s="38"/>
      <c r="F113" s="39"/>
      <c r="G113" s="39"/>
      <c r="H113" s="38"/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  <c r="Y113" s="40"/>
      <c r="Z113" s="41"/>
      <c r="AA113" s="42" t="str">
        <f t="shared" si="29"/>
        <v/>
      </c>
      <c r="AB113" s="42" t="str">
        <f t="shared" si="34"/>
        <v/>
      </c>
      <c r="AD113" s="5" t="str">
        <f t="shared" si="30"/>
        <v/>
      </c>
      <c r="AE113" s="138" t="str">
        <f t="shared" si="31"/>
        <v/>
      </c>
      <c r="AF113" s="138" t="str">
        <f t="shared" si="35"/>
        <v/>
      </c>
      <c r="AG113" s="6" t="str">
        <f t="shared" si="32"/>
        <v/>
      </c>
      <c r="AH113" s="5" t="str">
        <f t="shared" si="33"/>
        <v/>
      </c>
      <c r="AI113" s="6" t="str">
        <f t="shared" si="36"/>
        <v/>
      </c>
      <c r="AJ113" s="6" t="str">
        <f t="shared" si="37"/>
        <v/>
      </c>
      <c r="AK113" s="6" t="str">
        <f t="shared" si="38"/>
        <v/>
      </c>
      <c r="AL113" s="6" t="str">
        <f t="shared" si="39"/>
        <v/>
      </c>
      <c r="AM113" s="6" t="str">
        <f t="shared" si="40"/>
        <v/>
      </c>
      <c r="AN113" s="6" t="str">
        <f t="shared" si="41"/>
        <v/>
      </c>
      <c r="AO113" s="6" t="str">
        <f t="shared" si="42"/>
        <v/>
      </c>
      <c r="AP113" s="6" t="str">
        <f t="shared" si="43"/>
        <v/>
      </c>
      <c r="AQ113" s="6" t="str">
        <f t="shared" si="44"/>
        <v/>
      </c>
      <c r="AR113" s="6" t="str">
        <f t="shared" si="45"/>
        <v/>
      </c>
      <c r="AS113" s="6"/>
      <c r="AT113" s="47"/>
    </row>
    <row r="114" spans="2:46" x14ac:dyDescent="0.25">
      <c r="B114" s="194"/>
      <c r="C114" s="194"/>
      <c r="D114" s="4"/>
      <c r="E114" s="38"/>
      <c r="F114" s="39"/>
      <c r="G114" s="39"/>
      <c r="H114" s="38"/>
      <c r="I114" s="192"/>
      <c r="J114" s="192"/>
      <c r="K114" s="192"/>
      <c r="L114" s="192"/>
      <c r="M114" s="192"/>
      <c r="N114" s="192"/>
      <c r="O114" s="192"/>
      <c r="P114" s="192"/>
      <c r="Q114" s="192"/>
      <c r="R114" s="192"/>
      <c r="Y114" s="40"/>
      <c r="Z114" s="41"/>
      <c r="AA114" s="42" t="str">
        <f t="shared" si="29"/>
        <v/>
      </c>
      <c r="AB114" s="42" t="str">
        <f t="shared" si="34"/>
        <v/>
      </c>
      <c r="AD114" s="5" t="str">
        <f t="shared" si="30"/>
        <v/>
      </c>
      <c r="AE114" s="138" t="str">
        <f t="shared" si="31"/>
        <v/>
      </c>
      <c r="AF114" s="138" t="str">
        <f t="shared" si="35"/>
        <v/>
      </c>
      <c r="AG114" s="6" t="str">
        <f t="shared" si="32"/>
        <v/>
      </c>
      <c r="AH114" s="5" t="str">
        <f t="shared" si="33"/>
        <v/>
      </c>
      <c r="AI114" s="6" t="str">
        <f t="shared" si="36"/>
        <v/>
      </c>
      <c r="AJ114" s="6" t="str">
        <f t="shared" si="37"/>
        <v/>
      </c>
      <c r="AK114" s="6" t="str">
        <f t="shared" si="38"/>
        <v/>
      </c>
      <c r="AL114" s="6" t="str">
        <f t="shared" si="39"/>
        <v/>
      </c>
      <c r="AM114" s="6" t="str">
        <f t="shared" si="40"/>
        <v/>
      </c>
      <c r="AN114" s="6" t="str">
        <f t="shared" si="41"/>
        <v/>
      </c>
      <c r="AO114" s="6" t="str">
        <f t="shared" si="42"/>
        <v/>
      </c>
      <c r="AP114" s="6" t="str">
        <f t="shared" si="43"/>
        <v/>
      </c>
      <c r="AQ114" s="6" t="str">
        <f t="shared" si="44"/>
        <v/>
      </c>
      <c r="AR114" s="6" t="str">
        <f t="shared" si="45"/>
        <v/>
      </c>
      <c r="AS114" s="6"/>
      <c r="AT114" s="47"/>
    </row>
    <row r="115" spans="2:46" x14ac:dyDescent="0.25">
      <c r="B115" s="194"/>
      <c r="C115" s="194"/>
      <c r="D115" s="4"/>
      <c r="E115" s="38"/>
      <c r="F115" s="39"/>
      <c r="G115" s="39"/>
      <c r="H115" s="38"/>
      <c r="I115" s="192"/>
      <c r="J115" s="192"/>
      <c r="K115" s="192"/>
      <c r="L115" s="192"/>
      <c r="M115" s="192"/>
      <c r="N115" s="192"/>
      <c r="O115" s="192"/>
      <c r="P115" s="192"/>
      <c r="Q115" s="192"/>
      <c r="R115" s="192"/>
      <c r="Y115" s="40"/>
      <c r="Z115" s="41"/>
      <c r="AA115" s="42" t="str">
        <f t="shared" si="29"/>
        <v/>
      </c>
      <c r="AB115" s="42" t="str">
        <f t="shared" si="34"/>
        <v/>
      </c>
      <c r="AD115" s="5" t="str">
        <f t="shared" si="30"/>
        <v/>
      </c>
      <c r="AE115" s="138" t="str">
        <f t="shared" si="31"/>
        <v/>
      </c>
      <c r="AF115" s="138" t="str">
        <f t="shared" si="35"/>
        <v/>
      </c>
      <c r="AG115" s="6" t="str">
        <f t="shared" si="32"/>
        <v/>
      </c>
      <c r="AH115" s="5" t="str">
        <f t="shared" si="33"/>
        <v/>
      </c>
      <c r="AI115" s="6" t="str">
        <f t="shared" si="36"/>
        <v/>
      </c>
      <c r="AJ115" s="6" t="str">
        <f t="shared" si="37"/>
        <v/>
      </c>
      <c r="AK115" s="6" t="str">
        <f t="shared" si="38"/>
        <v/>
      </c>
      <c r="AL115" s="6" t="str">
        <f t="shared" si="39"/>
        <v/>
      </c>
      <c r="AM115" s="6" t="str">
        <f t="shared" si="40"/>
        <v/>
      </c>
      <c r="AN115" s="6" t="str">
        <f t="shared" si="41"/>
        <v/>
      </c>
      <c r="AO115" s="6" t="str">
        <f t="shared" si="42"/>
        <v/>
      </c>
      <c r="AP115" s="6" t="str">
        <f t="shared" si="43"/>
        <v/>
      </c>
      <c r="AQ115" s="6" t="str">
        <f t="shared" si="44"/>
        <v/>
      </c>
      <c r="AR115" s="6" t="str">
        <f t="shared" si="45"/>
        <v/>
      </c>
      <c r="AS115" s="6"/>
      <c r="AT115" s="47"/>
    </row>
    <row r="116" spans="2:46" x14ac:dyDescent="0.25">
      <c r="B116" s="194"/>
      <c r="C116" s="194"/>
      <c r="D116" s="4"/>
      <c r="E116" s="38"/>
      <c r="F116" s="39"/>
      <c r="G116" s="39"/>
      <c r="H116" s="38"/>
      <c r="I116" s="192"/>
      <c r="J116" s="192"/>
      <c r="K116" s="192"/>
      <c r="L116" s="192"/>
      <c r="M116" s="192"/>
      <c r="N116" s="192"/>
      <c r="O116" s="192"/>
      <c r="P116" s="192"/>
      <c r="Q116" s="192"/>
      <c r="R116" s="192"/>
      <c r="Y116" s="40"/>
      <c r="Z116" s="41"/>
      <c r="AA116" s="42" t="str">
        <f t="shared" si="29"/>
        <v/>
      </c>
      <c r="AB116" s="42" t="str">
        <f t="shared" si="34"/>
        <v/>
      </c>
      <c r="AD116" s="5" t="str">
        <f t="shared" si="30"/>
        <v/>
      </c>
      <c r="AE116" s="138" t="str">
        <f t="shared" si="31"/>
        <v/>
      </c>
      <c r="AF116" s="138" t="str">
        <f t="shared" si="35"/>
        <v/>
      </c>
      <c r="AG116" s="6" t="str">
        <f t="shared" si="32"/>
        <v/>
      </c>
      <c r="AH116" s="5" t="str">
        <f t="shared" si="33"/>
        <v/>
      </c>
      <c r="AI116" s="6" t="str">
        <f t="shared" si="36"/>
        <v/>
      </c>
      <c r="AJ116" s="6" t="str">
        <f t="shared" si="37"/>
        <v/>
      </c>
      <c r="AK116" s="6" t="str">
        <f t="shared" si="38"/>
        <v/>
      </c>
      <c r="AL116" s="6" t="str">
        <f t="shared" si="39"/>
        <v/>
      </c>
      <c r="AM116" s="6" t="str">
        <f t="shared" si="40"/>
        <v/>
      </c>
      <c r="AN116" s="6" t="str">
        <f t="shared" si="41"/>
        <v/>
      </c>
      <c r="AO116" s="6" t="str">
        <f t="shared" si="42"/>
        <v/>
      </c>
      <c r="AP116" s="6" t="str">
        <f t="shared" si="43"/>
        <v/>
      </c>
      <c r="AQ116" s="6" t="str">
        <f t="shared" si="44"/>
        <v/>
      </c>
      <c r="AR116" s="6" t="str">
        <f t="shared" si="45"/>
        <v/>
      </c>
      <c r="AS116" s="6"/>
      <c r="AT116" s="47"/>
    </row>
    <row r="117" spans="2:46" x14ac:dyDescent="0.25">
      <c r="B117" s="194"/>
      <c r="C117" s="194"/>
      <c r="D117" s="4"/>
      <c r="E117" s="38"/>
      <c r="F117" s="39"/>
      <c r="G117" s="39"/>
      <c r="H117" s="38"/>
      <c r="I117" s="192"/>
      <c r="J117" s="192"/>
      <c r="K117" s="192"/>
      <c r="L117" s="192"/>
      <c r="M117" s="192"/>
      <c r="N117" s="192"/>
      <c r="O117" s="192"/>
      <c r="P117" s="192"/>
      <c r="Q117" s="192"/>
      <c r="R117" s="192"/>
      <c r="Y117" s="40"/>
      <c r="Z117" s="41"/>
      <c r="AA117" s="42" t="str">
        <f t="shared" si="29"/>
        <v/>
      </c>
      <c r="AB117" s="42" t="str">
        <f t="shared" si="34"/>
        <v/>
      </c>
      <c r="AD117" s="5" t="str">
        <f t="shared" si="30"/>
        <v/>
      </c>
      <c r="AE117" s="138" t="str">
        <f t="shared" si="31"/>
        <v/>
      </c>
      <c r="AF117" s="138" t="str">
        <f t="shared" si="35"/>
        <v/>
      </c>
      <c r="AG117" s="6" t="str">
        <f t="shared" si="32"/>
        <v/>
      </c>
      <c r="AH117" s="5" t="str">
        <f t="shared" si="33"/>
        <v/>
      </c>
      <c r="AI117" s="6" t="str">
        <f t="shared" si="36"/>
        <v/>
      </c>
      <c r="AJ117" s="6" t="str">
        <f t="shared" si="37"/>
        <v/>
      </c>
      <c r="AK117" s="6" t="str">
        <f t="shared" si="38"/>
        <v/>
      </c>
      <c r="AL117" s="6" t="str">
        <f t="shared" si="39"/>
        <v/>
      </c>
      <c r="AM117" s="6" t="str">
        <f t="shared" si="40"/>
        <v/>
      </c>
      <c r="AN117" s="6" t="str">
        <f t="shared" si="41"/>
        <v/>
      </c>
      <c r="AO117" s="6" t="str">
        <f t="shared" si="42"/>
        <v/>
      </c>
      <c r="AP117" s="6" t="str">
        <f t="shared" si="43"/>
        <v/>
      </c>
      <c r="AQ117" s="6" t="str">
        <f t="shared" si="44"/>
        <v/>
      </c>
      <c r="AR117" s="6" t="str">
        <f t="shared" si="45"/>
        <v/>
      </c>
      <c r="AS117" s="6"/>
      <c r="AT117" s="47"/>
    </row>
    <row r="118" spans="2:46" x14ac:dyDescent="0.25">
      <c r="B118" s="194"/>
      <c r="C118" s="194"/>
      <c r="D118" s="4"/>
      <c r="E118" s="38"/>
      <c r="F118" s="39"/>
      <c r="G118" s="39"/>
      <c r="H118" s="38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Y118" s="40"/>
      <c r="Z118" s="41"/>
      <c r="AA118" s="42" t="str">
        <f t="shared" si="29"/>
        <v/>
      </c>
      <c r="AB118" s="42" t="str">
        <f t="shared" si="34"/>
        <v/>
      </c>
      <c r="AD118" s="5" t="str">
        <f t="shared" si="30"/>
        <v/>
      </c>
      <c r="AE118" s="138" t="str">
        <f t="shared" si="31"/>
        <v/>
      </c>
      <c r="AF118" s="138" t="str">
        <f t="shared" si="35"/>
        <v/>
      </c>
      <c r="AG118" s="6" t="str">
        <f t="shared" si="32"/>
        <v/>
      </c>
      <c r="AH118" s="5" t="str">
        <f t="shared" si="33"/>
        <v/>
      </c>
      <c r="AI118" s="6" t="str">
        <f t="shared" si="36"/>
        <v/>
      </c>
      <c r="AJ118" s="6" t="str">
        <f t="shared" si="37"/>
        <v/>
      </c>
      <c r="AK118" s="6" t="str">
        <f t="shared" si="38"/>
        <v/>
      </c>
      <c r="AL118" s="6" t="str">
        <f t="shared" si="39"/>
        <v/>
      </c>
      <c r="AM118" s="6" t="str">
        <f t="shared" si="40"/>
        <v/>
      </c>
      <c r="AN118" s="6" t="str">
        <f t="shared" si="41"/>
        <v/>
      </c>
      <c r="AO118" s="6" t="str">
        <f t="shared" si="42"/>
        <v/>
      </c>
      <c r="AP118" s="6" t="str">
        <f t="shared" si="43"/>
        <v/>
      </c>
      <c r="AQ118" s="6" t="str">
        <f t="shared" si="44"/>
        <v/>
      </c>
      <c r="AR118" s="6" t="str">
        <f t="shared" si="45"/>
        <v/>
      </c>
      <c r="AS118" s="6"/>
      <c r="AT118" s="47"/>
    </row>
    <row r="119" spans="2:46" x14ac:dyDescent="0.25">
      <c r="B119" s="194"/>
      <c r="C119" s="194"/>
      <c r="D119" s="4"/>
      <c r="E119" s="38"/>
      <c r="F119" s="39"/>
      <c r="G119" s="39"/>
      <c r="H119" s="38"/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  <c r="Y119" s="40"/>
      <c r="Z119" s="41"/>
      <c r="AA119" s="42" t="str">
        <f t="shared" si="29"/>
        <v/>
      </c>
      <c r="AB119" s="42" t="str">
        <f t="shared" si="34"/>
        <v/>
      </c>
      <c r="AD119" s="5" t="str">
        <f t="shared" si="30"/>
        <v/>
      </c>
      <c r="AE119" s="138" t="str">
        <f t="shared" si="31"/>
        <v/>
      </c>
      <c r="AF119" s="138" t="str">
        <f t="shared" si="35"/>
        <v/>
      </c>
      <c r="AG119" s="6" t="str">
        <f t="shared" si="32"/>
        <v/>
      </c>
      <c r="AH119" s="5" t="str">
        <f t="shared" si="33"/>
        <v/>
      </c>
      <c r="AI119" s="6" t="str">
        <f t="shared" si="36"/>
        <v/>
      </c>
      <c r="AJ119" s="6" t="str">
        <f t="shared" si="37"/>
        <v/>
      </c>
      <c r="AK119" s="6" t="str">
        <f t="shared" si="38"/>
        <v/>
      </c>
      <c r="AL119" s="6" t="str">
        <f t="shared" si="39"/>
        <v/>
      </c>
      <c r="AM119" s="6" t="str">
        <f t="shared" si="40"/>
        <v/>
      </c>
      <c r="AN119" s="6" t="str">
        <f t="shared" si="41"/>
        <v/>
      </c>
      <c r="AO119" s="6" t="str">
        <f t="shared" si="42"/>
        <v/>
      </c>
      <c r="AP119" s="6" t="str">
        <f t="shared" si="43"/>
        <v/>
      </c>
      <c r="AQ119" s="6" t="str">
        <f t="shared" si="44"/>
        <v/>
      </c>
      <c r="AR119" s="6" t="str">
        <f t="shared" si="45"/>
        <v/>
      </c>
      <c r="AS119" s="6"/>
      <c r="AT119" s="47"/>
    </row>
    <row r="120" spans="2:46" x14ac:dyDescent="0.25">
      <c r="B120" s="194"/>
      <c r="C120" s="194"/>
      <c r="D120" s="4"/>
      <c r="E120" s="38"/>
      <c r="F120" s="39"/>
      <c r="G120" s="39"/>
      <c r="H120" s="38"/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  <c r="Y120" s="40"/>
      <c r="Z120" s="41"/>
      <c r="AA120" s="42" t="str">
        <f t="shared" si="29"/>
        <v/>
      </c>
      <c r="AB120" s="42" t="str">
        <f t="shared" si="34"/>
        <v/>
      </c>
      <c r="AD120" s="5" t="str">
        <f t="shared" si="30"/>
        <v/>
      </c>
      <c r="AE120" s="138" t="str">
        <f t="shared" si="31"/>
        <v/>
      </c>
      <c r="AF120" s="138" t="str">
        <f t="shared" si="35"/>
        <v/>
      </c>
      <c r="AG120" s="6" t="str">
        <f t="shared" si="32"/>
        <v/>
      </c>
      <c r="AH120" s="5" t="str">
        <f t="shared" si="33"/>
        <v/>
      </c>
      <c r="AI120" s="6" t="str">
        <f t="shared" si="36"/>
        <v/>
      </c>
      <c r="AJ120" s="6" t="str">
        <f t="shared" si="37"/>
        <v/>
      </c>
      <c r="AK120" s="6" t="str">
        <f t="shared" si="38"/>
        <v/>
      </c>
      <c r="AL120" s="6" t="str">
        <f t="shared" si="39"/>
        <v/>
      </c>
      <c r="AM120" s="6" t="str">
        <f t="shared" si="40"/>
        <v/>
      </c>
      <c r="AN120" s="6" t="str">
        <f t="shared" si="41"/>
        <v/>
      </c>
      <c r="AO120" s="6" t="str">
        <f t="shared" si="42"/>
        <v/>
      </c>
      <c r="AP120" s="6" t="str">
        <f t="shared" si="43"/>
        <v/>
      </c>
      <c r="AQ120" s="6" t="str">
        <f t="shared" si="44"/>
        <v/>
      </c>
      <c r="AR120" s="6" t="str">
        <f t="shared" si="45"/>
        <v/>
      </c>
      <c r="AS120" s="6"/>
      <c r="AT120" s="47"/>
    </row>
    <row r="121" spans="2:46" x14ac:dyDescent="0.25">
      <c r="B121" s="194"/>
      <c r="C121" s="194"/>
      <c r="D121" s="4"/>
      <c r="E121" s="38"/>
      <c r="F121" s="39"/>
      <c r="G121" s="39"/>
      <c r="H121" s="38"/>
      <c r="I121" s="192"/>
      <c r="J121" s="192"/>
      <c r="K121" s="192"/>
      <c r="L121" s="192"/>
      <c r="M121" s="192"/>
      <c r="N121" s="192"/>
      <c r="O121" s="192"/>
      <c r="P121" s="192"/>
      <c r="Q121" s="192"/>
      <c r="R121" s="192"/>
      <c r="Y121" s="40"/>
      <c r="Z121" s="41"/>
      <c r="AA121" s="42" t="str">
        <f t="shared" si="29"/>
        <v/>
      </c>
      <c r="AB121" s="42" t="str">
        <f t="shared" si="34"/>
        <v/>
      </c>
      <c r="AD121" s="5" t="str">
        <f t="shared" si="30"/>
        <v/>
      </c>
      <c r="AE121" s="138" t="str">
        <f t="shared" si="31"/>
        <v/>
      </c>
      <c r="AF121" s="138" t="str">
        <f t="shared" si="35"/>
        <v/>
      </c>
      <c r="AG121" s="6" t="str">
        <f t="shared" si="32"/>
        <v/>
      </c>
      <c r="AH121" s="5" t="str">
        <f t="shared" si="33"/>
        <v/>
      </c>
      <c r="AI121" s="6" t="str">
        <f t="shared" si="36"/>
        <v/>
      </c>
      <c r="AJ121" s="6" t="str">
        <f t="shared" si="37"/>
        <v/>
      </c>
      <c r="AK121" s="6" t="str">
        <f t="shared" si="38"/>
        <v/>
      </c>
      <c r="AL121" s="6" t="str">
        <f t="shared" si="39"/>
        <v/>
      </c>
      <c r="AM121" s="6" t="str">
        <f t="shared" si="40"/>
        <v/>
      </c>
      <c r="AN121" s="6" t="str">
        <f t="shared" si="41"/>
        <v/>
      </c>
      <c r="AO121" s="6" t="str">
        <f t="shared" si="42"/>
        <v/>
      </c>
      <c r="AP121" s="6" t="str">
        <f t="shared" si="43"/>
        <v/>
      </c>
      <c r="AQ121" s="6" t="str">
        <f t="shared" si="44"/>
        <v/>
      </c>
      <c r="AR121" s="6" t="str">
        <f t="shared" si="45"/>
        <v/>
      </c>
      <c r="AS121" s="6"/>
      <c r="AT121" s="47"/>
    </row>
    <row r="122" spans="2:46" x14ac:dyDescent="0.25">
      <c r="B122" s="194"/>
      <c r="C122" s="194"/>
      <c r="D122" s="4"/>
      <c r="E122" s="38"/>
      <c r="F122" s="39"/>
      <c r="G122" s="39"/>
      <c r="H122" s="38"/>
      <c r="I122" s="192"/>
      <c r="J122" s="192"/>
      <c r="K122" s="192"/>
      <c r="L122" s="192"/>
      <c r="M122" s="192"/>
      <c r="N122" s="192"/>
      <c r="O122" s="192"/>
      <c r="P122" s="192"/>
      <c r="Q122" s="192"/>
      <c r="R122" s="192"/>
      <c r="Y122" s="40"/>
      <c r="Z122" s="41"/>
      <c r="AA122" s="42" t="str">
        <f t="shared" si="29"/>
        <v/>
      </c>
      <c r="AB122" s="42" t="str">
        <f t="shared" si="34"/>
        <v/>
      </c>
      <c r="AD122" s="5" t="str">
        <f t="shared" si="30"/>
        <v/>
      </c>
      <c r="AE122" s="138" t="str">
        <f t="shared" si="31"/>
        <v/>
      </c>
      <c r="AF122" s="138" t="str">
        <f t="shared" si="35"/>
        <v/>
      </c>
      <c r="AG122" s="6" t="str">
        <f t="shared" si="32"/>
        <v/>
      </c>
      <c r="AH122" s="5" t="str">
        <f t="shared" si="33"/>
        <v/>
      </c>
      <c r="AI122" s="6" t="str">
        <f t="shared" si="36"/>
        <v/>
      </c>
      <c r="AJ122" s="6" t="str">
        <f t="shared" si="37"/>
        <v/>
      </c>
      <c r="AK122" s="6" t="str">
        <f t="shared" si="38"/>
        <v/>
      </c>
      <c r="AL122" s="6" t="str">
        <f t="shared" si="39"/>
        <v/>
      </c>
      <c r="AM122" s="6" t="str">
        <f t="shared" si="40"/>
        <v/>
      </c>
      <c r="AN122" s="6" t="str">
        <f t="shared" si="41"/>
        <v/>
      </c>
      <c r="AO122" s="6" t="str">
        <f t="shared" si="42"/>
        <v/>
      </c>
      <c r="AP122" s="6" t="str">
        <f t="shared" si="43"/>
        <v/>
      </c>
      <c r="AQ122" s="6" t="str">
        <f t="shared" si="44"/>
        <v/>
      </c>
      <c r="AR122" s="6" t="str">
        <f t="shared" si="45"/>
        <v/>
      </c>
      <c r="AS122" s="6"/>
      <c r="AT122" s="47"/>
    </row>
    <row r="123" spans="2:46" x14ac:dyDescent="0.25">
      <c r="B123" s="194"/>
      <c r="C123" s="194"/>
      <c r="D123" s="4"/>
      <c r="E123" s="38"/>
      <c r="F123" s="39"/>
      <c r="G123" s="39"/>
      <c r="H123" s="38"/>
      <c r="I123" s="192"/>
      <c r="J123" s="192"/>
      <c r="K123" s="192"/>
      <c r="L123" s="192"/>
      <c r="M123" s="192"/>
      <c r="N123" s="192"/>
      <c r="O123" s="192"/>
      <c r="P123" s="192"/>
      <c r="Q123" s="192"/>
      <c r="R123" s="192"/>
      <c r="Y123" s="40"/>
      <c r="Z123" s="41"/>
      <c r="AA123" s="42" t="str">
        <f t="shared" si="29"/>
        <v/>
      </c>
      <c r="AB123" s="42" t="str">
        <f t="shared" si="34"/>
        <v/>
      </c>
      <c r="AD123" s="5" t="str">
        <f t="shared" si="30"/>
        <v/>
      </c>
      <c r="AE123" s="138" t="str">
        <f t="shared" si="31"/>
        <v/>
      </c>
      <c r="AF123" s="138" t="str">
        <f t="shared" si="35"/>
        <v/>
      </c>
      <c r="AG123" s="6" t="str">
        <f t="shared" si="32"/>
        <v/>
      </c>
      <c r="AH123" s="5" t="str">
        <f t="shared" si="33"/>
        <v/>
      </c>
      <c r="AI123" s="6" t="str">
        <f t="shared" si="36"/>
        <v/>
      </c>
      <c r="AJ123" s="6" t="str">
        <f t="shared" si="37"/>
        <v/>
      </c>
      <c r="AK123" s="6" t="str">
        <f t="shared" si="38"/>
        <v/>
      </c>
      <c r="AL123" s="6" t="str">
        <f t="shared" si="39"/>
        <v/>
      </c>
      <c r="AM123" s="6" t="str">
        <f t="shared" si="40"/>
        <v/>
      </c>
      <c r="AN123" s="6" t="str">
        <f t="shared" si="41"/>
        <v/>
      </c>
      <c r="AO123" s="6" t="str">
        <f t="shared" si="42"/>
        <v/>
      </c>
      <c r="AP123" s="6" t="str">
        <f t="shared" si="43"/>
        <v/>
      </c>
      <c r="AQ123" s="6" t="str">
        <f t="shared" si="44"/>
        <v/>
      </c>
      <c r="AR123" s="6" t="str">
        <f t="shared" si="45"/>
        <v/>
      </c>
      <c r="AS123" s="6"/>
      <c r="AT123" s="47"/>
    </row>
    <row r="124" spans="2:46" x14ac:dyDescent="0.25">
      <c r="B124" s="194"/>
      <c r="C124" s="194"/>
      <c r="D124" s="4"/>
      <c r="E124" s="38"/>
      <c r="F124" s="39"/>
      <c r="G124" s="39"/>
      <c r="H124" s="38"/>
      <c r="I124" s="192"/>
      <c r="J124" s="192"/>
      <c r="K124" s="192"/>
      <c r="L124" s="192"/>
      <c r="M124" s="192"/>
      <c r="N124" s="192"/>
      <c r="O124" s="192"/>
      <c r="P124" s="192"/>
      <c r="Q124" s="192"/>
      <c r="R124" s="192"/>
      <c r="Y124" s="40"/>
      <c r="Z124" s="41"/>
      <c r="AA124" s="42" t="str">
        <f t="shared" si="29"/>
        <v/>
      </c>
      <c r="AB124" s="42" t="str">
        <f t="shared" si="34"/>
        <v/>
      </c>
      <c r="AD124" s="5" t="str">
        <f t="shared" si="30"/>
        <v/>
      </c>
      <c r="AE124" s="138" t="str">
        <f t="shared" si="31"/>
        <v/>
      </c>
      <c r="AF124" s="138" t="str">
        <f t="shared" si="35"/>
        <v/>
      </c>
      <c r="AG124" s="6" t="str">
        <f t="shared" si="32"/>
        <v/>
      </c>
      <c r="AH124" s="5" t="str">
        <f t="shared" si="33"/>
        <v/>
      </c>
      <c r="AI124" s="6" t="str">
        <f t="shared" si="36"/>
        <v/>
      </c>
      <c r="AJ124" s="6" t="str">
        <f t="shared" si="37"/>
        <v/>
      </c>
      <c r="AK124" s="6" t="str">
        <f t="shared" si="38"/>
        <v/>
      </c>
      <c r="AL124" s="6" t="str">
        <f t="shared" si="39"/>
        <v/>
      </c>
      <c r="AM124" s="6" t="str">
        <f t="shared" si="40"/>
        <v/>
      </c>
      <c r="AN124" s="6" t="str">
        <f t="shared" si="41"/>
        <v/>
      </c>
      <c r="AO124" s="6" t="str">
        <f t="shared" si="42"/>
        <v/>
      </c>
      <c r="AP124" s="6" t="str">
        <f t="shared" si="43"/>
        <v/>
      </c>
      <c r="AQ124" s="6" t="str">
        <f t="shared" si="44"/>
        <v/>
      </c>
      <c r="AR124" s="6" t="str">
        <f t="shared" si="45"/>
        <v/>
      </c>
      <c r="AS124" s="6"/>
      <c r="AT124" s="47"/>
    </row>
    <row r="125" spans="2:46" x14ac:dyDescent="0.25">
      <c r="B125" s="194"/>
      <c r="C125" s="194"/>
      <c r="D125" s="4"/>
      <c r="E125" s="38"/>
      <c r="F125" s="39"/>
      <c r="G125" s="39"/>
      <c r="H125" s="38"/>
      <c r="I125" s="192"/>
      <c r="J125" s="192"/>
      <c r="K125" s="192"/>
      <c r="L125" s="192"/>
      <c r="M125" s="192"/>
      <c r="N125" s="192"/>
      <c r="O125" s="192"/>
      <c r="P125" s="192"/>
      <c r="Q125" s="192"/>
      <c r="R125" s="192"/>
      <c r="Y125" s="40"/>
      <c r="Z125" s="41"/>
      <c r="AA125" s="42" t="str">
        <f t="shared" si="29"/>
        <v/>
      </c>
      <c r="AB125" s="42" t="str">
        <f t="shared" si="34"/>
        <v/>
      </c>
      <c r="AD125" s="5" t="str">
        <f t="shared" si="30"/>
        <v/>
      </c>
      <c r="AE125" s="138" t="str">
        <f t="shared" si="31"/>
        <v/>
      </c>
      <c r="AF125" s="138" t="str">
        <f t="shared" si="35"/>
        <v/>
      </c>
      <c r="AG125" s="6" t="str">
        <f t="shared" si="32"/>
        <v/>
      </c>
      <c r="AH125" s="5" t="str">
        <f t="shared" si="33"/>
        <v/>
      </c>
      <c r="AI125" s="6" t="str">
        <f t="shared" si="36"/>
        <v/>
      </c>
      <c r="AJ125" s="6" t="str">
        <f t="shared" si="37"/>
        <v/>
      </c>
      <c r="AK125" s="6" t="str">
        <f t="shared" si="38"/>
        <v/>
      </c>
      <c r="AL125" s="6" t="str">
        <f t="shared" si="39"/>
        <v/>
      </c>
      <c r="AM125" s="6" t="str">
        <f t="shared" si="40"/>
        <v/>
      </c>
      <c r="AN125" s="6" t="str">
        <f t="shared" si="41"/>
        <v/>
      </c>
      <c r="AO125" s="6" t="str">
        <f t="shared" si="42"/>
        <v/>
      </c>
      <c r="AP125" s="6" t="str">
        <f t="shared" si="43"/>
        <v/>
      </c>
      <c r="AQ125" s="6" t="str">
        <f t="shared" si="44"/>
        <v/>
      </c>
      <c r="AR125" s="6" t="str">
        <f t="shared" si="45"/>
        <v/>
      </c>
      <c r="AS125" s="6"/>
      <c r="AT125" s="47"/>
    </row>
    <row r="126" spans="2:46" x14ac:dyDescent="0.25">
      <c r="B126" s="194"/>
      <c r="C126" s="194"/>
      <c r="D126" s="4"/>
      <c r="E126" s="38"/>
      <c r="F126" s="39"/>
      <c r="G126" s="39"/>
      <c r="H126" s="38"/>
      <c r="I126" s="192"/>
      <c r="J126" s="192"/>
      <c r="K126" s="192"/>
      <c r="L126" s="192"/>
      <c r="M126" s="192"/>
      <c r="N126" s="192"/>
      <c r="O126" s="192"/>
      <c r="P126" s="192"/>
      <c r="Q126" s="192"/>
      <c r="R126" s="192"/>
      <c r="Y126" s="40"/>
      <c r="Z126" s="41"/>
      <c r="AA126" s="42" t="str">
        <f t="shared" si="29"/>
        <v/>
      </c>
      <c r="AB126" s="42" t="str">
        <f t="shared" si="34"/>
        <v/>
      </c>
      <c r="AD126" s="5" t="str">
        <f t="shared" si="30"/>
        <v/>
      </c>
      <c r="AE126" s="138" t="str">
        <f t="shared" si="31"/>
        <v/>
      </c>
      <c r="AF126" s="138" t="str">
        <f t="shared" si="35"/>
        <v/>
      </c>
      <c r="AG126" s="6" t="str">
        <f t="shared" si="32"/>
        <v/>
      </c>
      <c r="AH126" s="5" t="str">
        <f t="shared" si="33"/>
        <v/>
      </c>
      <c r="AI126" s="6" t="str">
        <f t="shared" si="36"/>
        <v/>
      </c>
      <c r="AJ126" s="6" t="str">
        <f t="shared" si="37"/>
        <v/>
      </c>
      <c r="AK126" s="6" t="str">
        <f t="shared" si="38"/>
        <v/>
      </c>
      <c r="AL126" s="6" t="str">
        <f t="shared" si="39"/>
        <v/>
      </c>
      <c r="AM126" s="6" t="str">
        <f t="shared" si="40"/>
        <v/>
      </c>
      <c r="AN126" s="6" t="str">
        <f t="shared" si="41"/>
        <v/>
      </c>
      <c r="AO126" s="6" t="str">
        <f t="shared" si="42"/>
        <v/>
      </c>
      <c r="AP126" s="6" t="str">
        <f t="shared" si="43"/>
        <v/>
      </c>
      <c r="AQ126" s="6" t="str">
        <f t="shared" si="44"/>
        <v/>
      </c>
      <c r="AR126" s="6" t="str">
        <f t="shared" si="45"/>
        <v/>
      </c>
      <c r="AS126" s="6"/>
      <c r="AT126" s="47"/>
    </row>
    <row r="127" spans="2:46" x14ac:dyDescent="0.25">
      <c r="B127" s="194"/>
      <c r="C127" s="194"/>
      <c r="D127" s="4"/>
      <c r="E127" s="38"/>
      <c r="F127" s="39"/>
      <c r="G127" s="39"/>
      <c r="H127" s="38"/>
      <c r="I127" s="192"/>
      <c r="J127" s="192"/>
      <c r="K127" s="192"/>
      <c r="L127" s="192"/>
      <c r="M127" s="192"/>
      <c r="N127" s="192"/>
      <c r="O127" s="192"/>
      <c r="P127" s="192"/>
      <c r="Q127" s="192"/>
      <c r="R127" s="192"/>
      <c r="Y127" s="40"/>
      <c r="Z127" s="41"/>
      <c r="AA127" s="42" t="str">
        <f t="shared" si="29"/>
        <v/>
      </c>
      <c r="AB127" s="42" t="str">
        <f t="shared" si="34"/>
        <v/>
      </c>
      <c r="AD127" s="5" t="str">
        <f t="shared" si="30"/>
        <v/>
      </c>
      <c r="AE127" s="138" t="str">
        <f t="shared" si="31"/>
        <v/>
      </c>
      <c r="AF127" s="138" t="str">
        <f t="shared" si="35"/>
        <v/>
      </c>
      <c r="AG127" s="6" t="str">
        <f t="shared" si="32"/>
        <v/>
      </c>
      <c r="AH127" s="5" t="str">
        <f t="shared" si="33"/>
        <v/>
      </c>
      <c r="AI127" s="6" t="str">
        <f t="shared" si="36"/>
        <v/>
      </c>
      <c r="AJ127" s="6" t="str">
        <f t="shared" si="37"/>
        <v/>
      </c>
      <c r="AK127" s="6" t="str">
        <f t="shared" si="38"/>
        <v/>
      </c>
      <c r="AL127" s="6" t="str">
        <f t="shared" si="39"/>
        <v/>
      </c>
      <c r="AM127" s="6" t="str">
        <f t="shared" si="40"/>
        <v/>
      </c>
      <c r="AN127" s="6" t="str">
        <f t="shared" si="41"/>
        <v/>
      </c>
      <c r="AO127" s="6" t="str">
        <f t="shared" si="42"/>
        <v/>
      </c>
      <c r="AP127" s="6" t="str">
        <f t="shared" si="43"/>
        <v/>
      </c>
      <c r="AQ127" s="6" t="str">
        <f t="shared" si="44"/>
        <v/>
      </c>
      <c r="AR127" s="6" t="str">
        <f t="shared" si="45"/>
        <v/>
      </c>
      <c r="AS127" s="6"/>
      <c r="AT127" s="47"/>
    </row>
    <row r="128" spans="2:46" x14ac:dyDescent="0.25">
      <c r="B128" s="194"/>
      <c r="C128" s="194"/>
      <c r="D128" s="4"/>
      <c r="E128" s="38"/>
      <c r="F128" s="39"/>
      <c r="G128" s="39"/>
      <c r="H128" s="38"/>
      <c r="I128" s="192"/>
      <c r="J128" s="192"/>
      <c r="K128" s="192"/>
      <c r="L128" s="192"/>
      <c r="M128" s="192"/>
      <c r="N128" s="192"/>
      <c r="O128" s="192"/>
      <c r="P128" s="192"/>
      <c r="Q128" s="192"/>
      <c r="R128" s="192"/>
      <c r="Y128" s="40"/>
      <c r="Z128" s="41"/>
      <c r="AA128" s="42" t="str">
        <f t="shared" si="29"/>
        <v/>
      </c>
      <c r="AB128" s="42" t="str">
        <f t="shared" si="34"/>
        <v/>
      </c>
      <c r="AD128" s="5" t="str">
        <f t="shared" si="30"/>
        <v/>
      </c>
      <c r="AE128" s="138" t="str">
        <f t="shared" si="31"/>
        <v/>
      </c>
      <c r="AF128" s="138" t="str">
        <f t="shared" si="35"/>
        <v/>
      </c>
      <c r="AG128" s="6" t="str">
        <f t="shared" si="32"/>
        <v/>
      </c>
      <c r="AH128" s="5" t="str">
        <f t="shared" si="33"/>
        <v/>
      </c>
      <c r="AI128" s="6" t="str">
        <f t="shared" si="36"/>
        <v/>
      </c>
      <c r="AJ128" s="6" t="str">
        <f t="shared" si="37"/>
        <v/>
      </c>
      <c r="AK128" s="6" t="str">
        <f t="shared" si="38"/>
        <v/>
      </c>
      <c r="AL128" s="6" t="str">
        <f t="shared" si="39"/>
        <v/>
      </c>
      <c r="AM128" s="6" t="str">
        <f t="shared" si="40"/>
        <v/>
      </c>
      <c r="AN128" s="6" t="str">
        <f t="shared" si="41"/>
        <v/>
      </c>
      <c r="AO128" s="6" t="str">
        <f t="shared" si="42"/>
        <v/>
      </c>
      <c r="AP128" s="6" t="str">
        <f t="shared" si="43"/>
        <v/>
      </c>
      <c r="AQ128" s="6" t="str">
        <f t="shared" si="44"/>
        <v/>
      </c>
      <c r="AR128" s="6" t="str">
        <f t="shared" si="45"/>
        <v/>
      </c>
      <c r="AS128" s="6"/>
      <c r="AT128" s="47"/>
    </row>
    <row r="129" spans="2:46" x14ac:dyDescent="0.25">
      <c r="B129" s="194"/>
      <c r="C129" s="194"/>
      <c r="D129" s="4"/>
      <c r="E129" s="38"/>
      <c r="F129" s="39"/>
      <c r="G129" s="39"/>
      <c r="H129" s="38"/>
      <c r="I129" s="192"/>
      <c r="J129" s="192"/>
      <c r="K129" s="192"/>
      <c r="L129" s="192"/>
      <c r="M129" s="192"/>
      <c r="N129" s="192"/>
      <c r="O129" s="192"/>
      <c r="P129" s="192"/>
      <c r="Q129" s="192"/>
      <c r="R129" s="192"/>
      <c r="Y129" s="40"/>
      <c r="Z129" s="41"/>
      <c r="AA129" s="42" t="str">
        <f t="shared" si="29"/>
        <v/>
      </c>
      <c r="AB129" s="42" t="str">
        <f t="shared" si="34"/>
        <v/>
      </c>
      <c r="AD129" s="5" t="str">
        <f t="shared" si="30"/>
        <v/>
      </c>
      <c r="AE129" s="138" t="str">
        <f t="shared" si="31"/>
        <v/>
      </c>
      <c r="AF129" s="138" t="str">
        <f t="shared" si="35"/>
        <v/>
      </c>
      <c r="AG129" s="6" t="str">
        <f t="shared" si="32"/>
        <v/>
      </c>
      <c r="AH129" s="5" t="str">
        <f t="shared" si="33"/>
        <v/>
      </c>
      <c r="AI129" s="6" t="str">
        <f t="shared" si="36"/>
        <v/>
      </c>
      <c r="AJ129" s="6" t="str">
        <f t="shared" si="37"/>
        <v/>
      </c>
      <c r="AK129" s="6" t="str">
        <f t="shared" si="38"/>
        <v/>
      </c>
      <c r="AL129" s="6" t="str">
        <f t="shared" si="39"/>
        <v/>
      </c>
      <c r="AM129" s="6" t="str">
        <f t="shared" si="40"/>
        <v/>
      </c>
      <c r="AN129" s="6" t="str">
        <f t="shared" si="41"/>
        <v/>
      </c>
      <c r="AO129" s="6" t="str">
        <f t="shared" si="42"/>
        <v/>
      </c>
      <c r="AP129" s="6" t="str">
        <f t="shared" si="43"/>
        <v/>
      </c>
      <c r="AQ129" s="6" t="str">
        <f t="shared" si="44"/>
        <v/>
      </c>
      <c r="AR129" s="6" t="str">
        <f t="shared" si="45"/>
        <v/>
      </c>
      <c r="AS129" s="6"/>
      <c r="AT129" s="47"/>
    </row>
    <row r="130" spans="2:46" x14ac:dyDescent="0.25">
      <c r="B130" s="194"/>
      <c r="C130" s="194"/>
      <c r="D130" s="4"/>
      <c r="E130" s="38"/>
      <c r="F130" s="39"/>
      <c r="G130" s="39"/>
      <c r="H130" s="38"/>
      <c r="I130" s="192"/>
      <c r="J130" s="192"/>
      <c r="K130" s="192"/>
      <c r="L130" s="192"/>
      <c r="M130" s="192"/>
      <c r="N130" s="192"/>
      <c r="O130" s="192"/>
      <c r="P130" s="192"/>
      <c r="Q130" s="192"/>
      <c r="R130" s="192"/>
      <c r="Y130" s="40"/>
      <c r="Z130" s="41"/>
      <c r="AA130" s="42" t="str">
        <f t="shared" si="29"/>
        <v/>
      </c>
      <c r="AB130" s="42" t="str">
        <f t="shared" si="34"/>
        <v/>
      </c>
      <c r="AD130" s="5" t="str">
        <f t="shared" si="30"/>
        <v/>
      </c>
      <c r="AE130" s="138" t="str">
        <f t="shared" si="31"/>
        <v/>
      </c>
      <c r="AF130" s="138" t="str">
        <f t="shared" si="35"/>
        <v/>
      </c>
      <c r="AG130" s="6" t="str">
        <f t="shared" si="32"/>
        <v/>
      </c>
      <c r="AH130" s="5" t="str">
        <f t="shared" si="33"/>
        <v/>
      </c>
      <c r="AI130" s="6" t="str">
        <f t="shared" si="36"/>
        <v/>
      </c>
      <c r="AJ130" s="6" t="str">
        <f t="shared" si="37"/>
        <v/>
      </c>
      <c r="AK130" s="6" t="str">
        <f t="shared" si="38"/>
        <v/>
      </c>
      <c r="AL130" s="6" t="str">
        <f t="shared" si="39"/>
        <v/>
      </c>
      <c r="AM130" s="6" t="str">
        <f t="shared" si="40"/>
        <v/>
      </c>
      <c r="AN130" s="6" t="str">
        <f t="shared" si="41"/>
        <v/>
      </c>
      <c r="AO130" s="6" t="str">
        <f t="shared" si="42"/>
        <v/>
      </c>
      <c r="AP130" s="6" t="str">
        <f t="shared" si="43"/>
        <v/>
      </c>
      <c r="AQ130" s="6" t="str">
        <f t="shared" si="44"/>
        <v/>
      </c>
      <c r="AR130" s="6" t="str">
        <f t="shared" si="45"/>
        <v/>
      </c>
      <c r="AS130" s="6"/>
      <c r="AT130" s="47"/>
    </row>
    <row r="131" spans="2:46" x14ac:dyDescent="0.25">
      <c r="B131" s="194"/>
      <c r="C131" s="194"/>
      <c r="D131" s="4"/>
      <c r="E131" s="38"/>
      <c r="F131" s="39"/>
      <c r="G131" s="39"/>
      <c r="H131" s="38"/>
      <c r="I131" s="192"/>
      <c r="J131" s="192"/>
      <c r="K131" s="192"/>
      <c r="L131" s="192"/>
      <c r="M131" s="192"/>
      <c r="N131" s="192"/>
      <c r="O131" s="192"/>
      <c r="P131" s="192"/>
      <c r="Q131" s="192"/>
      <c r="R131" s="192"/>
      <c r="Y131" s="40"/>
      <c r="Z131" s="41"/>
      <c r="AA131" s="42" t="str">
        <f t="shared" si="29"/>
        <v/>
      </c>
      <c r="AB131" s="42" t="str">
        <f t="shared" si="34"/>
        <v/>
      </c>
      <c r="AD131" s="5" t="str">
        <f t="shared" si="30"/>
        <v/>
      </c>
      <c r="AE131" s="138" t="str">
        <f t="shared" si="31"/>
        <v/>
      </c>
      <c r="AF131" s="138" t="str">
        <f t="shared" si="35"/>
        <v/>
      </c>
      <c r="AG131" s="6" t="str">
        <f t="shared" si="32"/>
        <v/>
      </c>
      <c r="AH131" s="5" t="str">
        <f t="shared" si="33"/>
        <v/>
      </c>
      <c r="AI131" s="6" t="str">
        <f t="shared" si="36"/>
        <v/>
      </c>
      <c r="AJ131" s="6" t="str">
        <f t="shared" si="37"/>
        <v/>
      </c>
      <c r="AK131" s="6" t="str">
        <f t="shared" si="38"/>
        <v/>
      </c>
      <c r="AL131" s="6" t="str">
        <f t="shared" si="39"/>
        <v/>
      </c>
      <c r="AM131" s="6" t="str">
        <f t="shared" si="40"/>
        <v/>
      </c>
      <c r="AN131" s="6" t="str">
        <f t="shared" si="41"/>
        <v/>
      </c>
      <c r="AO131" s="6" t="str">
        <f t="shared" si="42"/>
        <v/>
      </c>
      <c r="AP131" s="6" t="str">
        <f t="shared" si="43"/>
        <v/>
      </c>
      <c r="AQ131" s="6" t="str">
        <f t="shared" si="44"/>
        <v/>
      </c>
      <c r="AR131" s="6" t="str">
        <f t="shared" si="45"/>
        <v/>
      </c>
      <c r="AS131" s="6"/>
      <c r="AT131" s="47"/>
    </row>
    <row r="132" spans="2:46" x14ac:dyDescent="0.25">
      <c r="B132" s="194"/>
      <c r="C132" s="194"/>
      <c r="D132" s="4"/>
      <c r="E132" s="38"/>
      <c r="F132" s="39"/>
      <c r="G132" s="39"/>
      <c r="H132" s="38"/>
      <c r="I132" s="192"/>
      <c r="J132" s="192"/>
      <c r="K132" s="192"/>
      <c r="L132" s="192"/>
      <c r="M132" s="192"/>
      <c r="N132" s="192"/>
      <c r="O132" s="192"/>
      <c r="P132" s="192"/>
      <c r="Q132" s="192"/>
      <c r="R132" s="192"/>
      <c r="Y132" s="40"/>
      <c r="Z132" s="41"/>
      <c r="AA132" s="42" t="str">
        <f t="shared" si="29"/>
        <v/>
      </c>
      <c r="AB132" s="42" t="str">
        <f t="shared" si="34"/>
        <v/>
      </c>
      <c r="AD132" s="5" t="str">
        <f t="shared" si="30"/>
        <v/>
      </c>
      <c r="AE132" s="138" t="str">
        <f t="shared" si="31"/>
        <v/>
      </c>
      <c r="AF132" s="138" t="str">
        <f t="shared" si="35"/>
        <v/>
      </c>
      <c r="AG132" s="6" t="str">
        <f t="shared" si="32"/>
        <v/>
      </c>
      <c r="AH132" s="5" t="str">
        <f t="shared" si="33"/>
        <v/>
      </c>
      <c r="AI132" s="6" t="str">
        <f t="shared" si="36"/>
        <v/>
      </c>
      <c r="AJ132" s="6" t="str">
        <f t="shared" si="37"/>
        <v/>
      </c>
      <c r="AK132" s="6" t="str">
        <f t="shared" si="38"/>
        <v/>
      </c>
      <c r="AL132" s="6" t="str">
        <f t="shared" si="39"/>
        <v/>
      </c>
      <c r="AM132" s="6" t="str">
        <f t="shared" si="40"/>
        <v/>
      </c>
      <c r="AN132" s="6" t="str">
        <f t="shared" si="41"/>
        <v/>
      </c>
      <c r="AO132" s="6" t="str">
        <f t="shared" si="42"/>
        <v/>
      </c>
      <c r="AP132" s="6" t="str">
        <f t="shared" si="43"/>
        <v/>
      </c>
      <c r="AQ132" s="6" t="str">
        <f t="shared" si="44"/>
        <v/>
      </c>
      <c r="AR132" s="6" t="str">
        <f t="shared" si="45"/>
        <v/>
      </c>
      <c r="AS132" s="6"/>
      <c r="AT132" s="47"/>
    </row>
    <row r="133" spans="2:46" x14ac:dyDescent="0.25">
      <c r="B133" s="194"/>
      <c r="C133" s="194"/>
      <c r="D133" s="4"/>
      <c r="E133" s="38"/>
      <c r="F133" s="39"/>
      <c r="G133" s="39"/>
      <c r="H133" s="38"/>
      <c r="I133" s="192"/>
      <c r="J133" s="192"/>
      <c r="K133" s="192"/>
      <c r="L133" s="192"/>
      <c r="M133" s="192"/>
      <c r="N133" s="192"/>
      <c r="O133" s="192"/>
      <c r="P133" s="192"/>
      <c r="Q133" s="192"/>
      <c r="R133" s="192"/>
      <c r="Y133" s="40"/>
      <c r="Z133" s="41"/>
      <c r="AA133" s="42" t="str">
        <f t="shared" si="29"/>
        <v/>
      </c>
      <c r="AB133" s="42" t="str">
        <f t="shared" si="34"/>
        <v/>
      </c>
      <c r="AD133" s="5" t="str">
        <f t="shared" si="30"/>
        <v/>
      </c>
      <c r="AE133" s="138" t="str">
        <f t="shared" si="31"/>
        <v/>
      </c>
      <c r="AF133" s="138" t="str">
        <f t="shared" si="35"/>
        <v/>
      </c>
      <c r="AG133" s="6" t="str">
        <f t="shared" si="32"/>
        <v/>
      </c>
      <c r="AH133" s="5" t="str">
        <f t="shared" si="33"/>
        <v/>
      </c>
      <c r="AI133" s="6" t="str">
        <f t="shared" si="36"/>
        <v/>
      </c>
      <c r="AJ133" s="6" t="str">
        <f t="shared" si="37"/>
        <v/>
      </c>
      <c r="AK133" s="6" t="str">
        <f t="shared" si="38"/>
        <v/>
      </c>
      <c r="AL133" s="6" t="str">
        <f t="shared" si="39"/>
        <v/>
      </c>
      <c r="AM133" s="6" t="str">
        <f t="shared" si="40"/>
        <v/>
      </c>
      <c r="AN133" s="6" t="str">
        <f t="shared" si="41"/>
        <v/>
      </c>
      <c r="AO133" s="6" t="str">
        <f t="shared" si="42"/>
        <v/>
      </c>
      <c r="AP133" s="6" t="str">
        <f t="shared" si="43"/>
        <v/>
      </c>
      <c r="AQ133" s="6" t="str">
        <f t="shared" si="44"/>
        <v/>
      </c>
      <c r="AR133" s="6" t="str">
        <f t="shared" si="45"/>
        <v/>
      </c>
      <c r="AS133" s="6"/>
      <c r="AT133" s="47"/>
    </row>
    <row r="134" spans="2:46" x14ac:dyDescent="0.25">
      <c r="B134" s="194"/>
      <c r="C134" s="194"/>
      <c r="D134" s="4"/>
      <c r="E134" s="38"/>
      <c r="F134" s="39"/>
      <c r="G134" s="39"/>
      <c r="H134" s="38"/>
      <c r="I134" s="192"/>
      <c r="J134" s="192"/>
      <c r="K134" s="192"/>
      <c r="L134" s="192"/>
      <c r="M134" s="192"/>
      <c r="N134" s="192"/>
      <c r="O134" s="192"/>
      <c r="P134" s="192"/>
      <c r="Q134" s="192"/>
      <c r="R134" s="192"/>
      <c r="Y134" s="40"/>
      <c r="Z134" s="41"/>
      <c r="AA134" s="42" t="str">
        <f t="shared" si="29"/>
        <v/>
      </c>
      <c r="AB134" s="42" t="str">
        <f t="shared" si="34"/>
        <v/>
      </c>
      <c r="AD134" s="5" t="str">
        <f t="shared" si="30"/>
        <v/>
      </c>
      <c r="AE134" s="138" t="str">
        <f t="shared" si="31"/>
        <v/>
      </c>
      <c r="AF134" s="138" t="str">
        <f t="shared" si="35"/>
        <v/>
      </c>
      <c r="AG134" s="6" t="str">
        <f t="shared" si="32"/>
        <v/>
      </c>
      <c r="AH134" s="5" t="str">
        <f t="shared" si="33"/>
        <v/>
      </c>
      <c r="AI134" s="6" t="str">
        <f t="shared" si="36"/>
        <v/>
      </c>
      <c r="AJ134" s="6" t="str">
        <f t="shared" si="37"/>
        <v/>
      </c>
      <c r="AK134" s="6" t="str">
        <f t="shared" si="38"/>
        <v/>
      </c>
      <c r="AL134" s="6" t="str">
        <f t="shared" si="39"/>
        <v/>
      </c>
      <c r="AM134" s="6" t="str">
        <f t="shared" si="40"/>
        <v/>
      </c>
      <c r="AN134" s="6" t="str">
        <f t="shared" si="41"/>
        <v/>
      </c>
      <c r="AO134" s="6" t="str">
        <f t="shared" si="42"/>
        <v/>
      </c>
      <c r="AP134" s="6" t="str">
        <f t="shared" si="43"/>
        <v/>
      </c>
      <c r="AQ134" s="6" t="str">
        <f t="shared" si="44"/>
        <v/>
      </c>
      <c r="AR134" s="6" t="str">
        <f t="shared" si="45"/>
        <v/>
      </c>
      <c r="AS134" s="6"/>
      <c r="AT134" s="47"/>
    </row>
    <row r="135" spans="2:46" x14ac:dyDescent="0.25">
      <c r="B135" s="194"/>
      <c r="C135" s="194"/>
      <c r="D135" s="4"/>
      <c r="E135" s="38"/>
      <c r="F135" s="39"/>
      <c r="G135" s="39"/>
      <c r="H135" s="38"/>
      <c r="I135" s="192"/>
      <c r="J135" s="192"/>
      <c r="K135" s="192"/>
      <c r="L135" s="192"/>
      <c r="M135" s="192"/>
      <c r="N135" s="192"/>
      <c r="O135" s="192"/>
      <c r="P135" s="192"/>
      <c r="Q135" s="192"/>
      <c r="R135" s="192"/>
      <c r="Y135" s="40"/>
      <c r="Z135" s="41"/>
      <c r="AA135" s="42" t="str">
        <f t="shared" si="29"/>
        <v/>
      </c>
      <c r="AB135" s="42" t="str">
        <f t="shared" si="34"/>
        <v/>
      </c>
      <c r="AD135" s="5" t="str">
        <f t="shared" si="30"/>
        <v/>
      </c>
      <c r="AE135" s="138" t="str">
        <f t="shared" si="31"/>
        <v/>
      </c>
      <c r="AF135" s="138" t="str">
        <f t="shared" si="35"/>
        <v/>
      </c>
      <c r="AG135" s="6" t="str">
        <f t="shared" si="32"/>
        <v/>
      </c>
      <c r="AH135" s="5" t="str">
        <f t="shared" si="33"/>
        <v/>
      </c>
      <c r="AI135" s="6" t="str">
        <f t="shared" si="36"/>
        <v/>
      </c>
      <c r="AJ135" s="6" t="str">
        <f t="shared" si="37"/>
        <v/>
      </c>
      <c r="AK135" s="6" t="str">
        <f t="shared" si="38"/>
        <v/>
      </c>
      <c r="AL135" s="6" t="str">
        <f t="shared" si="39"/>
        <v/>
      </c>
      <c r="AM135" s="6" t="str">
        <f t="shared" si="40"/>
        <v/>
      </c>
      <c r="AN135" s="6" t="str">
        <f t="shared" si="41"/>
        <v/>
      </c>
      <c r="AO135" s="6" t="str">
        <f t="shared" si="42"/>
        <v/>
      </c>
      <c r="AP135" s="6" t="str">
        <f t="shared" si="43"/>
        <v/>
      </c>
      <c r="AQ135" s="6" t="str">
        <f t="shared" si="44"/>
        <v/>
      </c>
      <c r="AR135" s="6" t="str">
        <f t="shared" si="45"/>
        <v/>
      </c>
      <c r="AS135" s="6"/>
      <c r="AT135" s="47"/>
    </row>
    <row r="136" spans="2:46" x14ac:dyDescent="0.25">
      <c r="B136" s="194"/>
      <c r="C136" s="194"/>
      <c r="D136" s="4"/>
      <c r="E136" s="38"/>
      <c r="F136" s="39"/>
      <c r="G136" s="39"/>
      <c r="H136" s="38"/>
      <c r="I136" s="192"/>
      <c r="J136" s="192"/>
      <c r="K136" s="192"/>
      <c r="L136" s="192"/>
      <c r="M136" s="192"/>
      <c r="N136" s="192"/>
      <c r="O136" s="192"/>
      <c r="P136" s="192"/>
      <c r="Q136" s="192"/>
      <c r="R136" s="192"/>
      <c r="Y136" s="40"/>
      <c r="Z136" s="41"/>
      <c r="AA136" s="42" t="str">
        <f t="shared" si="29"/>
        <v/>
      </c>
      <c r="AB136" s="42" t="str">
        <f t="shared" si="34"/>
        <v/>
      </c>
      <c r="AD136" s="5" t="str">
        <f t="shared" si="30"/>
        <v/>
      </c>
      <c r="AE136" s="138" t="str">
        <f t="shared" si="31"/>
        <v/>
      </c>
      <c r="AF136" s="138" t="str">
        <f t="shared" si="35"/>
        <v/>
      </c>
      <c r="AG136" s="6" t="str">
        <f t="shared" si="32"/>
        <v/>
      </c>
      <c r="AH136" s="5" t="str">
        <f t="shared" si="33"/>
        <v/>
      </c>
      <c r="AI136" s="6" t="str">
        <f t="shared" si="36"/>
        <v/>
      </c>
      <c r="AJ136" s="6" t="str">
        <f t="shared" si="37"/>
        <v/>
      </c>
      <c r="AK136" s="6" t="str">
        <f t="shared" si="38"/>
        <v/>
      </c>
      <c r="AL136" s="6" t="str">
        <f t="shared" si="39"/>
        <v/>
      </c>
      <c r="AM136" s="6" t="str">
        <f t="shared" si="40"/>
        <v/>
      </c>
      <c r="AN136" s="6" t="str">
        <f t="shared" si="41"/>
        <v/>
      </c>
      <c r="AO136" s="6" t="str">
        <f t="shared" si="42"/>
        <v/>
      </c>
      <c r="AP136" s="6" t="str">
        <f t="shared" si="43"/>
        <v/>
      </c>
      <c r="AQ136" s="6" t="str">
        <f t="shared" si="44"/>
        <v/>
      </c>
      <c r="AR136" s="6" t="str">
        <f t="shared" si="45"/>
        <v/>
      </c>
      <c r="AS136" s="6"/>
      <c r="AT136" s="47"/>
    </row>
    <row r="137" spans="2:46" x14ac:dyDescent="0.25">
      <c r="B137" s="194"/>
      <c r="C137" s="194"/>
      <c r="E137" s="38"/>
      <c r="F137" s="39"/>
      <c r="G137" s="39"/>
      <c r="H137" s="38"/>
      <c r="I137" s="192"/>
      <c r="J137" s="192"/>
      <c r="K137" s="192"/>
      <c r="L137" s="192"/>
      <c r="M137" s="192"/>
      <c r="N137" s="192"/>
      <c r="O137" s="192"/>
      <c r="P137" s="192"/>
      <c r="Q137" s="192"/>
      <c r="R137" s="192"/>
      <c r="Y137" s="40"/>
      <c r="Z137" s="41"/>
      <c r="AA137" s="42" t="str">
        <f t="shared" si="29"/>
        <v/>
      </c>
      <c r="AB137" s="42" t="str">
        <f t="shared" si="34"/>
        <v/>
      </c>
      <c r="AD137" s="5" t="str">
        <f t="shared" si="30"/>
        <v/>
      </c>
      <c r="AE137" s="138" t="str">
        <f t="shared" si="31"/>
        <v/>
      </c>
      <c r="AF137" s="138" t="str">
        <f t="shared" si="35"/>
        <v/>
      </c>
      <c r="AG137" s="6" t="str">
        <f t="shared" si="32"/>
        <v/>
      </c>
      <c r="AH137" s="5" t="str">
        <f t="shared" si="33"/>
        <v/>
      </c>
      <c r="AI137" s="6" t="str">
        <f t="shared" si="36"/>
        <v/>
      </c>
      <c r="AJ137" s="6" t="str">
        <f t="shared" si="37"/>
        <v/>
      </c>
      <c r="AK137" s="6" t="str">
        <f t="shared" si="38"/>
        <v/>
      </c>
      <c r="AL137" s="6" t="str">
        <f t="shared" si="39"/>
        <v/>
      </c>
      <c r="AM137" s="6" t="str">
        <f t="shared" si="40"/>
        <v/>
      </c>
      <c r="AN137" s="6" t="str">
        <f t="shared" si="41"/>
        <v/>
      </c>
      <c r="AO137" s="6" t="str">
        <f t="shared" si="42"/>
        <v/>
      </c>
      <c r="AP137" s="6" t="str">
        <f t="shared" si="43"/>
        <v/>
      </c>
      <c r="AQ137" s="6" t="str">
        <f t="shared" si="44"/>
        <v/>
      </c>
      <c r="AR137" s="6" t="str">
        <f t="shared" si="45"/>
        <v/>
      </c>
      <c r="AS137" s="6"/>
      <c r="AT137" s="47"/>
    </row>
    <row r="138" spans="2:46" x14ac:dyDescent="0.25">
      <c r="B138" s="194"/>
      <c r="C138" s="194"/>
      <c r="D138" s="4"/>
      <c r="E138" s="38"/>
      <c r="F138" s="39"/>
      <c r="G138" s="39"/>
      <c r="H138" s="38"/>
      <c r="I138" s="192"/>
      <c r="J138" s="192"/>
      <c r="K138" s="192"/>
      <c r="L138" s="192"/>
      <c r="M138" s="192"/>
      <c r="N138" s="192"/>
      <c r="O138" s="192"/>
      <c r="P138" s="192"/>
      <c r="Q138" s="192"/>
      <c r="R138" s="192"/>
      <c r="Y138" s="40"/>
      <c r="Z138" s="41"/>
      <c r="AA138" s="42" t="str">
        <f t="shared" si="29"/>
        <v/>
      </c>
      <c r="AB138" s="42" t="str">
        <f t="shared" si="34"/>
        <v/>
      </c>
      <c r="AD138" s="5" t="str">
        <f t="shared" si="30"/>
        <v/>
      </c>
      <c r="AE138" s="138" t="str">
        <f t="shared" si="31"/>
        <v/>
      </c>
      <c r="AF138" s="138" t="str">
        <f t="shared" si="35"/>
        <v/>
      </c>
      <c r="AG138" s="6" t="str">
        <f t="shared" si="32"/>
        <v/>
      </c>
      <c r="AH138" s="5" t="str">
        <f t="shared" si="33"/>
        <v/>
      </c>
      <c r="AI138" s="6" t="str">
        <f t="shared" si="36"/>
        <v/>
      </c>
      <c r="AJ138" s="6" t="str">
        <f t="shared" si="37"/>
        <v/>
      </c>
      <c r="AK138" s="6" t="str">
        <f t="shared" si="38"/>
        <v/>
      </c>
      <c r="AL138" s="6" t="str">
        <f t="shared" si="39"/>
        <v/>
      </c>
      <c r="AM138" s="6" t="str">
        <f t="shared" si="40"/>
        <v/>
      </c>
      <c r="AN138" s="6" t="str">
        <f t="shared" si="41"/>
        <v/>
      </c>
      <c r="AO138" s="6" t="str">
        <f t="shared" si="42"/>
        <v/>
      </c>
      <c r="AP138" s="6" t="str">
        <f t="shared" si="43"/>
        <v/>
      </c>
      <c r="AQ138" s="6" t="str">
        <f t="shared" si="44"/>
        <v/>
      </c>
      <c r="AR138" s="6" t="str">
        <f t="shared" si="45"/>
        <v/>
      </c>
      <c r="AS138" s="6"/>
      <c r="AT138" s="47"/>
    </row>
    <row r="139" spans="2:46" x14ac:dyDescent="0.25">
      <c r="B139" s="194"/>
      <c r="C139" s="194"/>
      <c r="D139" s="4"/>
      <c r="E139" s="38"/>
      <c r="F139" s="39"/>
      <c r="G139" s="39"/>
      <c r="H139" s="38"/>
      <c r="I139" s="192"/>
      <c r="J139" s="192"/>
      <c r="K139" s="192"/>
      <c r="L139" s="192"/>
      <c r="M139" s="192"/>
      <c r="N139" s="192"/>
      <c r="O139" s="192"/>
      <c r="P139" s="192"/>
      <c r="Q139" s="192"/>
      <c r="R139" s="192"/>
      <c r="Y139" s="40"/>
      <c r="Z139" s="41"/>
      <c r="AA139" s="42" t="str">
        <f t="shared" si="29"/>
        <v/>
      </c>
      <c r="AB139" s="42" t="str">
        <f t="shared" si="34"/>
        <v/>
      </c>
      <c r="AD139" s="5" t="str">
        <f t="shared" si="30"/>
        <v/>
      </c>
      <c r="AE139" s="138" t="str">
        <f t="shared" si="31"/>
        <v/>
      </c>
      <c r="AF139" s="138" t="str">
        <f t="shared" si="35"/>
        <v/>
      </c>
      <c r="AG139" s="6" t="str">
        <f t="shared" si="32"/>
        <v/>
      </c>
      <c r="AH139" s="5" t="str">
        <f t="shared" si="33"/>
        <v/>
      </c>
      <c r="AI139" s="6" t="str">
        <f t="shared" si="36"/>
        <v/>
      </c>
      <c r="AJ139" s="6" t="str">
        <f t="shared" si="37"/>
        <v/>
      </c>
      <c r="AK139" s="6" t="str">
        <f t="shared" si="38"/>
        <v/>
      </c>
      <c r="AL139" s="6" t="str">
        <f t="shared" si="39"/>
        <v/>
      </c>
      <c r="AM139" s="6" t="str">
        <f t="shared" si="40"/>
        <v/>
      </c>
      <c r="AN139" s="6" t="str">
        <f t="shared" si="41"/>
        <v/>
      </c>
      <c r="AO139" s="6" t="str">
        <f t="shared" si="42"/>
        <v/>
      </c>
      <c r="AP139" s="6" t="str">
        <f t="shared" si="43"/>
        <v/>
      </c>
      <c r="AQ139" s="6" t="str">
        <f t="shared" si="44"/>
        <v/>
      </c>
      <c r="AR139" s="6" t="str">
        <f t="shared" si="45"/>
        <v/>
      </c>
      <c r="AS139" s="6"/>
      <c r="AT139" s="47"/>
    </row>
    <row r="140" spans="2:46" x14ac:dyDescent="0.25">
      <c r="B140" s="194"/>
      <c r="C140" s="194"/>
      <c r="D140" s="4"/>
      <c r="E140" s="38"/>
      <c r="F140" s="39"/>
      <c r="G140" s="39"/>
      <c r="H140" s="38"/>
      <c r="I140" s="192"/>
      <c r="J140" s="192"/>
      <c r="K140" s="192"/>
      <c r="L140" s="192"/>
      <c r="M140" s="192"/>
      <c r="N140" s="192"/>
      <c r="O140" s="192"/>
      <c r="P140" s="192"/>
      <c r="Q140" s="192"/>
      <c r="R140" s="192"/>
      <c r="Y140" s="40"/>
      <c r="Z140" s="41"/>
      <c r="AA140" s="42" t="str">
        <f t="shared" si="29"/>
        <v/>
      </c>
      <c r="AB140" s="42" t="str">
        <f t="shared" si="34"/>
        <v/>
      </c>
      <c r="AD140" s="5" t="str">
        <f t="shared" si="30"/>
        <v/>
      </c>
      <c r="AE140" s="138" t="str">
        <f t="shared" si="31"/>
        <v/>
      </c>
      <c r="AF140" s="138" t="str">
        <f t="shared" si="35"/>
        <v/>
      </c>
      <c r="AG140" s="6" t="str">
        <f t="shared" si="32"/>
        <v/>
      </c>
      <c r="AH140" s="5" t="str">
        <f t="shared" si="33"/>
        <v/>
      </c>
      <c r="AI140" s="6" t="str">
        <f t="shared" si="36"/>
        <v/>
      </c>
      <c r="AJ140" s="6" t="str">
        <f t="shared" si="37"/>
        <v/>
      </c>
      <c r="AK140" s="6" t="str">
        <f t="shared" si="38"/>
        <v/>
      </c>
      <c r="AL140" s="6" t="str">
        <f t="shared" si="39"/>
        <v/>
      </c>
      <c r="AM140" s="6" t="str">
        <f t="shared" si="40"/>
        <v/>
      </c>
      <c r="AN140" s="6" t="str">
        <f t="shared" si="41"/>
        <v/>
      </c>
      <c r="AO140" s="6" t="str">
        <f t="shared" si="42"/>
        <v/>
      </c>
      <c r="AP140" s="6" t="str">
        <f t="shared" si="43"/>
        <v/>
      </c>
      <c r="AQ140" s="6" t="str">
        <f t="shared" si="44"/>
        <v/>
      </c>
      <c r="AR140" s="6" t="str">
        <f t="shared" si="45"/>
        <v/>
      </c>
      <c r="AS140" s="6"/>
      <c r="AT140" s="47"/>
    </row>
    <row r="141" spans="2:46" x14ac:dyDescent="0.25">
      <c r="B141" s="194"/>
      <c r="C141" s="194"/>
      <c r="D141" s="4"/>
      <c r="E141" s="38"/>
      <c r="F141" s="39"/>
      <c r="G141" s="39"/>
      <c r="H141" s="38"/>
      <c r="I141" s="192"/>
      <c r="J141" s="192"/>
      <c r="K141" s="192"/>
      <c r="L141" s="192"/>
      <c r="M141" s="192"/>
      <c r="N141" s="192"/>
      <c r="O141" s="192"/>
      <c r="P141" s="192"/>
      <c r="Q141" s="192"/>
      <c r="R141" s="192"/>
      <c r="Y141" s="40"/>
      <c r="Z141" s="41"/>
      <c r="AA141" s="42" t="str">
        <f t="shared" si="29"/>
        <v/>
      </c>
      <c r="AB141" s="42" t="str">
        <f t="shared" si="34"/>
        <v/>
      </c>
      <c r="AD141" s="5" t="str">
        <f t="shared" si="30"/>
        <v/>
      </c>
      <c r="AE141" s="138" t="str">
        <f t="shared" si="31"/>
        <v/>
      </c>
      <c r="AF141" s="138" t="str">
        <f t="shared" si="35"/>
        <v/>
      </c>
      <c r="AG141" s="6" t="str">
        <f t="shared" si="32"/>
        <v/>
      </c>
      <c r="AH141" s="5" t="str">
        <f t="shared" si="33"/>
        <v/>
      </c>
      <c r="AI141" s="6" t="str">
        <f t="shared" si="36"/>
        <v/>
      </c>
      <c r="AJ141" s="6" t="str">
        <f t="shared" si="37"/>
        <v/>
      </c>
      <c r="AK141" s="6" t="str">
        <f t="shared" si="38"/>
        <v/>
      </c>
      <c r="AL141" s="6" t="str">
        <f t="shared" si="39"/>
        <v/>
      </c>
      <c r="AM141" s="6" t="str">
        <f t="shared" si="40"/>
        <v/>
      </c>
      <c r="AN141" s="6" t="str">
        <f t="shared" si="41"/>
        <v/>
      </c>
      <c r="AO141" s="6" t="str">
        <f t="shared" si="42"/>
        <v/>
      </c>
      <c r="AP141" s="6" t="str">
        <f t="shared" si="43"/>
        <v/>
      </c>
      <c r="AQ141" s="6" t="str">
        <f t="shared" si="44"/>
        <v/>
      </c>
      <c r="AR141" s="6" t="str">
        <f t="shared" si="45"/>
        <v/>
      </c>
      <c r="AS141" s="6"/>
      <c r="AT141" s="47"/>
    </row>
    <row r="142" spans="2:46" x14ac:dyDescent="0.25">
      <c r="B142" s="194"/>
      <c r="C142" s="194"/>
      <c r="D142" s="4"/>
      <c r="E142" s="38"/>
      <c r="F142" s="39"/>
      <c r="G142" s="39"/>
      <c r="H142" s="38"/>
      <c r="I142" s="192"/>
      <c r="J142" s="192"/>
      <c r="K142" s="192"/>
      <c r="L142" s="192"/>
      <c r="M142" s="192"/>
      <c r="N142" s="192"/>
      <c r="O142" s="192"/>
      <c r="P142" s="192"/>
      <c r="Q142" s="192"/>
      <c r="R142" s="192"/>
      <c r="Y142" s="40"/>
      <c r="Z142" s="41"/>
      <c r="AA142" s="42" t="str">
        <f t="shared" si="29"/>
        <v/>
      </c>
      <c r="AB142" s="42" t="str">
        <f t="shared" si="34"/>
        <v/>
      </c>
      <c r="AD142" s="5" t="str">
        <f t="shared" si="30"/>
        <v/>
      </c>
      <c r="AE142" s="138" t="str">
        <f t="shared" si="31"/>
        <v/>
      </c>
      <c r="AF142" s="138" t="str">
        <f t="shared" si="35"/>
        <v/>
      </c>
      <c r="AG142" s="6" t="str">
        <f t="shared" si="32"/>
        <v/>
      </c>
      <c r="AH142" s="5" t="str">
        <f t="shared" si="33"/>
        <v/>
      </c>
      <c r="AI142" s="6" t="str">
        <f t="shared" si="36"/>
        <v/>
      </c>
      <c r="AJ142" s="6" t="str">
        <f t="shared" si="37"/>
        <v/>
      </c>
      <c r="AK142" s="6" t="str">
        <f t="shared" si="38"/>
        <v/>
      </c>
      <c r="AL142" s="6" t="str">
        <f t="shared" si="39"/>
        <v/>
      </c>
      <c r="AM142" s="6" t="str">
        <f t="shared" si="40"/>
        <v/>
      </c>
      <c r="AN142" s="6" t="str">
        <f t="shared" si="41"/>
        <v/>
      </c>
      <c r="AO142" s="6" t="str">
        <f t="shared" si="42"/>
        <v/>
      </c>
      <c r="AP142" s="6" t="str">
        <f t="shared" si="43"/>
        <v/>
      </c>
      <c r="AQ142" s="6" t="str">
        <f t="shared" si="44"/>
        <v/>
      </c>
      <c r="AR142" s="6" t="str">
        <f t="shared" si="45"/>
        <v/>
      </c>
      <c r="AS142" s="6"/>
      <c r="AT142" s="47"/>
    </row>
    <row r="143" spans="2:46" x14ac:dyDescent="0.25">
      <c r="B143" s="194"/>
      <c r="C143" s="194"/>
      <c r="D143" s="4"/>
      <c r="E143" s="38"/>
      <c r="F143" s="39"/>
      <c r="G143" s="39"/>
      <c r="H143" s="38"/>
      <c r="I143" s="192"/>
      <c r="J143" s="192"/>
      <c r="K143" s="192"/>
      <c r="L143" s="192"/>
      <c r="M143" s="192"/>
      <c r="N143" s="192"/>
      <c r="O143" s="192"/>
      <c r="P143" s="192"/>
      <c r="Q143" s="192"/>
      <c r="R143" s="192"/>
      <c r="Y143" s="40"/>
      <c r="Z143" s="41"/>
      <c r="AA143" s="42" t="str">
        <f t="shared" si="29"/>
        <v/>
      </c>
      <c r="AB143" s="42" t="str">
        <f t="shared" si="34"/>
        <v/>
      </c>
      <c r="AD143" s="5" t="str">
        <f t="shared" si="30"/>
        <v/>
      </c>
      <c r="AE143" s="138" t="str">
        <f t="shared" si="31"/>
        <v/>
      </c>
      <c r="AF143" s="138" t="str">
        <f t="shared" si="35"/>
        <v/>
      </c>
      <c r="AG143" s="6" t="str">
        <f t="shared" si="32"/>
        <v/>
      </c>
      <c r="AH143" s="5" t="str">
        <f t="shared" si="33"/>
        <v/>
      </c>
      <c r="AI143" s="6" t="str">
        <f t="shared" si="36"/>
        <v/>
      </c>
      <c r="AJ143" s="6" t="str">
        <f t="shared" si="37"/>
        <v/>
      </c>
      <c r="AK143" s="6" t="str">
        <f t="shared" si="38"/>
        <v/>
      </c>
      <c r="AL143" s="6" t="str">
        <f t="shared" si="39"/>
        <v/>
      </c>
      <c r="AM143" s="6" t="str">
        <f t="shared" si="40"/>
        <v/>
      </c>
      <c r="AN143" s="6" t="str">
        <f t="shared" si="41"/>
        <v/>
      </c>
      <c r="AO143" s="6" t="str">
        <f t="shared" si="42"/>
        <v/>
      </c>
      <c r="AP143" s="6" t="str">
        <f t="shared" si="43"/>
        <v/>
      </c>
      <c r="AQ143" s="6" t="str">
        <f t="shared" si="44"/>
        <v/>
      </c>
      <c r="AR143" s="6" t="str">
        <f t="shared" si="45"/>
        <v/>
      </c>
      <c r="AS143" s="6"/>
      <c r="AT143" s="47"/>
    </row>
    <row r="144" spans="2:46" x14ac:dyDescent="0.25">
      <c r="B144" s="194"/>
      <c r="C144" s="194"/>
      <c r="D144" s="4"/>
      <c r="E144" s="38"/>
      <c r="F144" s="39"/>
      <c r="G144" s="39"/>
      <c r="H144" s="38"/>
      <c r="I144" s="192"/>
      <c r="J144" s="192"/>
      <c r="K144" s="192"/>
      <c r="L144" s="192"/>
      <c r="M144" s="192"/>
      <c r="N144" s="192"/>
      <c r="O144" s="192"/>
      <c r="P144" s="192"/>
      <c r="Q144" s="192"/>
      <c r="R144" s="192"/>
      <c r="Y144" s="40"/>
      <c r="Z144" s="41"/>
      <c r="AA144" s="42" t="str">
        <f t="shared" ref="AA144:AA207" si="46">IFERROR(IF(OR(B144="",B144="SUBTOTAL"),"",IF(AND(B144="Capítulo",E144=E$12),SUMIF(AD$15:AD$501,D144,AA$15:AA$501),IF(E144=E$13,AE144*Z144,SUM(AI144:AM144)))),"")</f>
        <v/>
      </c>
      <c r="AB144" s="42" t="str">
        <f t="shared" si="34"/>
        <v/>
      </c>
      <c r="AD144" s="5" t="str">
        <f t="shared" ref="AD144:AD207" si="47">IF(B144="PARTIDA",MID(D144,1,2),"")</f>
        <v/>
      </c>
      <c r="AE144" s="138" t="str">
        <f t="shared" ref="AE144:AE207" si="48">IF(AND($E144=$E$13,$B144="PARTIDA"),IF($G144="PZ",$AM$2,1),"")</f>
        <v/>
      </c>
      <c r="AF144" s="138" t="str">
        <f t="shared" si="35"/>
        <v/>
      </c>
      <c r="AG144" s="6" t="str">
        <f t="shared" ref="AG144:AG207" si="49">IF(E144=$E$13,MID($G144,1,3),"")</f>
        <v/>
      </c>
      <c r="AH144" s="5" t="str">
        <f t="shared" ref="AH144:AH207" si="50">IF(E144=$E$13,AA144,"")</f>
        <v/>
      </c>
      <c r="AI144" s="6" t="str">
        <f t="shared" si="36"/>
        <v/>
      </c>
      <c r="AJ144" s="6" t="str">
        <f t="shared" si="37"/>
        <v/>
      </c>
      <c r="AK144" s="6" t="str">
        <f t="shared" si="38"/>
        <v/>
      </c>
      <c r="AL144" s="6" t="str">
        <f t="shared" si="39"/>
        <v/>
      </c>
      <c r="AM144" s="6" t="str">
        <f t="shared" si="40"/>
        <v/>
      </c>
      <c r="AN144" s="6" t="str">
        <f t="shared" si="41"/>
        <v/>
      </c>
      <c r="AO144" s="6" t="str">
        <f t="shared" si="42"/>
        <v/>
      </c>
      <c r="AP144" s="6" t="str">
        <f t="shared" si="43"/>
        <v/>
      </c>
      <c r="AQ144" s="6" t="str">
        <f t="shared" si="44"/>
        <v/>
      </c>
      <c r="AR144" s="6" t="str">
        <f t="shared" si="45"/>
        <v/>
      </c>
      <c r="AS144" s="6"/>
      <c r="AT144" s="47"/>
    </row>
    <row r="145" spans="2:46" x14ac:dyDescent="0.25">
      <c r="B145" s="194"/>
      <c r="C145" s="194"/>
      <c r="D145" s="4"/>
      <c r="E145" s="38"/>
      <c r="F145" s="39"/>
      <c r="G145" s="39"/>
      <c r="H145" s="38"/>
      <c r="I145" s="192"/>
      <c r="J145" s="192"/>
      <c r="K145" s="192"/>
      <c r="L145" s="192"/>
      <c r="M145" s="192"/>
      <c r="N145" s="192"/>
      <c r="O145" s="192"/>
      <c r="P145" s="192"/>
      <c r="Q145" s="192"/>
      <c r="R145" s="192"/>
      <c r="Y145" s="40"/>
      <c r="Z145" s="41"/>
      <c r="AA145" s="42" t="str">
        <f t="shared" si="46"/>
        <v/>
      </c>
      <c r="AB145" s="42" t="str">
        <f t="shared" ref="AB145:AB208" si="51">IFERROR(IF(OR(AK$2=0,B145="",B145="SUBTOTAL"),"",IF(AND(B145="Capítulo",E145=E$12),SUMIF(AD$15:AD$501,D145,AB$15:AB$501),IF(E145=E$13,AF145*Z145,SUM(AI145:AR145)))),"")</f>
        <v/>
      </c>
      <c r="AD145" s="5" t="str">
        <f t="shared" si="47"/>
        <v/>
      </c>
      <c r="AE145" s="138" t="str">
        <f t="shared" si="48"/>
        <v/>
      </c>
      <c r="AF145" s="138" t="str">
        <f t="shared" ref="AF145:AF208" si="52">IF(AND($E145=$E$13,$B145="PARTIDA"),IF($G145="PZ",$AN$2,1),"")</f>
        <v/>
      </c>
      <c r="AG145" s="6" t="str">
        <f t="shared" si="49"/>
        <v/>
      </c>
      <c r="AH145" s="5" t="str">
        <f t="shared" si="50"/>
        <v/>
      </c>
      <c r="AI145" s="6" t="str">
        <f t="shared" ref="AI145:AI208" si="53">IF(OR(AI$13="",S145="",$E145=$E$13,$B145&lt;&gt;"partida"),"",S145*$Z145)</f>
        <v/>
      </c>
      <c r="AJ145" s="6" t="str">
        <f t="shared" ref="AJ145:AJ208" si="54">IF(OR(AJ$13="",T145="",$E145=$E$13,$B145&lt;&gt;"partida"),"",T145*$Z145)</f>
        <v/>
      </c>
      <c r="AK145" s="6" t="str">
        <f t="shared" ref="AK145:AK208" si="55">IF(OR(AK$13="",U145="",$E145=$E$13,$B145&lt;&gt;"partida"),"",U145*$Z145)</f>
        <v/>
      </c>
      <c r="AL145" s="6" t="str">
        <f t="shared" ref="AL145:AL208" si="56">IF(OR(AL$13="",V145="",$E145=$E$13,$B145&lt;&gt;"partida"),"",V145*$Z145)</f>
        <v/>
      </c>
      <c r="AM145" s="6" t="str">
        <f t="shared" ref="AM145:AM208" si="57">IF(OR(AM$13="",W145="",$E145=$E$13,$B145&lt;&gt;"partida"),"",W145*$Z145)</f>
        <v/>
      </c>
      <c r="AN145" s="6" t="str">
        <f t="shared" ref="AN145:AN208" si="58">IF(OR(AN$13="",S145="",$E145=$E$13,$B145&lt;&gt;"partida"),"",S145*$Z145)</f>
        <v/>
      </c>
      <c r="AO145" s="6" t="str">
        <f t="shared" ref="AO145:AO208" si="59">IF(OR(AO$13="",T145="",$E145=$E$13,$B145&lt;&gt;"partida"),"",T145*$Z145)</f>
        <v/>
      </c>
      <c r="AP145" s="6" t="str">
        <f t="shared" ref="AP145:AP208" si="60">IF(OR(AP$13="",U145="",$E145=$E$13,$B145&lt;&gt;"partida"),"",U145*$Z145)</f>
        <v/>
      </c>
      <c r="AQ145" s="6" t="str">
        <f t="shared" ref="AQ145:AQ208" si="61">IF(OR(AQ$13="",V145="",$E145=$E$13,$B145&lt;&gt;"partida"),"",V145*$Z145)</f>
        <v/>
      </c>
      <c r="AR145" s="6" t="str">
        <f t="shared" ref="AR145:AR208" si="62">IF(OR(AR$13="",W145="",$E145=$E$13,$B145&lt;&gt;"partida"),"",W145*$Z145)</f>
        <v/>
      </c>
      <c r="AS145" s="6"/>
      <c r="AT145" s="47"/>
    </row>
    <row r="146" spans="2:46" x14ac:dyDescent="0.25">
      <c r="B146" s="194"/>
      <c r="C146" s="194"/>
      <c r="D146" s="4"/>
      <c r="E146" s="38"/>
      <c r="F146" s="39"/>
      <c r="G146" s="39"/>
      <c r="H146" s="38"/>
      <c r="I146" s="192"/>
      <c r="J146" s="192"/>
      <c r="K146" s="192"/>
      <c r="L146" s="192"/>
      <c r="M146" s="192"/>
      <c r="N146" s="192"/>
      <c r="O146" s="192"/>
      <c r="P146" s="192"/>
      <c r="Q146" s="192"/>
      <c r="R146" s="192"/>
      <c r="Y146" s="40"/>
      <c r="Z146" s="41"/>
      <c r="AA146" s="42" t="str">
        <f t="shared" si="46"/>
        <v/>
      </c>
      <c r="AB146" s="42" t="str">
        <f t="shared" si="51"/>
        <v/>
      </c>
      <c r="AD146" s="5" t="str">
        <f t="shared" si="47"/>
        <v/>
      </c>
      <c r="AE146" s="138" t="str">
        <f t="shared" si="48"/>
        <v/>
      </c>
      <c r="AF146" s="138" t="str">
        <f t="shared" si="52"/>
        <v/>
      </c>
      <c r="AG146" s="6" t="str">
        <f t="shared" si="49"/>
        <v/>
      </c>
      <c r="AH146" s="5" t="str">
        <f t="shared" si="50"/>
        <v/>
      </c>
      <c r="AI146" s="6" t="str">
        <f t="shared" si="53"/>
        <v/>
      </c>
      <c r="AJ146" s="6" t="str">
        <f t="shared" si="54"/>
        <v/>
      </c>
      <c r="AK146" s="6" t="str">
        <f t="shared" si="55"/>
        <v/>
      </c>
      <c r="AL146" s="6" t="str">
        <f t="shared" si="56"/>
        <v/>
      </c>
      <c r="AM146" s="6" t="str">
        <f t="shared" si="57"/>
        <v/>
      </c>
      <c r="AN146" s="6" t="str">
        <f t="shared" si="58"/>
        <v/>
      </c>
      <c r="AO146" s="6" t="str">
        <f t="shared" si="59"/>
        <v/>
      </c>
      <c r="AP146" s="6" t="str">
        <f t="shared" si="60"/>
        <v/>
      </c>
      <c r="AQ146" s="6" t="str">
        <f t="shared" si="61"/>
        <v/>
      </c>
      <c r="AR146" s="6" t="str">
        <f t="shared" si="62"/>
        <v/>
      </c>
      <c r="AS146" s="6"/>
      <c r="AT146" s="47"/>
    </row>
    <row r="147" spans="2:46" x14ac:dyDescent="0.25">
      <c r="B147" s="194"/>
      <c r="C147" s="194"/>
      <c r="D147" s="4"/>
      <c r="E147" s="38"/>
      <c r="F147" s="39"/>
      <c r="G147" s="39"/>
      <c r="H147" s="38"/>
      <c r="I147" s="192"/>
      <c r="J147" s="192"/>
      <c r="K147" s="192"/>
      <c r="L147" s="192"/>
      <c r="M147" s="192"/>
      <c r="N147" s="192"/>
      <c r="O147" s="192"/>
      <c r="P147" s="192"/>
      <c r="Q147" s="192"/>
      <c r="R147" s="192"/>
      <c r="Y147" s="40"/>
      <c r="Z147" s="41"/>
      <c r="AA147" s="42" t="str">
        <f t="shared" si="46"/>
        <v/>
      </c>
      <c r="AB147" s="42" t="str">
        <f t="shared" si="51"/>
        <v/>
      </c>
      <c r="AD147" s="5" t="str">
        <f t="shared" si="47"/>
        <v/>
      </c>
      <c r="AE147" s="138" t="str">
        <f t="shared" si="48"/>
        <v/>
      </c>
      <c r="AF147" s="138" t="str">
        <f t="shared" si="52"/>
        <v/>
      </c>
      <c r="AG147" s="6" t="str">
        <f t="shared" si="49"/>
        <v/>
      </c>
      <c r="AH147" s="5" t="str">
        <f t="shared" si="50"/>
        <v/>
      </c>
      <c r="AI147" s="6" t="str">
        <f t="shared" si="53"/>
        <v/>
      </c>
      <c r="AJ147" s="6" t="str">
        <f t="shared" si="54"/>
        <v/>
      </c>
      <c r="AK147" s="6" t="str">
        <f t="shared" si="55"/>
        <v/>
      </c>
      <c r="AL147" s="6" t="str">
        <f t="shared" si="56"/>
        <v/>
      </c>
      <c r="AM147" s="6" t="str">
        <f t="shared" si="57"/>
        <v/>
      </c>
      <c r="AN147" s="6" t="str">
        <f t="shared" si="58"/>
        <v/>
      </c>
      <c r="AO147" s="6" t="str">
        <f t="shared" si="59"/>
        <v/>
      </c>
      <c r="AP147" s="6" t="str">
        <f t="shared" si="60"/>
        <v/>
      </c>
      <c r="AQ147" s="6" t="str">
        <f t="shared" si="61"/>
        <v/>
      </c>
      <c r="AR147" s="6" t="str">
        <f t="shared" si="62"/>
        <v/>
      </c>
      <c r="AS147" s="6"/>
      <c r="AT147" s="47"/>
    </row>
    <row r="148" spans="2:46" x14ac:dyDescent="0.25">
      <c r="B148" s="194"/>
      <c r="C148" s="194"/>
      <c r="D148" s="4"/>
      <c r="E148" s="38"/>
      <c r="F148" s="39"/>
      <c r="G148" s="39"/>
      <c r="H148" s="38"/>
      <c r="I148" s="192"/>
      <c r="J148" s="192"/>
      <c r="K148" s="192"/>
      <c r="L148" s="192"/>
      <c r="M148" s="192"/>
      <c r="N148" s="192"/>
      <c r="O148" s="192"/>
      <c r="P148" s="192"/>
      <c r="Q148" s="192"/>
      <c r="R148" s="192"/>
      <c r="Y148" s="40"/>
      <c r="Z148" s="41"/>
      <c r="AA148" s="42" t="str">
        <f t="shared" si="46"/>
        <v/>
      </c>
      <c r="AB148" s="42" t="str">
        <f t="shared" si="51"/>
        <v/>
      </c>
      <c r="AD148" s="5" t="str">
        <f t="shared" si="47"/>
        <v/>
      </c>
      <c r="AE148" s="138" t="str">
        <f t="shared" si="48"/>
        <v/>
      </c>
      <c r="AF148" s="138" t="str">
        <f t="shared" si="52"/>
        <v/>
      </c>
      <c r="AG148" s="6" t="str">
        <f t="shared" si="49"/>
        <v/>
      </c>
      <c r="AH148" s="5" t="str">
        <f t="shared" si="50"/>
        <v/>
      </c>
      <c r="AI148" s="6" t="str">
        <f t="shared" si="53"/>
        <v/>
      </c>
      <c r="AJ148" s="6" t="str">
        <f t="shared" si="54"/>
        <v/>
      </c>
      <c r="AK148" s="6" t="str">
        <f t="shared" si="55"/>
        <v/>
      </c>
      <c r="AL148" s="6" t="str">
        <f t="shared" si="56"/>
        <v/>
      </c>
      <c r="AM148" s="6" t="str">
        <f t="shared" si="57"/>
        <v/>
      </c>
      <c r="AN148" s="6" t="str">
        <f t="shared" si="58"/>
        <v/>
      </c>
      <c r="AO148" s="6" t="str">
        <f t="shared" si="59"/>
        <v/>
      </c>
      <c r="AP148" s="6" t="str">
        <f t="shared" si="60"/>
        <v/>
      </c>
      <c r="AQ148" s="6" t="str">
        <f t="shared" si="61"/>
        <v/>
      </c>
      <c r="AR148" s="6" t="str">
        <f t="shared" si="62"/>
        <v/>
      </c>
      <c r="AS148" s="6"/>
      <c r="AT148" s="47"/>
    </row>
    <row r="149" spans="2:46" x14ac:dyDescent="0.25">
      <c r="B149" s="194"/>
      <c r="C149" s="194"/>
      <c r="D149" s="4"/>
      <c r="E149" s="38"/>
      <c r="F149" s="39"/>
      <c r="G149" s="39"/>
      <c r="H149" s="38"/>
      <c r="I149" s="192"/>
      <c r="J149" s="192"/>
      <c r="K149" s="192"/>
      <c r="L149" s="192"/>
      <c r="M149" s="192"/>
      <c r="N149" s="192"/>
      <c r="O149" s="192"/>
      <c r="P149" s="192"/>
      <c r="Q149" s="192"/>
      <c r="R149" s="192"/>
      <c r="Y149" s="40"/>
      <c r="Z149" s="41"/>
      <c r="AA149" s="42" t="str">
        <f t="shared" si="46"/>
        <v/>
      </c>
      <c r="AB149" s="42" t="str">
        <f t="shared" si="51"/>
        <v/>
      </c>
      <c r="AD149" s="5" t="str">
        <f t="shared" si="47"/>
        <v/>
      </c>
      <c r="AE149" s="138" t="str">
        <f t="shared" si="48"/>
        <v/>
      </c>
      <c r="AF149" s="138" t="str">
        <f t="shared" si="52"/>
        <v/>
      </c>
      <c r="AG149" s="6" t="str">
        <f t="shared" si="49"/>
        <v/>
      </c>
      <c r="AH149" s="5" t="str">
        <f t="shared" si="50"/>
        <v/>
      </c>
      <c r="AI149" s="6" t="str">
        <f t="shared" si="53"/>
        <v/>
      </c>
      <c r="AJ149" s="6" t="str">
        <f t="shared" si="54"/>
        <v/>
      </c>
      <c r="AK149" s="6" t="str">
        <f t="shared" si="55"/>
        <v/>
      </c>
      <c r="AL149" s="6" t="str">
        <f t="shared" si="56"/>
        <v/>
      </c>
      <c r="AM149" s="6" t="str">
        <f t="shared" si="57"/>
        <v/>
      </c>
      <c r="AN149" s="6" t="str">
        <f t="shared" si="58"/>
        <v/>
      </c>
      <c r="AO149" s="6" t="str">
        <f t="shared" si="59"/>
        <v/>
      </c>
      <c r="AP149" s="6" t="str">
        <f t="shared" si="60"/>
        <v/>
      </c>
      <c r="AQ149" s="6" t="str">
        <f t="shared" si="61"/>
        <v/>
      </c>
      <c r="AR149" s="6" t="str">
        <f t="shared" si="62"/>
        <v/>
      </c>
      <c r="AS149" s="6"/>
      <c r="AT149" s="47"/>
    </row>
    <row r="150" spans="2:46" x14ac:dyDescent="0.25">
      <c r="B150" s="194"/>
      <c r="C150" s="194"/>
      <c r="D150" s="4"/>
      <c r="E150" s="38"/>
      <c r="F150" s="39"/>
      <c r="G150" s="39"/>
      <c r="H150" s="38"/>
      <c r="I150" s="192"/>
      <c r="J150" s="192"/>
      <c r="K150" s="192"/>
      <c r="L150" s="192"/>
      <c r="M150" s="192"/>
      <c r="N150" s="192"/>
      <c r="O150" s="192"/>
      <c r="P150" s="192"/>
      <c r="Q150" s="192"/>
      <c r="R150" s="192"/>
      <c r="Y150" s="40"/>
      <c r="Z150" s="41"/>
      <c r="AA150" s="42" t="str">
        <f t="shared" si="46"/>
        <v/>
      </c>
      <c r="AB150" s="42" t="str">
        <f t="shared" si="51"/>
        <v/>
      </c>
      <c r="AD150" s="5" t="str">
        <f t="shared" si="47"/>
        <v/>
      </c>
      <c r="AE150" s="138" t="str">
        <f t="shared" si="48"/>
        <v/>
      </c>
      <c r="AF150" s="138" t="str">
        <f t="shared" si="52"/>
        <v/>
      </c>
      <c r="AG150" s="6" t="str">
        <f t="shared" si="49"/>
        <v/>
      </c>
      <c r="AH150" s="5" t="str">
        <f t="shared" si="50"/>
        <v/>
      </c>
      <c r="AI150" s="6" t="str">
        <f t="shared" si="53"/>
        <v/>
      </c>
      <c r="AJ150" s="6" t="str">
        <f t="shared" si="54"/>
        <v/>
      </c>
      <c r="AK150" s="6" t="str">
        <f t="shared" si="55"/>
        <v/>
      </c>
      <c r="AL150" s="6" t="str">
        <f t="shared" si="56"/>
        <v/>
      </c>
      <c r="AM150" s="6" t="str">
        <f t="shared" si="57"/>
        <v/>
      </c>
      <c r="AN150" s="6" t="str">
        <f t="shared" si="58"/>
        <v/>
      </c>
      <c r="AO150" s="6" t="str">
        <f t="shared" si="59"/>
        <v/>
      </c>
      <c r="AP150" s="6" t="str">
        <f t="shared" si="60"/>
        <v/>
      </c>
      <c r="AQ150" s="6" t="str">
        <f t="shared" si="61"/>
        <v/>
      </c>
      <c r="AR150" s="6" t="str">
        <f t="shared" si="62"/>
        <v/>
      </c>
      <c r="AS150" s="6"/>
      <c r="AT150" s="47"/>
    </row>
    <row r="151" spans="2:46" x14ac:dyDescent="0.25">
      <c r="B151" s="194"/>
      <c r="C151" s="194"/>
      <c r="D151" s="4"/>
      <c r="E151" s="38"/>
      <c r="F151" s="39"/>
      <c r="G151" s="39"/>
      <c r="H151" s="38"/>
      <c r="I151" s="192"/>
      <c r="J151" s="192"/>
      <c r="K151" s="192"/>
      <c r="L151" s="192"/>
      <c r="M151" s="192"/>
      <c r="N151" s="192"/>
      <c r="O151" s="192"/>
      <c r="P151" s="192"/>
      <c r="Q151" s="192"/>
      <c r="R151" s="192"/>
      <c r="Y151" s="40"/>
      <c r="Z151" s="41"/>
      <c r="AA151" s="42" t="str">
        <f t="shared" si="46"/>
        <v/>
      </c>
      <c r="AB151" s="42" t="str">
        <f t="shared" si="51"/>
        <v/>
      </c>
      <c r="AD151" s="5" t="str">
        <f t="shared" si="47"/>
        <v/>
      </c>
      <c r="AE151" s="138" t="str">
        <f t="shared" si="48"/>
        <v/>
      </c>
      <c r="AF151" s="138" t="str">
        <f t="shared" si="52"/>
        <v/>
      </c>
      <c r="AG151" s="6" t="str">
        <f t="shared" si="49"/>
        <v/>
      </c>
      <c r="AH151" s="5" t="str">
        <f t="shared" si="50"/>
        <v/>
      </c>
      <c r="AI151" s="6" t="str">
        <f t="shared" si="53"/>
        <v/>
      </c>
      <c r="AJ151" s="6" t="str">
        <f t="shared" si="54"/>
        <v/>
      </c>
      <c r="AK151" s="6" t="str">
        <f t="shared" si="55"/>
        <v/>
      </c>
      <c r="AL151" s="6" t="str">
        <f t="shared" si="56"/>
        <v/>
      </c>
      <c r="AM151" s="6" t="str">
        <f t="shared" si="57"/>
        <v/>
      </c>
      <c r="AN151" s="6" t="str">
        <f t="shared" si="58"/>
        <v/>
      </c>
      <c r="AO151" s="6" t="str">
        <f t="shared" si="59"/>
        <v/>
      </c>
      <c r="AP151" s="6" t="str">
        <f t="shared" si="60"/>
        <v/>
      </c>
      <c r="AQ151" s="6" t="str">
        <f t="shared" si="61"/>
        <v/>
      </c>
      <c r="AR151" s="6" t="str">
        <f t="shared" si="62"/>
        <v/>
      </c>
      <c r="AS151" s="6"/>
      <c r="AT151" s="47"/>
    </row>
    <row r="152" spans="2:46" x14ac:dyDescent="0.25">
      <c r="B152" s="194"/>
      <c r="C152" s="194"/>
      <c r="D152" s="4"/>
      <c r="E152" s="38"/>
      <c r="F152" s="39"/>
      <c r="G152" s="39"/>
      <c r="H152" s="38"/>
      <c r="I152" s="192"/>
      <c r="J152" s="192"/>
      <c r="K152" s="192"/>
      <c r="L152" s="192"/>
      <c r="M152" s="192"/>
      <c r="N152" s="192"/>
      <c r="O152" s="192"/>
      <c r="P152" s="192"/>
      <c r="Q152" s="192"/>
      <c r="R152" s="192"/>
      <c r="Y152" s="40"/>
      <c r="Z152" s="41"/>
      <c r="AA152" s="42" t="str">
        <f t="shared" si="46"/>
        <v/>
      </c>
      <c r="AB152" s="42" t="str">
        <f t="shared" si="51"/>
        <v/>
      </c>
      <c r="AD152" s="5" t="str">
        <f t="shared" si="47"/>
        <v/>
      </c>
      <c r="AE152" s="138" t="str">
        <f t="shared" si="48"/>
        <v/>
      </c>
      <c r="AF152" s="138" t="str">
        <f t="shared" si="52"/>
        <v/>
      </c>
      <c r="AG152" s="6" t="str">
        <f t="shared" si="49"/>
        <v/>
      </c>
      <c r="AH152" s="5" t="str">
        <f t="shared" si="50"/>
        <v/>
      </c>
      <c r="AI152" s="6" t="str">
        <f t="shared" si="53"/>
        <v/>
      </c>
      <c r="AJ152" s="6" t="str">
        <f t="shared" si="54"/>
        <v/>
      </c>
      <c r="AK152" s="6" t="str">
        <f t="shared" si="55"/>
        <v/>
      </c>
      <c r="AL152" s="6" t="str">
        <f t="shared" si="56"/>
        <v/>
      </c>
      <c r="AM152" s="6" t="str">
        <f t="shared" si="57"/>
        <v/>
      </c>
      <c r="AN152" s="6" t="str">
        <f t="shared" si="58"/>
        <v/>
      </c>
      <c r="AO152" s="6" t="str">
        <f t="shared" si="59"/>
        <v/>
      </c>
      <c r="AP152" s="6" t="str">
        <f t="shared" si="60"/>
        <v/>
      </c>
      <c r="AQ152" s="6" t="str">
        <f t="shared" si="61"/>
        <v/>
      </c>
      <c r="AR152" s="6" t="str">
        <f t="shared" si="62"/>
        <v/>
      </c>
      <c r="AS152" s="6"/>
      <c r="AT152" s="47"/>
    </row>
    <row r="153" spans="2:46" x14ac:dyDescent="0.25">
      <c r="B153" s="194"/>
      <c r="C153" s="194"/>
      <c r="D153" s="4"/>
      <c r="E153" s="38"/>
      <c r="F153" s="39"/>
      <c r="G153" s="39"/>
      <c r="H153" s="38"/>
      <c r="I153" s="192"/>
      <c r="J153" s="192"/>
      <c r="K153" s="192"/>
      <c r="L153" s="192"/>
      <c r="M153" s="192"/>
      <c r="N153" s="192"/>
      <c r="O153" s="192"/>
      <c r="P153" s="192"/>
      <c r="Q153" s="192"/>
      <c r="R153" s="192"/>
      <c r="Y153" s="40"/>
      <c r="Z153" s="41"/>
      <c r="AA153" s="42" t="str">
        <f t="shared" si="46"/>
        <v/>
      </c>
      <c r="AB153" s="42" t="str">
        <f t="shared" si="51"/>
        <v/>
      </c>
      <c r="AD153" s="5" t="str">
        <f t="shared" si="47"/>
        <v/>
      </c>
      <c r="AE153" s="138" t="str">
        <f t="shared" si="48"/>
        <v/>
      </c>
      <c r="AF153" s="138" t="str">
        <f t="shared" si="52"/>
        <v/>
      </c>
      <c r="AG153" s="6" t="str">
        <f t="shared" si="49"/>
        <v/>
      </c>
      <c r="AH153" s="5" t="str">
        <f t="shared" si="50"/>
        <v/>
      </c>
      <c r="AI153" s="6" t="str">
        <f t="shared" si="53"/>
        <v/>
      </c>
      <c r="AJ153" s="6" t="str">
        <f t="shared" si="54"/>
        <v/>
      </c>
      <c r="AK153" s="6" t="str">
        <f t="shared" si="55"/>
        <v/>
      </c>
      <c r="AL153" s="6" t="str">
        <f t="shared" si="56"/>
        <v/>
      </c>
      <c r="AM153" s="6" t="str">
        <f t="shared" si="57"/>
        <v/>
      </c>
      <c r="AN153" s="6" t="str">
        <f t="shared" si="58"/>
        <v/>
      </c>
      <c r="AO153" s="6" t="str">
        <f t="shared" si="59"/>
        <v/>
      </c>
      <c r="AP153" s="6" t="str">
        <f t="shared" si="60"/>
        <v/>
      </c>
      <c r="AQ153" s="6" t="str">
        <f t="shared" si="61"/>
        <v/>
      </c>
      <c r="AR153" s="6" t="str">
        <f t="shared" si="62"/>
        <v/>
      </c>
      <c r="AS153" s="6"/>
      <c r="AT153" s="47"/>
    </row>
    <row r="154" spans="2:46" x14ac:dyDescent="0.25">
      <c r="B154" s="194"/>
      <c r="C154" s="194"/>
      <c r="D154" s="4"/>
      <c r="E154" s="38"/>
      <c r="F154" s="39"/>
      <c r="G154" s="39"/>
      <c r="H154" s="38"/>
      <c r="I154" s="192"/>
      <c r="J154" s="192"/>
      <c r="K154" s="192"/>
      <c r="L154" s="192"/>
      <c r="M154" s="192"/>
      <c r="N154" s="192"/>
      <c r="O154" s="192"/>
      <c r="P154" s="192"/>
      <c r="Q154" s="192"/>
      <c r="R154" s="192"/>
      <c r="Y154" s="40"/>
      <c r="Z154" s="41"/>
      <c r="AA154" s="42" t="str">
        <f t="shared" si="46"/>
        <v/>
      </c>
      <c r="AB154" s="42" t="str">
        <f t="shared" si="51"/>
        <v/>
      </c>
      <c r="AD154" s="5" t="str">
        <f t="shared" si="47"/>
        <v/>
      </c>
      <c r="AE154" s="138" t="str">
        <f t="shared" si="48"/>
        <v/>
      </c>
      <c r="AF154" s="138" t="str">
        <f t="shared" si="52"/>
        <v/>
      </c>
      <c r="AG154" s="6" t="str">
        <f t="shared" si="49"/>
        <v/>
      </c>
      <c r="AH154" s="5" t="str">
        <f t="shared" si="50"/>
        <v/>
      </c>
      <c r="AI154" s="6" t="str">
        <f t="shared" si="53"/>
        <v/>
      </c>
      <c r="AJ154" s="6" t="str">
        <f t="shared" si="54"/>
        <v/>
      </c>
      <c r="AK154" s="6" t="str">
        <f t="shared" si="55"/>
        <v/>
      </c>
      <c r="AL154" s="6" t="str">
        <f t="shared" si="56"/>
        <v/>
      </c>
      <c r="AM154" s="6" t="str">
        <f t="shared" si="57"/>
        <v/>
      </c>
      <c r="AN154" s="6" t="str">
        <f t="shared" si="58"/>
        <v/>
      </c>
      <c r="AO154" s="6" t="str">
        <f t="shared" si="59"/>
        <v/>
      </c>
      <c r="AP154" s="6" t="str">
        <f t="shared" si="60"/>
        <v/>
      </c>
      <c r="AQ154" s="6" t="str">
        <f t="shared" si="61"/>
        <v/>
      </c>
      <c r="AR154" s="6" t="str">
        <f t="shared" si="62"/>
        <v/>
      </c>
      <c r="AS154" s="6"/>
      <c r="AT154" s="47"/>
    </row>
    <row r="155" spans="2:46" x14ac:dyDescent="0.25">
      <c r="B155" s="194"/>
      <c r="C155" s="194"/>
      <c r="D155" s="4"/>
      <c r="E155" s="38"/>
      <c r="F155" s="39"/>
      <c r="G155" s="39"/>
      <c r="H155" s="38"/>
      <c r="I155" s="192"/>
      <c r="J155" s="192"/>
      <c r="K155" s="192"/>
      <c r="L155" s="192"/>
      <c r="M155" s="192"/>
      <c r="N155" s="192"/>
      <c r="O155" s="192"/>
      <c r="P155" s="192"/>
      <c r="Q155" s="192"/>
      <c r="R155" s="192"/>
      <c r="Y155" s="40"/>
      <c r="Z155" s="41"/>
      <c r="AA155" s="42" t="str">
        <f t="shared" si="46"/>
        <v/>
      </c>
      <c r="AB155" s="42" t="str">
        <f t="shared" si="51"/>
        <v/>
      </c>
      <c r="AD155" s="5" t="str">
        <f t="shared" si="47"/>
        <v/>
      </c>
      <c r="AE155" s="138" t="str">
        <f t="shared" si="48"/>
        <v/>
      </c>
      <c r="AF155" s="138" t="str">
        <f t="shared" si="52"/>
        <v/>
      </c>
      <c r="AG155" s="6" t="str">
        <f t="shared" si="49"/>
        <v/>
      </c>
      <c r="AH155" s="5" t="str">
        <f t="shared" si="50"/>
        <v/>
      </c>
      <c r="AI155" s="6" t="str">
        <f t="shared" si="53"/>
        <v/>
      </c>
      <c r="AJ155" s="6" t="str">
        <f t="shared" si="54"/>
        <v/>
      </c>
      <c r="AK155" s="6" t="str">
        <f t="shared" si="55"/>
        <v/>
      </c>
      <c r="AL155" s="6" t="str">
        <f t="shared" si="56"/>
        <v/>
      </c>
      <c r="AM155" s="6" t="str">
        <f t="shared" si="57"/>
        <v/>
      </c>
      <c r="AN155" s="6" t="str">
        <f t="shared" si="58"/>
        <v/>
      </c>
      <c r="AO155" s="6" t="str">
        <f t="shared" si="59"/>
        <v/>
      </c>
      <c r="AP155" s="6" t="str">
        <f t="shared" si="60"/>
        <v/>
      </c>
      <c r="AQ155" s="6" t="str">
        <f t="shared" si="61"/>
        <v/>
      </c>
      <c r="AR155" s="6" t="str">
        <f t="shared" si="62"/>
        <v/>
      </c>
      <c r="AS155" s="6"/>
      <c r="AT155" s="47"/>
    </row>
    <row r="156" spans="2:46" x14ac:dyDescent="0.25">
      <c r="B156" s="194"/>
      <c r="C156" s="194"/>
      <c r="D156" s="4"/>
      <c r="E156" s="38"/>
      <c r="F156" s="39" t="str">
        <f t="shared" ref="F156:F219" si="63">IF(G156="","",VLOOKUP($G156,$AW$2:$AX$12,2,FALSE))</f>
        <v/>
      </c>
      <c r="G156" s="39"/>
      <c r="H156" s="38"/>
      <c r="I156" s="192"/>
      <c r="J156" s="192"/>
      <c r="K156" s="192"/>
      <c r="L156" s="192"/>
      <c r="M156" s="192"/>
      <c r="N156" s="192"/>
      <c r="O156" s="192"/>
      <c r="P156" s="192"/>
      <c r="Q156" s="192"/>
      <c r="R156" s="192"/>
      <c r="Y156" s="40"/>
      <c r="Z156" s="41"/>
      <c r="AA156" s="42" t="str">
        <f t="shared" si="46"/>
        <v/>
      </c>
      <c r="AB156" s="42" t="str">
        <f t="shared" si="51"/>
        <v/>
      </c>
      <c r="AD156" s="5" t="str">
        <f t="shared" si="47"/>
        <v/>
      </c>
      <c r="AE156" s="138" t="str">
        <f t="shared" si="48"/>
        <v/>
      </c>
      <c r="AF156" s="138" t="str">
        <f t="shared" si="52"/>
        <v/>
      </c>
      <c r="AG156" s="6" t="str">
        <f t="shared" si="49"/>
        <v/>
      </c>
      <c r="AH156" s="5" t="str">
        <f t="shared" si="50"/>
        <v/>
      </c>
      <c r="AI156" s="6" t="str">
        <f t="shared" si="53"/>
        <v/>
      </c>
      <c r="AJ156" s="6" t="str">
        <f t="shared" si="54"/>
        <v/>
      </c>
      <c r="AK156" s="6" t="str">
        <f t="shared" si="55"/>
        <v/>
      </c>
      <c r="AL156" s="6" t="str">
        <f t="shared" si="56"/>
        <v/>
      </c>
      <c r="AM156" s="6" t="str">
        <f t="shared" si="57"/>
        <v/>
      </c>
      <c r="AN156" s="6" t="str">
        <f t="shared" si="58"/>
        <v/>
      </c>
      <c r="AO156" s="6" t="str">
        <f t="shared" si="59"/>
        <v/>
      </c>
      <c r="AP156" s="6" t="str">
        <f t="shared" si="60"/>
        <v/>
      </c>
      <c r="AQ156" s="6" t="str">
        <f t="shared" si="61"/>
        <v/>
      </c>
      <c r="AR156" s="6" t="str">
        <f t="shared" si="62"/>
        <v/>
      </c>
      <c r="AS156" s="6"/>
      <c r="AT156" s="47"/>
    </row>
    <row r="157" spans="2:46" x14ac:dyDescent="0.25">
      <c r="B157" s="194"/>
      <c r="C157" s="194"/>
      <c r="D157" s="4"/>
      <c r="E157" s="38"/>
      <c r="F157" s="39" t="str">
        <f t="shared" si="63"/>
        <v/>
      </c>
      <c r="G157" s="39"/>
      <c r="H157" s="38"/>
      <c r="I157" s="192"/>
      <c r="J157" s="192"/>
      <c r="K157" s="192"/>
      <c r="L157" s="192"/>
      <c r="M157" s="192"/>
      <c r="N157" s="192"/>
      <c r="O157" s="192"/>
      <c r="P157" s="192"/>
      <c r="Q157" s="192"/>
      <c r="R157" s="192"/>
      <c r="Y157" s="40"/>
      <c r="Z157" s="41"/>
      <c r="AA157" s="42" t="str">
        <f t="shared" si="46"/>
        <v/>
      </c>
      <c r="AB157" s="42" t="str">
        <f t="shared" si="51"/>
        <v/>
      </c>
      <c r="AD157" s="5" t="str">
        <f t="shared" si="47"/>
        <v/>
      </c>
      <c r="AE157" s="138" t="str">
        <f t="shared" si="48"/>
        <v/>
      </c>
      <c r="AF157" s="138" t="str">
        <f t="shared" si="52"/>
        <v/>
      </c>
      <c r="AG157" s="6" t="str">
        <f t="shared" si="49"/>
        <v/>
      </c>
      <c r="AH157" s="5" t="str">
        <f t="shared" si="50"/>
        <v/>
      </c>
      <c r="AI157" s="6" t="str">
        <f t="shared" si="53"/>
        <v/>
      </c>
      <c r="AJ157" s="6" t="str">
        <f t="shared" si="54"/>
        <v/>
      </c>
      <c r="AK157" s="6" t="str">
        <f t="shared" si="55"/>
        <v/>
      </c>
      <c r="AL157" s="6" t="str">
        <f t="shared" si="56"/>
        <v/>
      </c>
      <c r="AM157" s="6" t="str">
        <f t="shared" si="57"/>
        <v/>
      </c>
      <c r="AN157" s="6" t="str">
        <f t="shared" si="58"/>
        <v/>
      </c>
      <c r="AO157" s="6" t="str">
        <f t="shared" si="59"/>
        <v/>
      </c>
      <c r="AP157" s="6" t="str">
        <f t="shared" si="60"/>
        <v/>
      </c>
      <c r="AQ157" s="6" t="str">
        <f t="shared" si="61"/>
        <v/>
      </c>
      <c r="AR157" s="6" t="str">
        <f t="shared" si="62"/>
        <v/>
      </c>
      <c r="AS157" s="6"/>
      <c r="AT157" s="47"/>
    </row>
    <row r="158" spans="2:46" x14ac:dyDescent="0.25">
      <c r="B158" s="194"/>
      <c r="C158" s="194"/>
      <c r="D158" s="4"/>
      <c r="E158" s="38"/>
      <c r="F158" s="39" t="str">
        <f t="shared" si="63"/>
        <v/>
      </c>
      <c r="G158" s="39"/>
      <c r="H158" s="38"/>
      <c r="I158" s="192"/>
      <c r="J158" s="192"/>
      <c r="K158" s="192"/>
      <c r="L158" s="192"/>
      <c r="M158" s="192"/>
      <c r="N158" s="192"/>
      <c r="O158" s="192"/>
      <c r="P158" s="192"/>
      <c r="Q158" s="192"/>
      <c r="R158" s="192"/>
      <c r="Y158" s="40"/>
      <c r="Z158" s="41"/>
      <c r="AA158" s="42" t="str">
        <f t="shared" si="46"/>
        <v/>
      </c>
      <c r="AB158" s="42" t="str">
        <f t="shared" si="51"/>
        <v/>
      </c>
      <c r="AD158" s="5" t="str">
        <f t="shared" si="47"/>
        <v/>
      </c>
      <c r="AE158" s="138" t="str">
        <f t="shared" si="48"/>
        <v/>
      </c>
      <c r="AF158" s="138" t="str">
        <f t="shared" si="52"/>
        <v/>
      </c>
      <c r="AG158" s="6" t="str">
        <f t="shared" si="49"/>
        <v/>
      </c>
      <c r="AH158" s="5" t="str">
        <f t="shared" si="50"/>
        <v/>
      </c>
      <c r="AI158" s="6" t="str">
        <f t="shared" si="53"/>
        <v/>
      </c>
      <c r="AJ158" s="6" t="str">
        <f t="shared" si="54"/>
        <v/>
      </c>
      <c r="AK158" s="6" t="str">
        <f t="shared" si="55"/>
        <v/>
      </c>
      <c r="AL158" s="6" t="str">
        <f t="shared" si="56"/>
        <v/>
      </c>
      <c r="AM158" s="6" t="str">
        <f t="shared" si="57"/>
        <v/>
      </c>
      <c r="AN158" s="6" t="str">
        <f t="shared" si="58"/>
        <v/>
      </c>
      <c r="AO158" s="6" t="str">
        <f t="shared" si="59"/>
        <v/>
      </c>
      <c r="AP158" s="6" t="str">
        <f t="shared" si="60"/>
        <v/>
      </c>
      <c r="AQ158" s="6" t="str">
        <f t="shared" si="61"/>
        <v/>
      </c>
      <c r="AR158" s="6" t="str">
        <f t="shared" si="62"/>
        <v/>
      </c>
      <c r="AS158" s="6"/>
      <c r="AT158" s="47"/>
    </row>
    <row r="159" spans="2:46" x14ac:dyDescent="0.25">
      <c r="B159" s="194"/>
      <c r="C159" s="194"/>
      <c r="D159" s="4"/>
      <c r="E159" s="38"/>
      <c r="F159" s="39" t="str">
        <f t="shared" si="63"/>
        <v/>
      </c>
      <c r="G159" s="39"/>
      <c r="H159" s="38"/>
      <c r="I159" s="192"/>
      <c r="J159" s="192"/>
      <c r="K159" s="192"/>
      <c r="L159" s="192"/>
      <c r="M159" s="192"/>
      <c r="N159" s="192"/>
      <c r="O159" s="192"/>
      <c r="P159" s="192"/>
      <c r="Q159" s="192"/>
      <c r="R159" s="192"/>
      <c r="Y159" s="40"/>
      <c r="Z159" s="41"/>
      <c r="AA159" s="42" t="str">
        <f t="shared" si="46"/>
        <v/>
      </c>
      <c r="AB159" s="42" t="str">
        <f t="shared" si="51"/>
        <v/>
      </c>
      <c r="AD159" s="5" t="str">
        <f t="shared" si="47"/>
        <v/>
      </c>
      <c r="AE159" s="138" t="str">
        <f t="shared" si="48"/>
        <v/>
      </c>
      <c r="AF159" s="138" t="str">
        <f t="shared" si="52"/>
        <v/>
      </c>
      <c r="AG159" s="6" t="str">
        <f t="shared" si="49"/>
        <v/>
      </c>
      <c r="AH159" s="5" t="str">
        <f t="shared" si="50"/>
        <v/>
      </c>
      <c r="AI159" s="6" t="str">
        <f t="shared" si="53"/>
        <v/>
      </c>
      <c r="AJ159" s="6" t="str">
        <f t="shared" si="54"/>
        <v/>
      </c>
      <c r="AK159" s="6" t="str">
        <f t="shared" si="55"/>
        <v/>
      </c>
      <c r="AL159" s="6" t="str">
        <f t="shared" si="56"/>
        <v/>
      </c>
      <c r="AM159" s="6" t="str">
        <f t="shared" si="57"/>
        <v/>
      </c>
      <c r="AN159" s="6" t="str">
        <f t="shared" si="58"/>
        <v/>
      </c>
      <c r="AO159" s="6" t="str">
        <f t="shared" si="59"/>
        <v/>
      </c>
      <c r="AP159" s="6" t="str">
        <f t="shared" si="60"/>
        <v/>
      </c>
      <c r="AQ159" s="6" t="str">
        <f t="shared" si="61"/>
        <v/>
      </c>
      <c r="AR159" s="6" t="str">
        <f t="shared" si="62"/>
        <v/>
      </c>
      <c r="AS159" s="6"/>
      <c r="AT159" s="47"/>
    </row>
    <row r="160" spans="2:46" x14ac:dyDescent="0.25">
      <c r="B160" s="194"/>
      <c r="C160" s="194"/>
      <c r="D160" s="4"/>
      <c r="E160" s="38"/>
      <c r="F160" s="39" t="str">
        <f t="shared" si="63"/>
        <v/>
      </c>
      <c r="G160" s="39"/>
      <c r="H160" s="38"/>
      <c r="I160" s="192"/>
      <c r="J160" s="192"/>
      <c r="K160" s="192"/>
      <c r="L160" s="192"/>
      <c r="M160" s="192"/>
      <c r="N160" s="192"/>
      <c r="O160" s="192"/>
      <c r="P160" s="192"/>
      <c r="Q160" s="192"/>
      <c r="R160" s="192"/>
      <c r="Y160" s="40"/>
      <c r="Z160" s="41"/>
      <c r="AA160" s="42" t="str">
        <f t="shared" si="46"/>
        <v/>
      </c>
      <c r="AB160" s="42" t="str">
        <f t="shared" si="51"/>
        <v/>
      </c>
      <c r="AD160" s="5" t="str">
        <f t="shared" si="47"/>
        <v/>
      </c>
      <c r="AE160" s="138" t="str">
        <f t="shared" si="48"/>
        <v/>
      </c>
      <c r="AF160" s="138" t="str">
        <f t="shared" si="52"/>
        <v/>
      </c>
      <c r="AG160" s="6" t="str">
        <f t="shared" si="49"/>
        <v/>
      </c>
      <c r="AH160" s="5" t="str">
        <f t="shared" si="50"/>
        <v/>
      </c>
      <c r="AI160" s="6" t="str">
        <f t="shared" si="53"/>
        <v/>
      </c>
      <c r="AJ160" s="6" t="str">
        <f t="shared" si="54"/>
        <v/>
      </c>
      <c r="AK160" s="6" t="str">
        <f t="shared" si="55"/>
        <v/>
      </c>
      <c r="AL160" s="6" t="str">
        <f t="shared" si="56"/>
        <v/>
      </c>
      <c r="AM160" s="6" t="str">
        <f t="shared" si="57"/>
        <v/>
      </c>
      <c r="AN160" s="6" t="str">
        <f t="shared" si="58"/>
        <v/>
      </c>
      <c r="AO160" s="6" t="str">
        <f t="shared" si="59"/>
        <v/>
      </c>
      <c r="AP160" s="6" t="str">
        <f t="shared" si="60"/>
        <v/>
      </c>
      <c r="AQ160" s="6" t="str">
        <f t="shared" si="61"/>
        <v/>
      </c>
      <c r="AR160" s="6" t="str">
        <f t="shared" si="62"/>
        <v/>
      </c>
      <c r="AS160" s="6"/>
      <c r="AT160" s="47"/>
    </row>
    <row r="161" spans="2:46" x14ac:dyDescent="0.25">
      <c r="B161" s="194"/>
      <c r="C161" s="194"/>
      <c r="D161" s="4"/>
      <c r="E161" s="38"/>
      <c r="F161" s="39" t="str">
        <f t="shared" si="63"/>
        <v/>
      </c>
      <c r="G161" s="39"/>
      <c r="H161" s="38"/>
      <c r="I161" s="192"/>
      <c r="J161" s="192"/>
      <c r="K161" s="192"/>
      <c r="L161" s="192"/>
      <c r="M161" s="192"/>
      <c r="N161" s="192"/>
      <c r="O161" s="192"/>
      <c r="P161" s="192"/>
      <c r="Q161" s="192"/>
      <c r="R161" s="192"/>
      <c r="Y161" s="40"/>
      <c r="Z161" s="41"/>
      <c r="AA161" s="42" t="str">
        <f t="shared" si="46"/>
        <v/>
      </c>
      <c r="AB161" s="42" t="str">
        <f t="shared" si="51"/>
        <v/>
      </c>
      <c r="AD161" s="5" t="str">
        <f t="shared" si="47"/>
        <v/>
      </c>
      <c r="AE161" s="138" t="str">
        <f t="shared" si="48"/>
        <v/>
      </c>
      <c r="AF161" s="138" t="str">
        <f t="shared" si="52"/>
        <v/>
      </c>
      <c r="AG161" s="6" t="str">
        <f t="shared" si="49"/>
        <v/>
      </c>
      <c r="AH161" s="5" t="str">
        <f t="shared" si="50"/>
        <v/>
      </c>
      <c r="AI161" s="6" t="str">
        <f t="shared" si="53"/>
        <v/>
      </c>
      <c r="AJ161" s="6" t="str">
        <f t="shared" si="54"/>
        <v/>
      </c>
      <c r="AK161" s="6" t="str">
        <f t="shared" si="55"/>
        <v/>
      </c>
      <c r="AL161" s="6" t="str">
        <f t="shared" si="56"/>
        <v/>
      </c>
      <c r="AM161" s="6" t="str">
        <f t="shared" si="57"/>
        <v/>
      </c>
      <c r="AN161" s="6" t="str">
        <f t="shared" si="58"/>
        <v/>
      </c>
      <c r="AO161" s="6" t="str">
        <f t="shared" si="59"/>
        <v/>
      </c>
      <c r="AP161" s="6" t="str">
        <f t="shared" si="60"/>
        <v/>
      </c>
      <c r="AQ161" s="6" t="str">
        <f t="shared" si="61"/>
        <v/>
      </c>
      <c r="AR161" s="6" t="str">
        <f t="shared" si="62"/>
        <v/>
      </c>
      <c r="AS161" s="6"/>
      <c r="AT161" s="47"/>
    </row>
    <row r="162" spans="2:46" x14ac:dyDescent="0.25">
      <c r="B162" s="194"/>
      <c r="C162" s="194"/>
      <c r="D162" s="4"/>
      <c r="E162" s="38"/>
      <c r="F162" s="39" t="str">
        <f t="shared" si="63"/>
        <v/>
      </c>
      <c r="G162" s="39"/>
      <c r="H162" s="38"/>
      <c r="I162" s="192"/>
      <c r="J162" s="192"/>
      <c r="K162" s="192"/>
      <c r="L162" s="192"/>
      <c r="M162" s="192"/>
      <c r="N162" s="192"/>
      <c r="O162" s="192"/>
      <c r="P162" s="192"/>
      <c r="Q162" s="192"/>
      <c r="R162" s="192"/>
      <c r="Y162" s="40"/>
      <c r="Z162" s="41"/>
      <c r="AA162" s="42" t="str">
        <f t="shared" si="46"/>
        <v/>
      </c>
      <c r="AB162" s="42" t="str">
        <f t="shared" si="51"/>
        <v/>
      </c>
      <c r="AD162" s="5" t="str">
        <f t="shared" si="47"/>
        <v/>
      </c>
      <c r="AE162" s="138" t="str">
        <f t="shared" si="48"/>
        <v/>
      </c>
      <c r="AF162" s="138" t="str">
        <f t="shared" si="52"/>
        <v/>
      </c>
      <c r="AG162" s="6" t="str">
        <f t="shared" si="49"/>
        <v/>
      </c>
      <c r="AH162" s="5" t="str">
        <f t="shared" si="50"/>
        <v/>
      </c>
      <c r="AI162" s="6" t="str">
        <f t="shared" si="53"/>
        <v/>
      </c>
      <c r="AJ162" s="6" t="str">
        <f t="shared" si="54"/>
        <v/>
      </c>
      <c r="AK162" s="6" t="str">
        <f t="shared" si="55"/>
        <v/>
      </c>
      <c r="AL162" s="6" t="str">
        <f t="shared" si="56"/>
        <v/>
      </c>
      <c r="AM162" s="6" t="str">
        <f t="shared" si="57"/>
        <v/>
      </c>
      <c r="AN162" s="6" t="str">
        <f t="shared" si="58"/>
        <v/>
      </c>
      <c r="AO162" s="6" t="str">
        <f t="shared" si="59"/>
        <v/>
      </c>
      <c r="AP162" s="6" t="str">
        <f t="shared" si="60"/>
        <v/>
      </c>
      <c r="AQ162" s="6" t="str">
        <f t="shared" si="61"/>
        <v/>
      </c>
      <c r="AR162" s="6" t="str">
        <f t="shared" si="62"/>
        <v/>
      </c>
      <c r="AS162" s="6"/>
      <c r="AT162" s="47"/>
    </row>
    <row r="163" spans="2:46" x14ac:dyDescent="0.25">
      <c r="B163" s="194"/>
      <c r="C163" s="194"/>
      <c r="D163" s="4"/>
      <c r="E163" s="38"/>
      <c r="F163" s="39" t="str">
        <f t="shared" si="63"/>
        <v/>
      </c>
      <c r="G163" s="39"/>
      <c r="H163" s="38"/>
      <c r="I163" s="192"/>
      <c r="J163" s="192"/>
      <c r="K163" s="192"/>
      <c r="L163" s="192"/>
      <c r="M163" s="192"/>
      <c r="N163" s="192"/>
      <c r="O163" s="192"/>
      <c r="P163" s="192"/>
      <c r="Q163" s="192"/>
      <c r="R163" s="192"/>
      <c r="Y163" s="40"/>
      <c r="Z163" s="41"/>
      <c r="AA163" s="42" t="str">
        <f t="shared" si="46"/>
        <v/>
      </c>
      <c r="AB163" s="42" t="str">
        <f t="shared" si="51"/>
        <v/>
      </c>
      <c r="AD163" s="5" t="str">
        <f t="shared" si="47"/>
        <v/>
      </c>
      <c r="AE163" s="138" t="str">
        <f t="shared" si="48"/>
        <v/>
      </c>
      <c r="AF163" s="138" t="str">
        <f t="shared" si="52"/>
        <v/>
      </c>
      <c r="AG163" s="6" t="str">
        <f t="shared" si="49"/>
        <v/>
      </c>
      <c r="AH163" s="5" t="str">
        <f t="shared" si="50"/>
        <v/>
      </c>
      <c r="AI163" s="6" t="str">
        <f t="shared" si="53"/>
        <v/>
      </c>
      <c r="AJ163" s="6" t="str">
        <f t="shared" si="54"/>
        <v/>
      </c>
      <c r="AK163" s="6" t="str">
        <f t="shared" si="55"/>
        <v/>
      </c>
      <c r="AL163" s="6" t="str">
        <f t="shared" si="56"/>
        <v/>
      </c>
      <c r="AM163" s="6" t="str">
        <f t="shared" si="57"/>
        <v/>
      </c>
      <c r="AN163" s="6" t="str">
        <f t="shared" si="58"/>
        <v/>
      </c>
      <c r="AO163" s="6" t="str">
        <f t="shared" si="59"/>
        <v/>
      </c>
      <c r="AP163" s="6" t="str">
        <f t="shared" si="60"/>
        <v/>
      </c>
      <c r="AQ163" s="6" t="str">
        <f t="shared" si="61"/>
        <v/>
      </c>
      <c r="AR163" s="6" t="str">
        <f t="shared" si="62"/>
        <v/>
      </c>
      <c r="AS163" s="6"/>
      <c r="AT163" s="47"/>
    </row>
    <row r="164" spans="2:46" x14ac:dyDescent="0.25">
      <c r="B164" s="194"/>
      <c r="C164" s="194"/>
      <c r="D164" s="4"/>
      <c r="E164" s="38"/>
      <c r="F164" s="39" t="str">
        <f t="shared" si="63"/>
        <v/>
      </c>
      <c r="G164" s="39"/>
      <c r="H164" s="38"/>
      <c r="I164" s="192"/>
      <c r="J164" s="192"/>
      <c r="K164" s="192"/>
      <c r="L164" s="192"/>
      <c r="M164" s="192"/>
      <c r="N164" s="192"/>
      <c r="O164" s="192"/>
      <c r="P164" s="192"/>
      <c r="Q164" s="192"/>
      <c r="R164" s="192"/>
      <c r="Y164" s="40"/>
      <c r="Z164" s="41"/>
      <c r="AA164" s="42" t="str">
        <f t="shared" si="46"/>
        <v/>
      </c>
      <c r="AB164" s="42" t="str">
        <f t="shared" si="51"/>
        <v/>
      </c>
      <c r="AD164" s="5" t="str">
        <f t="shared" si="47"/>
        <v/>
      </c>
      <c r="AE164" s="138" t="str">
        <f t="shared" si="48"/>
        <v/>
      </c>
      <c r="AF164" s="138" t="str">
        <f t="shared" si="52"/>
        <v/>
      </c>
      <c r="AG164" s="6" t="str">
        <f t="shared" si="49"/>
        <v/>
      </c>
      <c r="AH164" s="5" t="str">
        <f t="shared" si="50"/>
        <v/>
      </c>
      <c r="AI164" s="6" t="str">
        <f t="shared" si="53"/>
        <v/>
      </c>
      <c r="AJ164" s="6" t="str">
        <f t="shared" si="54"/>
        <v/>
      </c>
      <c r="AK164" s="6" t="str">
        <f t="shared" si="55"/>
        <v/>
      </c>
      <c r="AL164" s="6" t="str">
        <f t="shared" si="56"/>
        <v/>
      </c>
      <c r="AM164" s="6" t="str">
        <f t="shared" si="57"/>
        <v/>
      </c>
      <c r="AN164" s="6" t="str">
        <f t="shared" si="58"/>
        <v/>
      </c>
      <c r="AO164" s="6" t="str">
        <f t="shared" si="59"/>
        <v/>
      </c>
      <c r="AP164" s="6" t="str">
        <f t="shared" si="60"/>
        <v/>
      </c>
      <c r="AQ164" s="6" t="str">
        <f t="shared" si="61"/>
        <v/>
      </c>
      <c r="AR164" s="6" t="str">
        <f t="shared" si="62"/>
        <v/>
      </c>
      <c r="AS164" s="6"/>
      <c r="AT164" s="47"/>
    </row>
    <row r="165" spans="2:46" x14ac:dyDescent="0.25">
      <c r="B165" s="194"/>
      <c r="C165" s="194"/>
      <c r="D165" s="4"/>
      <c r="E165" s="38"/>
      <c r="F165" s="39" t="str">
        <f t="shared" si="63"/>
        <v/>
      </c>
      <c r="G165" s="39"/>
      <c r="H165" s="38"/>
      <c r="I165" s="192"/>
      <c r="J165" s="192"/>
      <c r="K165" s="192"/>
      <c r="L165" s="192"/>
      <c r="M165" s="192"/>
      <c r="N165" s="192"/>
      <c r="O165" s="192"/>
      <c r="P165" s="192"/>
      <c r="Q165" s="192"/>
      <c r="R165" s="192"/>
      <c r="Y165" s="40"/>
      <c r="Z165" s="41"/>
      <c r="AA165" s="42" t="str">
        <f t="shared" si="46"/>
        <v/>
      </c>
      <c r="AB165" s="42" t="str">
        <f t="shared" si="51"/>
        <v/>
      </c>
      <c r="AD165" s="5" t="str">
        <f t="shared" si="47"/>
        <v/>
      </c>
      <c r="AE165" s="138" t="str">
        <f t="shared" si="48"/>
        <v/>
      </c>
      <c r="AF165" s="138" t="str">
        <f t="shared" si="52"/>
        <v/>
      </c>
      <c r="AG165" s="6" t="str">
        <f t="shared" si="49"/>
        <v/>
      </c>
      <c r="AH165" s="5" t="str">
        <f t="shared" si="50"/>
        <v/>
      </c>
      <c r="AI165" s="6" t="str">
        <f t="shared" si="53"/>
        <v/>
      </c>
      <c r="AJ165" s="6" t="str">
        <f t="shared" si="54"/>
        <v/>
      </c>
      <c r="AK165" s="6" t="str">
        <f t="shared" si="55"/>
        <v/>
      </c>
      <c r="AL165" s="6" t="str">
        <f t="shared" si="56"/>
        <v/>
      </c>
      <c r="AM165" s="6" t="str">
        <f t="shared" si="57"/>
        <v/>
      </c>
      <c r="AN165" s="6" t="str">
        <f t="shared" si="58"/>
        <v/>
      </c>
      <c r="AO165" s="6" t="str">
        <f t="shared" si="59"/>
        <v/>
      </c>
      <c r="AP165" s="6" t="str">
        <f t="shared" si="60"/>
        <v/>
      </c>
      <c r="AQ165" s="6" t="str">
        <f t="shared" si="61"/>
        <v/>
      </c>
      <c r="AR165" s="6" t="str">
        <f t="shared" si="62"/>
        <v/>
      </c>
      <c r="AS165" s="6"/>
      <c r="AT165" s="47"/>
    </row>
    <row r="166" spans="2:46" x14ac:dyDescent="0.25">
      <c r="B166" s="194"/>
      <c r="C166" s="194"/>
      <c r="D166" s="4"/>
      <c r="E166" s="38"/>
      <c r="F166" s="39" t="str">
        <f t="shared" si="63"/>
        <v/>
      </c>
      <c r="G166" s="39"/>
      <c r="H166" s="38"/>
      <c r="I166" s="192"/>
      <c r="J166" s="192"/>
      <c r="K166" s="192"/>
      <c r="L166" s="192"/>
      <c r="M166" s="192"/>
      <c r="N166" s="192"/>
      <c r="O166" s="192"/>
      <c r="P166" s="192"/>
      <c r="Q166" s="192"/>
      <c r="R166" s="192"/>
      <c r="Y166" s="40"/>
      <c r="Z166" s="41"/>
      <c r="AA166" s="42" t="str">
        <f t="shared" si="46"/>
        <v/>
      </c>
      <c r="AB166" s="42" t="str">
        <f t="shared" si="51"/>
        <v/>
      </c>
      <c r="AD166" s="5" t="str">
        <f t="shared" si="47"/>
        <v/>
      </c>
      <c r="AE166" s="138" t="str">
        <f t="shared" si="48"/>
        <v/>
      </c>
      <c r="AF166" s="138" t="str">
        <f t="shared" si="52"/>
        <v/>
      </c>
      <c r="AG166" s="6" t="str">
        <f t="shared" si="49"/>
        <v/>
      </c>
      <c r="AH166" s="5" t="str">
        <f t="shared" si="50"/>
        <v/>
      </c>
      <c r="AI166" s="6" t="str">
        <f t="shared" si="53"/>
        <v/>
      </c>
      <c r="AJ166" s="6" t="str">
        <f t="shared" si="54"/>
        <v/>
      </c>
      <c r="AK166" s="6" t="str">
        <f t="shared" si="55"/>
        <v/>
      </c>
      <c r="AL166" s="6" t="str">
        <f t="shared" si="56"/>
        <v/>
      </c>
      <c r="AM166" s="6" t="str">
        <f t="shared" si="57"/>
        <v/>
      </c>
      <c r="AN166" s="6" t="str">
        <f t="shared" si="58"/>
        <v/>
      </c>
      <c r="AO166" s="6" t="str">
        <f t="shared" si="59"/>
        <v/>
      </c>
      <c r="AP166" s="6" t="str">
        <f t="shared" si="60"/>
        <v/>
      </c>
      <c r="AQ166" s="6" t="str">
        <f t="shared" si="61"/>
        <v/>
      </c>
      <c r="AR166" s="6" t="str">
        <f t="shared" si="62"/>
        <v/>
      </c>
      <c r="AS166" s="6"/>
      <c r="AT166" s="47"/>
    </row>
    <row r="167" spans="2:46" x14ac:dyDescent="0.25">
      <c r="B167" s="194"/>
      <c r="C167" s="194"/>
      <c r="D167" s="4"/>
      <c r="E167" s="38"/>
      <c r="F167" s="39" t="str">
        <f t="shared" si="63"/>
        <v/>
      </c>
      <c r="G167" s="39"/>
      <c r="H167" s="38"/>
      <c r="I167" s="192"/>
      <c r="J167" s="192"/>
      <c r="K167" s="192"/>
      <c r="L167" s="192"/>
      <c r="M167" s="192"/>
      <c r="N167" s="192"/>
      <c r="O167" s="192"/>
      <c r="P167" s="192"/>
      <c r="Q167" s="192"/>
      <c r="R167" s="192"/>
      <c r="Y167" s="40"/>
      <c r="Z167" s="41"/>
      <c r="AA167" s="42" t="str">
        <f t="shared" si="46"/>
        <v/>
      </c>
      <c r="AB167" s="42" t="str">
        <f t="shared" si="51"/>
        <v/>
      </c>
      <c r="AD167" s="5" t="str">
        <f t="shared" si="47"/>
        <v/>
      </c>
      <c r="AE167" s="138" t="str">
        <f t="shared" si="48"/>
        <v/>
      </c>
      <c r="AF167" s="138" t="str">
        <f t="shared" si="52"/>
        <v/>
      </c>
      <c r="AG167" s="6" t="str">
        <f t="shared" si="49"/>
        <v/>
      </c>
      <c r="AH167" s="5" t="str">
        <f t="shared" si="50"/>
        <v/>
      </c>
      <c r="AI167" s="6" t="str">
        <f t="shared" si="53"/>
        <v/>
      </c>
      <c r="AJ167" s="6" t="str">
        <f t="shared" si="54"/>
        <v/>
      </c>
      <c r="AK167" s="6" t="str">
        <f t="shared" si="55"/>
        <v/>
      </c>
      <c r="AL167" s="6" t="str">
        <f t="shared" si="56"/>
        <v/>
      </c>
      <c r="AM167" s="6" t="str">
        <f t="shared" si="57"/>
        <v/>
      </c>
      <c r="AN167" s="6" t="str">
        <f t="shared" si="58"/>
        <v/>
      </c>
      <c r="AO167" s="6" t="str">
        <f t="shared" si="59"/>
        <v/>
      </c>
      <c r="AP167" s="6" t="str">
        <f t="shared" si="60"/>
        <v/>
      </c>
      <c r="AQ167" s="6" t="str">
        <f t="shared" si="61"/>
        <v/>
      </c>
      <c r="AR167" s="6" t="str">
        <f t="shared" si="62"/>
        <v/>
      </c>
      <c r="AS167" s="6"/>
      <c r="AT167" s="47"/>
    </row>
    <row r="168" spans="2:46" x14ac:dyDescent="0.25">
      <c r="B168" s="194"/>
      <c r="C168" s="194"/>
      <c r="D168" s="4"/>
      <c r="E168" s="38"/>
      <c r="F168" s="39" t="str">
        <f t="shared" si="63"/>
        <v/>
      </c>
      <c r="G168" s="39"/>
      <c r="H168" s="38"/>
      <c r="I168" s="192"/>
      <c r="J168" s="192"/>
      <c r="K168" s="192"/>
      <c r="L168" s="192"/>
      <c r="M168" s="192"/>
      <c r="N168" s="192"/>
      <c r="O168" s="192"/>
      <c r="P168" s="192"/>
      <c r="Q168" s="192"/>
      <c r="R168" s="192"/>
      <c r="Y168" s="40"/>
      <c r="Z168" s="41"/>
      <c r="AA168" s="42" t="str">
        <f t="shared" si="46"/>
        <v/>
      </c>
      <c r="AB168" s="42" t="str">
        <f t="shared" si="51"/>
        <v/>
      </c>
      <c r="AD168" s="5" t="str">
        <f t="shared" si="47"/>
        <v/>
      </c>
      <c r="AE168" s="138" t="str">
        <f t="shared" si="48"/>
        <v/>
      </c>
      <c r="AF168" s="138" t="str">
        <f t="shared" si="52"/>
        <v/>
      </c>
      <c r="AG168" s="6" t="str">
        <f t="shared" si="49"/>
        <v/>
      </c>
      <c r="AH168" s="5" t="str">
        <f t="shared" si="50"/>
        <v/>
      </c>
      <c r="AI168" s="6" t="str">
        <f t="shared" si="53"/>
        <v/>
      </c>
      <c r="AJ168" s="6" t="str">
        <f t="shared" si="54"/>
        <v/>
      </c>
      <c r="AK168" s="6" t="str">
        <f t="shared" si="55"/>
        <v/>
      </c>
      <c r="AL168" s="6" t="str">
        <f t="shared" si="56"/>
        <v/>
      </c>
      <c r="AM168" s="6" t="str">
        <f t="shared" si="57"/>
        <v/>
      </c>
      <c r="AN168" s="6" t="str">
        <f t="shared" si="58"/>
        <v/>
      </c>
      <c r="AO168" s="6" t="str">
        <f t="shared" si="59"/>
        <v/>
      </c>
      <c r="AP168" s="6" t="str">
        <f t="shared" si="60"/>
        <v/>
      </c>
      <c r="AQ168" s="6" t="str">
        <f t="shared" si="61"/>
        <v/>
      </c>
      <c r="AR168" s="6" t="str">
        <f t="shared" si="62"/>
        <v/>
      </c>
      <c r="AS168" s="6"/>
      <c r="AT168" s="47"/>
    </row>
    <row r="169" spans="2:46" x14ac:dyDescent="0.25">
      <c r="B169" s="194"/>
      <c r="C169" s="194"/>
      <c r="D169" s="4"/>
      <c r="E169" s="38"/>
      <c r="F169" s="39" t="str">
        <f t="shared" si="63"/>
        <v/>
      </c>
      <c r="G169" s="39"/>
      <c r="H169" s="38"/>
      <c r="I169" s="192"/>
      <c r="J169" s="192"/>
      <c r="K169" s="192"/>
      <c r="L169" s="192"/>
      <c r="M169" s="192"/>
      <c r="N169" s="192"/>
      <c r="O169" s="192"/>
      <c r="P169" s="192"/>
      <c r="Q169" s="192"/>
      <c r="R169" s="192"/>
      <c r="Y169" s="40"/>
      <c r="Z169" s="41"/>
      <c r="AA169" s="42" t="str">
        <f t="shared" si="46"/>
        <v/>
      </c>
      <c r="AB169" s="42" t="str">
        <f t="shared" si="51"/>
        <v/>
      </c>
      <c r="AD169" s="5" t="str">
        <f t="shared" si="47"/>
        <v/>
      </c>
      <c r="AE169" s="138" t="str">
        <f t="shared" si="48"/>
        <v/>
      </c>
      <c r="AF169" s="138" t="str">
        <f t="shared" si="52"/>
        <v/>
      </c>
      <c r="AG169" s="6" t="str">
        <f t="shared" si="49"/>
        <v/>
      </c>
      <c r="AH169" s="5" t="str">
        <f t="shared" si="50"/>
        <v/>
      </c>
      <c r="AI169" s="6" t="str">
        <f t="shared" si="53"/>
        <v/>
      </c>
      <c r="AJ169" s="6" t="str">
        <f t="shared" si="54"/>
        <v/>
      </c>
      <c r="AK169" s="6" t="str">
        <f t="shared" si="55"/>
        <v/>
      </c>
      <c r="AL169" s="6" t="str">
        <f t="shared" si="56"/>
        <v/>
      </c>
      <c r="AM169" s="6" t="str">
        <f t="shared" si="57"/>
        <v/>
      </c>
      <c r="AN169" s="6" t="str">
        <f t="shared" si="58"/>
        <v/>
      </c>
      <c r="AO169" s="6" t="str">
        <f t="shared" si="59"/>
        <v/>
      </c>
      <c r="AP169" s="6" t="str">
        <f t="shared" si="60"/>
        <v/>
      </c>
      <c r="AQ169" s="6" t="str">
        <f t="shared" si="61"/>
        <v/>
      </c>
      <c r="AR169" s="6" t="str">
        <f t="shared" si="62"/>
        <v/>
      </c>
      <c r="AS169" s="6"/>
      <c r="AT169" s="47"/>
    </row>
    <row r="170" spans="2:46" x14ac:dyDescent="0.25">
      <c r="B170" s="194"/>
      <c r="C170" s="194"/>
      <c r="D170" s="4"/>
      <c r="E170" s="38"/>
      <c r="F170" s="39" t="str">
        <f t="shared" si="63"/>
        <v/>
      </c>
      <c r="G170" s="39"/>
      <c r="H170" s="38"/>
      <c r="I170" s="192"/>
      <c r="J170" s="192"/>
      <c r="K170" s="192"/>
      <c r="L170" s="192"/>
      <c r="M170" s="192"/>
      <c r="N170" s="192"/>
      <c r="O170" s="192"/>
      <c r="P170" s="192"/>
      <c r="Q170" s="192"/>
      <c r="R170" s="192"/>
      <c r="Y170" s="40"/>
      <c r="Z170" s="41"/>
      <c r="AA170" s="42" t="str">
        <f t="shared" si="46"/>
        <v/>
      </c>
      <c r="AB170" s="42" t="str">
        <f t="shared" si="51"/>
        <v/>
      </c>
      <c r="AD170" s="5" t="str">
        <f t="shared" si="47"/>
        <v/>
      </c>
      <c r="AE170" s="138" t="str">
        <f t="shared" si="48"/>
        <v/>
      </c>
      <c r="AF170" s="138" t="str">
        <f t="shared" si="52"/>
        <v/>
      </c>
      <c r="AG170" s="6" t="str">
        <f t="shared" si="49"/>
        <v/>
      </c>
      <c r="AH170" s="5" t="str">
        <f t="shared" si="50"/>
        <v/>
      </c>
      <c r="AI170" s="6" t="str">
        <f t="shared" si="53"/>
        <v/>
      </c>
      <c r="AJ170" s="6" t="str">
        <f t="shared" si="54"/>
        <v/>
      </c>
      <c r="AK170" s="6" t="str">
        <f t="shared" si="55"/>
        <v/>
      </c>
      <c r="AL170" s="6" t="str">
        <f t="shared" si="56"/>
        <v/>
      </c>
      <c r="AM170" s="6" t="str">
        <f t="shared" si="57"/>
        <v/>
      </c>
      <c r="AN170" s="6" t="str">
        <f t="shared" si="58"/>
        <v/>
      </c>
      <c r="AO170" s="6" t="str">
        <f t="shared" si="59"/>
        <v/>
      </c>
      <c r="AP170" s="6" t="str">
        <f t="shared" si="60"/>
        <v/>
      </c>
      <c r="AQ170" s="6" t="str">
        <f t="shared" si="61"/>
        <v/>
      </c>
      <c r="AR170" s="6" t="str">
        <f t="shared" si="62"/>
        <v/>
      </c>
      <c r="AS170" s="6"/>
      <c r="AT170" s="47"/>
    </row>
    <row r="171" spans="2:46" x14ac:dyDescent="0.25">
      <c r="B171" s="194"/>
      <c r="C171" s="194"/>
      <c r="D171" s="4"/>
      <c r="E171" s="38"/>
      <c r="F171" s="39" t="str">
        <f t="shared" si="63"/>
        <v/>
      </c>
      <c r="G171" s="39"/>
      <c r="H171" s="38"/>
      <c r="I171" s="192"/>
      <c r="J171" s="192"/>
      <c r="K171" s="192"/>
      <c r="L171" s="192"/>
      <c r="M171" s="192"/>
      <c r="N171" s="192"/>
      <c r="O171" s="192"/>
      <c r="P171" s="192"/>
      <c r="Q171" s="192"/>
      <c r="R171" s="192"/>
      <c r="Y171" s="40"/>
      <c r="Z171" s="41"/>
      <c r="AA171" s="42" t="str">
        <f t="shared" si="46"/>
        <v/>
      </c>
      <c r="AB171" s="42" t="str">
        <f t="shared" si="51"/>
        <v/>
      </c>
      <c r="AD171" s="5" t="str">
        <f t="shared" si="47"/>
        <v/>
      </c>
      <c r="AE171" s="138" t="str">
        <f t="shared" si="48"/>
        <v/>
      </c>
      <c r="AF171" s="138" t="str">
        <f t="shared" si="52"/>
        <v/>
      </c>
      <c r="AG171" s="6" t="str">
        <f t="shared" si="49"/>
        <v/>
      </c>
      <c r="AH171" s="5" t="str">
        <f t="shared" si="50"/>
        <v/>
      </c>
      <c r="AI171" s="6" t="str">
        <f t="shared" si="53"/>
        <v/>
      </c>
      <c r="AJ171" s="6" t="str">
        <f t="shared" si="54"/>
        <v/>
      </c>
      <c r="AK171" s="6" t="str">
        <f t="shared" si="55"/>
        <v/>
      </c>
      <c r="AL171" s="6" t="str">
        <f t="shared" si="56"/>
        <v/>
      </c>
      <c r="AM171" s="6" t="str">
        <f t="shared" si="57"/>
        <v/>
      </c>
      <c r="AN171" s="6" t="str">
        <f t="shared" si="58"/>
        <v/>
      </c>
      <c r="AO171" s="6" t="str">
        <f t="shared" si="59"/>
        <v/>
      </c>
      <c r="AP171" s="6" t="str">
        <f t="shared" si="60"/>
        <v/>
      </c>
      <c r="AQ171" s="6" t="str">
        <f t="shared" si="61"/>
        <v/>
      </c>
      <c r="AR171" s="6" t="str">
        <f t="shared" si="62"/>
        <v/>
      </c>
      <c r="AS171" s="6"/>
      <c r="AT171" s="47"/>
    </row>
    <row r="172" spans="2:46" x14ac:dyDescent="0.25">
      <c r="B172" s="194"/>
      <c r="C172" s="194"/>
      <c r="D172" s="4"/>
      <c r="E172" s="38"/>
      <c r="F172" s="39" t="str">
        <f t="shared" si="63"/>
        <v/>
      </c>
      <c r="G172" s="39"/>
      <c r="H172" s="38"/>
      <c r="I172" s="192"/>
      <c r="J172" s="192"/>
      <c r="K172" s="192"/>
      <c r="L172" s="192"/>
      <c r="M172" s="192"/>
      <c r="N172" s="192"/>
      <c r="O172" s="192"/>
      <c r="P172" s="192"/>
      <c r="Q172" s="192"/>
      <c r="R172" s="192"/>
      <c r="Y172" s="40"/>
      <c r="Z172" s="41"/>
      <c r="AA172" s="42" t="str">
        <f t="shared" si="46"/>
        <v/>
      </c>
      <c r="AB172" s="42" t="str">
        <f t="shared" si="51"/>
        <v/>
      </c>
      <c r="AD172" s="5" t="str">
        <f t="shared" si="47"/>
        <v/>
      </c>
      <c r="AE172" s="138" t="str">
        <f t="shared" si="48"/>
        <v/>
      </c>
      <c r="AF172" s="138" t="str">
        <f t="shared" si="52"/>
        <v/>
      </c>
      <c r="AG172" s="6" t="str">
        <f t="shared" si="49"/>
        <v/>
      </c>
      <c r="AH172" s="5" t="str">
        <f t="shared" si="50"/>
        <v/>
      </c>
      <c r="AI172" s="6" t="str">
        <f t="shared" si="53"/>
        <v/>
      </c>
      <c r="AJ172" s="6" t="str">
        <f t="shared" si="54"/>
        <v/>
      </c>
      <c r="AK172" s="6" t="str">
        <f t="shared" si="55"/>
        <v/>
      </c>
      <c r="AL172" s="6" t="str">
        <f t="shared" si="56"/>
        <v/>
      </c>
      <c r="AM172" s="6" t="str">
        <f t="shared" si="57"/>
        <v/>
      </c>
      <c r="AN172" s="6" t="str">
        <f t="shared" si="58"/>
        <v/>
      </c>
      <c r="AO172" s="6" t="str">
        <f t="shared" si="59"/>
        <v/>
      </c>
      <c r="AP172" s="6" t="str">
        <f t="shared" si="60"/>
        <v/>
      </c>
      <c r="AQ172" s="6" t="str">
        <f t="shared" si="61"/>
        <v/>
      </c>
      <c r="AR172" s="6" t="str">
        <f t="shared" si="62"/>
        <v/>
      </c>
      <c r="AS172" s="6"/>
      <c r="AT172" s="47"/>
    </row>
    <row r="173" spans="2:46" x14ac:dyDescent="0.25">
      <c r="B173" s="194"/>
      <c r="C173" s="194"/>
      <c r="D173" s="4"/>
      <c r="E173" s="38"/>
      <c r="F173" s="39" t="str">
        <f t="shared" si="63"/>
        <v/>
      </c>
      <c r="G173" s="39"/>
      <c r="H173" s="38"/>
      <c r="I173" s="192"/>
      <c r="J173" s="192"/>
      <c r="K173" s="192"/>
      <c r="L173" s="192"/>
      <c r="M173" s="192"/>
      <c r="N173" s="192"/>
      <c r="O173" s="192"/>
      <c r="P173" s="192"/>
      <c r="Q173" s="192"/>
      <c r="R173" s="192"/>
      <c r="Y173" s="40"/>
      <c r="Z173" s="41"/>
      <c r="AA173" s="42" t="str">
        <f t="shared" si="46"/>
        <v/>
      </c>
      <c r="AB173" s="42" t="str">
        <f t="shared" si="51"/>
        <v/>
      </c>
      <c r="AD173" s="5" t="str">
        <f t="shared" si="47"/>
        <v/>
      </c>
      <c r="AE173" s="138" t="str">
        <f t="shared" si="48"/>
        <v/>
      </c>
      <c r="AF173" s="138" t="str">
        <f t="shared" si="52"/>
        <v/>
      </c>
      <c r="AG173" s="6" t="str">
        <f t="shared" si="49"/>
        <v/>
      </c>
      <c r="AH173" s="5" t="str">
        <f t="shared" si="50"/>
        <v/>
      </c>
      <c r="AI173" s="6" t="str">
        <f t="shared" si="53"/>
        <v/>
      </c>
      <c r="AJ173" s="6" t="str">
        <f t="shared" si="54"/>
        <v/>
      </c>
      <c r="AK173" s="6" t="str">
        <f t="shared" si="55"/>
        <v/>
      </c>
      <c r="AL173" s="6" t="str">
        <f t="shared" si="56"/>
        <v/>
      </c>
      <c r="AM173" s="6" t="str">
        <f t="shared" si="57"/>
        <v/>
      </c>
      <c r="AN173" s="6" t="str">
        <f t="shared" si="58"/>
        <v/>
      </c>
      <c r="AO173" s="6" t="str">
        <f t="shared" si="59"/>
        <v/>
      </c>
      <c r="AP173" s="6" t="str">
        <f t="shared" si="60"/>
        <v/>
      </c>
      <c r="AQ173" s="6" t="str">
        <f t="shared" si="61"/>
        <v/>
      </c>
      <c r="AR173" s="6" t="str">
        <f t="shared" si="62"/>
        <v/>
      </c>
      <c r="AS173" s="6"/>
      <c r="AT173" s="47"/>
    </row>
    <row r="174" spans="2:46" x14ac:dyDescent="0.25">
      <c r="B174" s="194"/>
      <c r="C174" s="194"/>
      <c r="D174" s="4"/>
      <c r="E174" s="38"/>
      <c r="F174" s="39" t="str">
        <f t="shared" si="63"/>
        <v/>
      </c>
      <c r="G174" s="39"/>
      <c r="H174" s="38"/>
      <c r="I174" s="192"/>
      <c r="J174" s="192"/>
      <c r="K174" s="192"/>
      <c r="L174" s="192"/>
      <c r="M174" s="192"/>
      <c r="N174" s="192"/>
      <c r="O174" s="192"/>
      <c r="P174" s="192"/>
      <c r="Q174" s="192"/>
      <c r="R174" s="192"/>
      <c r="Y174" s="40"/>
      <c r="Z174" s="41"/>
      <c r="AA174" s="42" t="str">
        <f t="shared" si="46"/>
        <v/>
      </c>
      <c r="AB174" s="42" t="str">
        <f t="shared" si="51"/>
        <v/>
      </c>
      <c r="AD174" s="5" t="str">
        <f t="shared" si="47"/>
        <v/>
      </c>
      <c r="AE174" s="138" t="str">
        <f t="shared" si="48"/>
        <v/>
      </c>
      <c r="AF174" s="138" t="str">
        <f t="shared" si="52"/>
        <v/>
      </c>
      <c r="AG174" s="6" t="str">
        <f t="shared" si="49"/>
        <v/>
      </c>
      <c r="AH174" s="5" t="str">
        <f t="shared" si="50"/>
        <v/>
      </c>
      <c r="AI174" s="6" t="str">
        <f t="shared" si="53"/>
        <v/>
      </c>
      <c r="AJ174" s="6" t="str">
        <f t="shared" si="54"/>
        <v/>
      </c>
      <c r="AK174" s="6" t="str">
        <f t="shared" si="55"/>
        <v/>
      </c>
      <c r="AL174" s="6" t="str">
        <f t="shared" si="56"/>
        <v/>
      </c>
      <c r="AM174" s="6" t="str">
        <f t="shared" si="57"/>
        <v/>
      </c>
      <c r="AN174" s="6" t="str">
        <f t="shared" si="58"/>
        <v/>
      </c>
      <c r="AO174" s="6" t="str">
        <f t="shared" si="59"/>
        <v/>
      </c>
      <c r="AP174" s="6" t="str">
        <f t="shared" si="60"/>
        <v/>
      </c>
      <c r="AQ174" s="6" t="str">
        <f t="shared" si="61"/>
        <v/>
      </c>
      <c r="AR174" s="6" t="str">
        <f t="shared" si="62"/>
        <v/>
      </c>
      <c r="AS174" s="6"/>
      <c r="AT174" s="47"/>
    </row>
    <row r="175" spans="2:46" x14ac:dyDescent="0.25">
      <c r="B175" s="194"/>
      <c r="C175" s="194"/>
      <c r="D175" s="4"/>
      <c r="E175" s="38"/>
      <c r="F175" s="39" t="str">
        <f t="shared" si="63"/>
        <v/>
      </c>
      <c r="G175" s="39"/>
      <c r="H175" s="38"/>
      <c r="I175" s="192"/>
      <c r="J175" s="192"/>
      <c r="K175" s="192"/>
      <c r="L175" s="192"/>
      <c r="M175" s="192"/>
      <c r="N175" s="192"/>
      <c r="O175" s="192"/>
      <c r="P175" s="192"/>
      <c r="Q175" s="192"/>
      <c r="R175" s="192"/>
      <c r="Y175" s="40"/>
      <c r="Z175" s="41"/>
      <c r="AA175" s="42" t="str">
        <f t="shared" si="46"/>
        <v/>
      </c>
      <c r="AB175" s="42" t="str">
        <f t="shared" si="51"/>
        <v/>
      </c>
      <c r="AD175" s="5" t="str">
        <f t="shared" si="47"/>
        <v/>
      </c>
      <c r="AE175" s="138" t="str">
        <f t="shared" si="48"/>
        <v/>
      </c>
      <c r="AF175" s="138" t="str">
        <f t="shared" si="52"/>
        <v/>
      </c>
      <c r="AG175" s="6" t="str">
        <f t="shared" si="49"/>
        <v/>
      </c>
      <c r="AH175" s="5" t="str">
        <f t="shared" si="50"/>
        <v/>
      </c>
      <c r="AI175" s="6" t="str">
        <f t="shared" si="53"/>
        <v/>
      </c>
      <c r="AJ175" s="6" t="str">
        <f t="shared" si="54"/>
        <v/>
      </c>
      <c r="AK175" s="6" t="str">
        <f t="shared" si="55"/>
        <v/>
      </c>
      <c r="AL175" s="6" t="str">
        <f t="shared" si="56"/>
        <v/>
      </c>
      <c r="AM175" s="6" t="str">
        <f t="shared" si="57"/>
        <v/>
      </c>
      <c r="AN175" s="6" t="str">
        <f t="shared" si="58"/>
        <v/>
      </c>
      <c r="AO175" s="6" t="str">
        <f t="shared" si="59"/>
        <v/>
      </c>
      <c r="AP175" s="6" t="str">
        <f t="shared" si="60"/>
        <v/>
      </c>
      <c r="AQ175" s="6" t="str">
        <f t="shared" si="61"/>
        <v/>
      </c>
      <c r="AR175" s="6" t="str">
        <f t="shared" si="62"/>
        <v/>
      </c>
      <c r="AS175" s="6"/>
      <c r="AT175" s="47"/>
    </row>
    <row r="176" spans="2:46" x14ac:dyDescent="0.25">
      <c r="B176" s="194"/>
      <c r="C176" s="194"/>
      <c r="D176" s="4"/>
      <c r="E176" s="38"/>
      <c r="F176" s="39" t="str">
        <f t="shared" si="63"/>
        <v/>
      </c>
      <c r="G176" s="39"/>
      <c r="H176" s="38"/>
      <c r="I176" s="192"/>
      <c r="J176" s="192"/>
      <c r="K176" s="192"/>
      <c r="L176" s="192"/>
      <c r="M176" s="192"/>
      <c r="N176" s="192"/>
      <c r="O176" s="192"/>
      <c r="P176" s="192"/>
      <c r="Q176" s="192"/>
      <c r="R176" s="192"/>
      <c r="Y176" s="40"/>
      <c r="Z176" s="41"/>
      <c r="AA176" s="42" t="str">
        <f t="shared" si="46"/>
        <v/>
      </c>
      <c r="AB176" s="42" t="str">
        <f t="shared" si="51"/>
        <v/>
      </c>
      <c r="AD176" s="5" t="str">
        <f t="shared" si="47"/>
        <v/>
      </c>
      <c r="AE176" s="138" t="str">
        <f t="shared" si="48"/>
        <v/>
      </c>
      <c r="AF176" s="138" t="str">
        <f t="shared" si="52"/>
        <v/>
      </c>
      <c r="AG176" s="6" t="str">
        <f t="shared" si="49"/>
        <v/>
      </c>
      <c r="AH176" s="5" t="str">
        <f t="shared" si="50"/>
        <v/>
      </c>
      <c r="AI176" s="6" t="str">
        <f t="shared" si="53"/>
        <v/>
      </c>
      <c r="AJ176" s="6" t="str">
        <f t="shared" si="54"/>
        <v/>
      </c>
      <c r="AK176" s="6" t="str">
        <f t="shared" si="55"/>
        <v/>
      </c>
      <c r="AL176" s="6" t="str">
        <f t="shared" si="56"/>
        <v/>
      </c>
      <c r="AM176" s="6" t="str">
        <f t="shared" si="57"/>
        <v/>
      </c>
      <c r="AN176" s="6" t="str">
        <f t="shared" si="58"/>
        <v/>
      </c>
      <c r="AO176" s="6" t="str">
        <f t="shared" si="59"/>
        <v/>
      </c>
      <c r="AP176" s="6" t="str">
        <f t="shared" si="60"/>
        <v/>
      </c>
      <c r="AQ176" s="6" t="str">
        <f t="shared" si="61"/>
        <v/>
      </c>
      <c r="AR176" s="6" t="str">
        <f t="shared" si="62"/>
        <v/>
      </c>
      <c r="AS176" s="6"/>
      <c r="AT176" s="47"/>
    </row>
    <row r="177" spans="2:46" x14ac:dyDescent="0.25">
      <c r="B177" s="194"/>
      <c r="C177" s="194"/>
      <c r="D177" s="4"/>
      <c r="E177" s="38"/>
      <c r="F177" s="39" t="str">
        <f t="shared" si="63"/>
        <v/>
      </c>
      <c r="G177" s="39"/>
      <c r="H177" s="38"/>
      <c r="I177" s="192"/>
      <c r="J177" s="192"/>
      <c r="K177" s="192"/>
      <c r="L177" s="192"/>
      <c r="M177" s="192"/>
      <c r="N177" s="192"/>
      <c r="O177" s="192"/>
      <c r="P177" s="192"/>
      <c r="Q177" s="192"/>
      <c r="R177" s="192"/>
      <c r="Y177" s="40"/>
      <c r="Z177" s="41"/>
      <c r="AA177" s="42" t="str">
        <f t="shared" si="46"/>
        <v/>
      </c>
      <c r="AB177" s="42" t="str">
        <f t="shared" si="51"/>
        <v/>
      </c>
      <c r="AD177" s="5" t="str">
        <f t="shared" si="47"/>
        <v/>
      </c>
      <c r="AE177" s="138" t="str">
        <f t="shared" si="48"/>
        <v/>
      </c>
      <c r="AF177" s="138" t="str">
        <f t="shared" si="52"/>
        <v/>
      </c>
      <c r="AG177" s="6" t="str">
        <f t="shared" si="49"/>
        <v/>
      </c>
      <c r="AH177" s="5" t="str">
        <f t="shared" si="50"/>
        <v/>
      </c>
      <c r="AI177" s="6" t="str">
        <f t="shared" si="53"/>
        <v/>
      </c>
      <c r="AJ177" s="6" t="str">
        <f t="shared" si="54"/>
        <v/>
      </c>
      <c r="AK177" s="6" t="str">
        <f t="shared" si="55"/>
        <v/>
      </c>
      <c r="AL177" s="6" t="str">
        <f t="shared" si="56"/>
        <v/>
      </c>
      <c r="AM177" s="6" t="str">
        <f t="shared" si="57"/>
        <v/>
      </c>
      <c r="AN177" s="6" t="str">
        <f t="shared" si="58"/>
        <v/>
      </c>
      <c r="AO177" s="6" t="str">
        <f t="shared" si="59"/>
        <v/>
      </c>
      <c r="AP177" s="6" t="str">
        <f t="shared" si="60"/>
        <v/>
      </c>
      <c r="AQ177" s="6" t="str">
        <f t="shared" si="61"/>
        <v/>
      </c>
      <c r="AR177" s="6" t="str">
        <f t="shared" si="62"/>
        <v/>
      </c>
      <c r="AS177" s="6"/>
      <c r="AT177" s="47"/>
    </row>
    <row r="178" spans="2:46" x14ac:dyDescent="0.25">
      <c r="B178" s="194"/>
      <c r="C178" s="194"/>
      <c r="D178" s="4"/>
      <c r="E178" s="38"/>
      <c r="F178" s="39" t="str">
        <f t="shared" si="63"/>
        <v/>
      </c>
      <c r="G178" s="39"/>
      <c r="H178" s="38"/>
      <c r="I178" s="192"/>
      <c r="J178" s="192"/>
      <c r="K178" s="192"/>
      <c r="L178" s="192"/>
      <c r="M178" s="192"/>
      <c r="N178" s="192"/>
      <c r="O178" s="192"/>
      <c r="P178" s="192"/>
      <c r="Q178" s="192"/>
      <c r="R178" s="192"/>
      <c r="Y178" s="40"/>
      <c r="Z178" s="41"/>
      <c r="AA178" s="42" t="str">
        <f t="shared" si="46"/>
        <v/>
      </c>
      <c r="AB178" s="42" t="str">
        <f t="shared" si="51"/>
        <v/>
      </c>
      <c r="AD178" s="5" t="str">
        <f t="shared" si="47"/>
        <v/>
      </c>
      <c r="AE178" s="138" t="str">
        <f t="shared" si="48"/>
        <v/>
      </c>
      <c r="AF178" s="138" t="str">
        <f t="shared" si="52"/>
        <v/>
      </c>
      <c r="AG178" s="6" t="str">
        <f t="shared" si="49"/>
        <v/>
      </c>
      <c r="AH178" s="5" t="str">
        <f t="shared" si="50"/>
        <v/>
      </c>
      <c r="AI178" s="6" t="str">
        <f t="shared" si="53"/>
        <v/>
      </c>
      <c r="AJ178" s="6" t="str">
        <f t="shared" si="54"/>
        <v/>
      </c>
      <c r="AK178" s="6" t="str">
        <f t="shared" si="55"/>
        <v/>
      </c>
      <c r="AL178" s="6" t="str">
        <f t="shared" si="56"/>
        <v/>
      </c>
      <c r="AM178" s="6" t="str">
        <f t="shared" si="57"/>
        <v/>
      </c>
      <c r="AN178" s="6" t="str">
        <f t="shared" si="58"/>
        <v/>
      </c>
      <c r="AO178" s="6" t="str">
        <f t="shared" si="59"/>
        <v/>
      </c>
      <c r="AP178" s="6" t="str">
        <f t="shared" si="60"/>
        <v/>
      </c>
      <c r="AQ178" s="6" t="str">
        <f t="shared" si="61"/>
        <v/>
      </c>
      <c r="AR178" s="6" t="str">
        <f t="shared" si="62"/>
        <v/>
      </c>
      <c r="AS178" s="6"/>
      <c r="AT178" s="47"/>
    </row>
    <row r="179" spans="2:46" x14ac:dyDescent="0.25">
      <c r="B179" s="194"/>
      <c r="C179" s="194"/>
      <c r="D179" s="4"/>
      <c r="E179" s="38"/>
      <c r="F179" s="39" t="str">
        <f t="shared" si="63"/>
        <v/>
      </c>
      <c r="G179" s="39"/>
      <c r="H179" s="38"/>
      <c r="I179" s="192"/>
      <c r="J179" s="192"/>
      <c r="K179" s="192"/>
      <c r="L179" s="192"/>
      <c r="M179" s="192"/>
      <c r="N179" s="192"/>
      <c r="O179" s="192"/>
      <c r="P179" s="192"/>
      <c r="Q179" s="192"/>
      <c r="R179" s="192"/>
      <c r="Y179" s="40"/>
      <c r="Z179" s="41"/>
      <c r="AA179" s="42" t="str">
        <f t="shared" si="46"/>
        <v/>
      </c>
      <c r="AB179" s="42" t="str">
        <f t="shared" si="51"/>
        <v/>
      </c>
      <c r="AD179" s="5" t="str">
        <f t="shared" si="47"/>
        <v/>
      </c>
      <c r="AE179" s="138" t="str">
        <f t="shared" si="48"/>
        <v/>
      </c>
      <c r="AF179" s="138" t="str">
        <f t="shared" si="52"/>
        <v/>
      </c>
      <c r="AG179" s="6" t="str">
        <f t="shared" si="49"/>
        <v/>
      </c>
      <c r="AH179" s="5" t="str">
        <f t="shared" si="50"/>
        <v/>
      </c>
      <c r="AI179" s="6" t="str">
        <f t="shared" si="53"/>
        <v/>
      </c>
      <c r="AJ179" s="6" t="str">
        <f t="shared" si="54"/>
        <v/>
      </c>
      <c r="AK179" s="6" t="str">
        <f t="shared" si="55"/>
        <v/>
      </c>
      <c r="AL179" s="6" t="str">
        <f t="shared" si="56"/>
        <v/>
      </c>
      <c r="AM179" s="6" t="str">
        <f t="shared" si="57"/>
        <v/>
      </c>
      <c r="AN179" s="6" t="str">
        <f t="shared" si="58"/>
        <v/>
      </c>
      <c r="AO179" s="6" t="str">
        <f t="shared" si="59"/>
        <v/>
      </c>
      <c r="AP179" s="6" t="str">
        <f t="shared" si="60"/>
        <v/>
      </c>
      <c r="AQ179" s="6" t="str">
        <f t="shared" si="61"/>
        <v/>
      </c>
      <c r="AR179" s="6" t="str">
        <f t="shared" si="62"/>
        <v/>
      </c>
      <c r="AS179" s="6"/>
      <c r="AT179" s="47"/>
    </row>
    <row r="180" spans="2:46" x14ac:dyDescent="0.25">
      <c r="B180" s="194"/>
      <c r="C180" s="194"/>
      <c r="D180" s="4"/>
      <c r="E180" s="38"/>
      <c r="F180" s="39" t="str">
        <f t="shared" si="63"/>
        <v/>
      </c>
      <c r="G180" s="39"/>
      <c r="H180" s="38"/>
      <c r="I180" s="192"/>
      <c r="J180" s="192"/>
      <c r="K180" s="192"/>
      <c r="L180" s="192"/>
      <c r="M180" s="192"/>
      <c r="N180" s="192"/>
      <c r="O180" s="192"/>
      <c r="P180" s="192"/>
      <c r="Q180" s="192"/>
      <c r="R180" s="192"/>
      <c r="Y180" s="40"/>
      <c r="Z180" s="41"/>
      <c r="AA180" s="42" t="str">
        <f t="shared" si="46"/>
        <v/>
      </c>
      <c r="AB180" s="42" t="str">
        <f t="shared" si="51"/>
        <v/>
      </c>
      <c r="AD180" s="5" t="str">
        <f t="shared" si="47"/>
        <v/>
      </c>
      <c r="AE180" s="138" t="str">
        <f t="shared" si="48"/>
        <v/>
      </c>
      <c r="AF180" s="138" t="str">
        <f t="shared" si="52"/>
        <v/>
      </c>
      <c r="AG180" s="6" t="str">
        <f t="shared" si="49"/>
        <v/>
      </c>
      <c r="AH180" s="5" t="str">
        <f t="shared" si="50"/>
        <v/>
      </c>
      <c r="AI180" s="6" t="str">
        <f t="shared" si="53"/>
        <v/>
      </c>
      <c r="AJ180" s="6" t="str">
        <f t="shared" si="54"/>
        <v/>
      </c>
      <c r="AK180" s="6" t="str">
        <f t="shared" si="55"/>
        <v/>
      </c>
      <c r="AL180" s="6" t="str">
        <f t="shared" si="56"/>
        <v/>
      </c>
      <c r="AM180" s="6" t="str">
        <f t="shared" si="57"/>
        <v/>
      </c>
      <c r="AN180" s="6" t="str">
        <f t="shared" si="58"/>
        <v/>
      </c>
      <c r="AO180" s="6" t="str">
        <f t="shared" si="59"/>
        <v/>
      </c>
      <c r="AP180" s="6" t="str">
        <f t="shared" si="60"/>
        <v/>
      </c>
      <c r="AQ180" s="6" t="str">
        <f t="shared" si="61"/>
        <v/>
      </c>
      <c r="AR180" s="6" t="str">
        <f t="shared" si="62"/>
        <v/>
      </c>
      <c r="AS180" s="6"/>
      <c r="AT180" s="47"/>
    </row>
    <row r="181" spans="2:46" x14ac:dyDescent="0.25">
      <c r="B181" s="194"/>
      <c r="C181" s="194"/>
      <c r="D181" s="4"/>
      <c r="E181" s="38"/>
      <c r="F181" s="39" t="str">
        <f t="shared" si="63"/>
        <v/>
      </c>
      <c r="G181" s="39"/>
      <c r="H181" s="38"/>
      <c r="I181" s="192"/>
      <c r="J181" s="192"/>
      <c r="K181" s="192"/>
      <c r="L181" s="192"/>
      <c r="M181" s="192"/>
      <c r="N181" s="192"/>
      <c r="O181" s="192"/>
      <c r="P181" s="192"/>
      <c r="Q181" s="192"/>
      <c r="R181" s="192"/>
      <c r="Y181" s="40"/>
      <c r="Z181" s="41"/>
      <c r="AA181" s="42" t="str">
        <f t="shared" si="46"/>
        <v/>
      </c>
      <c r="AB181" s="42" t="str">
        <f t="shared" si="51"/>
        <v/>
      </c>
      <c r="AD181" s="5" t="str">
        <f t="shared" si="47"/>
        <v/>
      </c>
      <c r="AE181" s="138" t="str">
        <f t="shared" si="48"/>
        <v/>
      </c>
      <c r="AF181" s="138" t="str">
        <f t="shared" si="52"/>
        <v/>
      </c>
      <c r="AG181" s="6" t="str">
        <f t="shared" si="49"/>
        <v/>
      </c>
      <c r="AH181" s="5" t="str">
        <f t="shared" si="50"/>
        <v/>
      </c>
      <c r="AI181" s="6" t="str">
        <f t="shared" si="53"/>
        <v/>
      </c>
      <c r="AJ181" s="6" t="str">
        <f t="shared" si="54"/>
        <v/>
      </c>
      <c r="AK181" s="6" t="str">
        <f t="shared" si="55"/>
        <v/>
      </c>
      <c r="AL181" s="6" t="str">
        <f t="shared" si="56"/>
        <v/>
      </c>
      <c r="AM181" s="6" t="str">
        <f t="shared" si="57"/>
        <v/>
      </c>
      <c r="AN181" s="6" t="str">
        <f t="shared" si="58"/>
        <v/>
      </c>
      <c r="AO181" s="6" t="str">
        <f t="shared" si="59"/>
        <v/>
      </c>
      <c r="AP181" s="6" t="str">
        <f t="shared" si="60"/>
        <v/>
      </c>
      <c r="AQ181" s="6" t="str">
        <f t="shared" si="61"/>
        <v/>
      </c>
      <c r="AR181" s="6" t="str">
        <f t="shared" si="62"/>
        <v/>
      </c>
      <c r="AS181" s="6"/>
      <c r="AT181" s="47"/>
    </row>
    <row r="182" spans="2:46" x14ac:dyDescent="0.25">
      <c r="B182" s="194"/>
      <c r="C182" s="194"/>
      <c r="D182" s="4"/>
      <c r="E182" s="38"/>
      <c r="F182" s="39" t="str">
        <f t="shared" si="63"/>
        <v/>
      </c>
      <c r="G182" s="39"/>
      <c r="H182" s="38"/>
      <c r="I182" s="192"/>
      <c r="J182" s="192"/>
      <c r="K182" s="192"/>
      <c r="L182" s="192"/>
      <c r="M182" s="192"/>
      <c r="N182" s="192"/>
      <c r="O182" s="192"/>
      <c r="P182" s="192"/>
      <c r="Q182" s="192"/>
      <c r="R182" s="192"/>
      <c r="Y182" s="40"/>
      <c r="Z182" s="41"/>
      <c r="AA182" s="42" t="str">
        <f t="shared" si="46"/>
        <v/>
      </c>
      <c r="AB182" s="42" t="str">
        <f t="shared" si="51"/>
        <v/>
      </c>
      <c r="AD182" s="5" t="str">
        <f t="shared" si="47"/>
        <v/>
      </c>
      <c r="AE182" s="138" t="str">
        <f t="shared" si="48"/>
        <v/>
      </c>
      <c r="AF182" s="138" t="str">
        <f t="shared" si="52"/>
        <v/>
      </c>
      <c r="AG182" s="6" t="str">
        <f t="shared" si="49"/>
        <v/>
      </c>
      <c r="AH182" s="5" t="str">
        <f t="shared" si="50"/>
        <v/>
      </c>
      <c r="AI182" s="6" t="str">
        <f t="shared" si="53"/>
        <v/>
      </c>
      <c r="AJ182" s="6" t="str">
        <f t="shared" si="54"/>
        <v/>
      </c>
      <c r="AK182" s="6" t="str">
        <f t="shared" si="55"/>
        <v/>
      </c>
      <c r="AL182" s="6" t="str">
        <f t="shared" si="56"/>
        <v/>
      </c>
      <c r="AM182" s="6" t="str">
        <f t="shared" si="57"/>
        <v/>
      </c>
      <c r="AN182" s="6" t="str">
        <f t="shared" si="58"/>
        <v/>
      </c>
      <c r="AO182" s="6" t="str">
        <f t="shared" si="59"/>
        <v/>
      </c>
      <c r="AP182" s="6" t="str">
        <f t="shared" si="60"/>
        <v/>
      </c>
      <c r="AQ182" s="6" t="str">
        <f t="shared" si="61"/>
        <v/>
      </c>
      <c r="AR182" s="6" t="str">
        <f t="shared" si="62"/>
        <v/>
      </c>
      <c r="AS182" s="6"/>
      <c r="AT182" s="47"/>
    </row>
    <row r="183" spans="2:46" x14ac:dyDescent="0.25">
      <c r="B183" s="194"/>
      <c r="C183" s="194"/>
      <c r="D183" s="4"/>
      <c r="E183" s="38"/>
      <c r="F183" s="39" t="str">
        <f t="shared" si="63"/>
        <v/>
      </c>
      <c r="G183" s="39"/>
      <c r="H183" s="38"/>
      <c r="I183" s="192"/>
      <c r="J183" s="192"/>
      <c r="K183" s="192"/>
      <c r="L183" s="192"/>
      <c r="M183" s="192"/>
      <c r="N183" s="192"/>
      <c r="O183" s="192"/>
      <c r="P183" s="192"/>
      <c r="Q183" s="192"/>
      <c r="R183" s="192"/>
      <c r="Y183" s="40"/>
      <c r="Z183" s="41"/>
      <c r="AA183" s="42" t="str">
        <f t="shared" si="46"/>
        <v/>
      </c>
      <c r="AB183" s="42" t="str">
        <f t="shared" si="51"/>
        <v/>
      </c>
      <c r="AD183" s="5" t="str">
        <f t="shared" si="47"/>
        <v/>
      </c>
      <c r="AE183" s="138" t="str">
        <f t="shared" si="48"/>
        <v/>
      </c>
      <c r="AF183" s="138" t="str">
        <f t="shared" si="52"/>
        <v/>
      </c>
      <c r="AG183" s="6" t="str">
        <f t="shared" si="49"/>
        <v/>
      </c>
      <c r="AH183" s="5" t="str">
        <f t="shared" si="50"/>
        <v/>
      </c>
      <c r="AI183" s="6" t="str">
        <f t="shared" si="53"/>
        <v/>
      </c>
      <c r="AJ183" s="6" t="str">
        <f t="shared" si="54"/>
        <v/>
      </c>
      <c r="AK183" s="6" t="str">
        <f t="shared" si="55"/>
        <v/>
      </c>
      <c r="AL183" s="6" t="str">
        <f t="shared" si="56"/>
        <v/>
      </c>
      <c r="AM183" s="6" t="str">
        <f t="shared" si="57"/>
        <v/>
      </c>
      <c r="AN183" s="6" t="str">
        <f t="shared" si="58"/>
        <v/>
      </c>
      <c r="AO183" s="6" t="str">
        <f t="shared" si="59"/>
        <v/>
      </c>
      <c r="AP183" s="6" t="str">
        <f t="shared" si="60"/>
        <v/>
      </c>
      <c r="AQ183" s="6" t="str">
        <f t="shared" si="61"/>
        <v/>
      </c>
      <c r="AR183" s="6" t="str">
        <f t="shared" si="62"/>
        <v/>
      </c>
      <c r="AS183" s="6"/>
      <c r="AT183" s="47"/>
    </row>
    <row r="184" spans="2:46" x14ac:dyDescent="0.25">
      <c r="B184" s="194"/>
      <c r="C184" s="194"/>
      <c r="E184" s="38"/>
      <c r="F184" s="39" t="str">
        <f t="shared" si="63"/>
        <v/>
      </c>
      <c r="G184" s="39"/>
      <c r="H184" s="38"/>
      <c r="I184" s="192"/>
      <c r="J184" s="192"/>
      <c r="K184" s="192"/>
      <c r="L184" s="192"/>
      <c r="M184" s="192"/>
      <c r="N184" s="192"/>
      <c r="O184" s="192"/>
      <c r="P184" s="192"/>
      <c r="Q184" s="192"/>
      <c r="R184" s="192"/>
      <c r="Y184" s="40"/>
      <c r="Z184" s="41"/>
      <c r="AA184" s="42" t="str">
        <f t="shared" si="46"/>
        <v/>
      </c>
      <c r="AB184" s="42" t="str">
        <f t="shared" si="51"/>
        <v/>
      </c>
      <c r="AD184" s="5" t="str">
        <f t="shared" si="47"/>
        <v/>
      </c>
      <c r="AE184" s="138" t="str">
        <f t="shared" si="48"/>
        <v/>
      </c>
      <c r="AF184" s="138" t="str">
        <f t="shared" si="52"/>
        <v/>
      </c>
      <c r="AG184" s="6" t="str">
        <f t="shared" si="49"/>
        <v/>
      </c>
      <c r="AH184" s="5" t="str">
        <f t="shared" si="50"/>
        <v/>
      </c>
      <c r="AI184" s="6" t="str">
        <f t="shared" si="53"/>
        <v/>
      </c>
      <c r="AJ184" s="6" t="str">
        <f t="shared" si="54"/>
        <v/>
      </c>
      <c r="AK184" s="6" t="str">
        <f t="shared" si="55"/>
        <v/>
      </c>
      <c r="AL184" s="6" t="str">
        <f t="shared" si="56"/>
        <v/>
      </c>
      <c r="AM184" s="6" t="str">
        <f t="shared" si="57"/>
        <v/>
      </c>
      <c r="AN184" s="6" t="str">
        <f t="shared" si="58"/>
        <v/>
      </c>
      <c r="AO184" s="6" t="str">
        <f t="shared" si="59"/>
        <v/>
      </c>
      <c r="AP184" s="6" t="str">
        <f t="shared" si="60"/>
        <v/>
      </c>
      <c r="AQ184" s="6" t="str">
        <f t="shared" si="61"/>
        <v/>
      </c>
      <c r="AR184" s="6" t="str">
        <f t="shared" si="62"/>
        <v/>
      </c>
      <c r="AS184" s="6"/>
      <c r="AT184" s="47"/>
    </row>
    <row r="185" spans="2:46" x14ac:dyDescent="0.25">
      <c r="B185" s="194"/>
      <c r="C185" s="194"/>
      <c r="D185" s="4"/>
      <c r="E185" s="38"/>
      <c r="F185" s="39" t="str">
        <f t="shared" si="63"/>
        <v/>
      </c>
      <c r="G185" s="39"/>
      <c r="H185" s="38"/>
      <c r="I185" s="192"/>
      <c r="J185" s="192"/>
      <c r="K185" s="192"/>
      <c r="L185" s="192"/>
      <c r="M185" s="192"/>
      <c r="N185" s="192"/>
      <c r="O185" s="192"/>
      <c r="P185" s="192"/>
      <c r="Q185" s="192"/>
      <c r="R185" s="192"/>
      <c r="Y185" s="40"/>
      <c r="Z185" s="41"/>
      <c r="AA185" s="42" t="str">
        <f t="shared" si="46"/>
        <v/>
      </c>
      <c r="AB185" s="42" t="str">
        <f t="shared" si="51"/>
        <v/>
      </c>
      <c r="AD185" s="5" t="str">
        <f t="shared" si="47"/>
        <v/>
      </c>
      <c r="AE185" s="138" t="str">
        <f t="shared" si="48"/>
        <v/>
      </c>
      <c r="AF185" s="138" t="str">
        <f t="shared" si="52"/>
        <v/>
      </c>
      <c r="AG185" s="6" t="str">
        <f t="shared" si="49"/>
        <v/>
      </c>
      <c r="AH185" s="5" t="str">
        <f t="shared" si="50"/>
        <v/>
      </c>
      <c r="AI185" s="6" t="str">
        <f t="shared" si="53"/>
        <v/>
      </c>
      <c r="AJ185" s="6" t="str">
        <f t="shared" si="54"/>
        <v/>
      </c>
      <c r="AK185" s="6" t="str">
        <f t="shared" si="55"/>
        <v/>
      </c>
      <c r="AL185" s="6" t="str">
        <f t="shared" si="56"/>
        <v/>
      </c>
      <c r="AM185" s="6" t="str">
        <f t="shared" si="57"/>
        <v/>
      </c>
      <c r="AN185" s="6" t="str">
        <f t="shared" si="58"/>
        <v/>
      </c>
      <c r="AO185" s="6" t="str">
        <f t="shared" si="59"/>
        <v/>
      </c>
      <c r="AP185" s="6" t="str">
        <f t="shared" si="60"/>
        <v/>
      </c>
      <c r="AQ185" s="6" t="str">
        <f t="shared" si="61"/>
        <v/>
      </c>
      <c r="AR185" s="6" t="str">
        <f t="shared" si="62"/>
        <v/>
      </c>
      <c r="AS185" s="6"/>
      <c r="AT185" s="47"/>
    </row>
    <row r="186" spans="2:46" x14ac:dyDescent="0.25">
      <c r="B186" s="194"/>
      <c r="C186" s="194"/>
      <c r="D186" s="4"/>
      <c r="E186" s="38"/>
      <c r="F186" s="39" t="str">
        <f t="shared" si="63"/>
        <v/>
      </c>
      <c r="G186" s="39"/>
      <c r="H186" s="38"/>
      <c r="I186" s="192"/>
      <c r="J186" s="192"/>
      <c r="K186" s="192"/>
      <c r="L186" s="192"/>
      <c r="M186" s="192"/>
      <c r="N186" s="192"/>
      <c r="O186" s="192"/>
      <c r="P186" s="192"/>
      <c r="Q186" s="192"/>
      <c r="R186" s="192"/>
      <c r="Y186" s="40"/>
      <c r="Z186" s="41"/>
      <c r="AA186" s="42" t="str">
        <f t="shared" si="46"/>
        <v/>
      </c>
      <c r="AB186" s="42" t="str">
        <f t="shared" si="51"/>
        <v/>
      </c>
      <c r="AD186" s="5" t="str">
        <f t="shared" si="47"/>
        <v/>
      </c>
      <c r="AE186" s="138" t="str">
        <f t="shared" si="48"/>
        <v/>
      </c>
      <c r="AF186" s="138" t="str">
        <f t="shared" si="52"/>
        <v/>
      </c>
      <c r="AG186" s="6" t="str">
        <f t="shared" si="49"/>
        <v/>
      </c>
      <c r="AH186" s="5" t="str">
        <f t="shared" si="50"/>
        <v/>
      </c>
      <c r="AI186" s="6" t="str">
        <f t="shared" si="53"/>
        <v/>
      </c>
      <c r="AJ186" s="6" t="str">
        <f t="shared" si="54"/>
        <v/>
      </c>
      <c r="AK186" s="6" t="str">
        <f t="shared" si="55"/>
        <v/>
      </c>
      <c r="AL186" s="6" t="str">
        <f t="shared" si="56"/>
        <v/>
      </c>
      <c r="AM186" s="6" t="str">
        <f t="shared" si="57"/>
        <v/>
      </c>
      <c r="AN186" s="6" t="str">
        <f t="shared" si="58"/>
        <v/>
      </c>
      <c r="AO186" s="6" t="str">
        <f t="shared" si="59"/>
        <v/>
      </c>
      <c r="AP186" s="6" t="str">
        <f t="shared" si="60"/>
        <v/>
      </c>
      <c r="AQ186" s="6" t="str">
        <f t="shared" si="61"/>
        <v/>
      </c>
      <c r="AR186" s="6" t="str">
        <f t="shared" si="62"/>
        <v/>
      </c>
      <c r="AS186" s="6"/>
      <c r="AT186" s="47"/>
    </row>
    <row r="187" spans="2:46" x14ac:dyDescent="0.25">
      <c r="B187" s="194"/>
      <c r="C187" s="194"/>
      <c r="D187" s="4"/>
      <c r="E187" s="38"/>
      <c r="F187" s="39" t="str">
        <f t="shared" si="63"/>
        <v/>
      </c>
      <c r="G187" s="39"/>
      <c r="H187" s="38"/>
      <c r="I187" s="192"/>
      <c r="J187" s="192"/>
      <c r="K187" s="192"/>
      <c r="L187" s="192"/>
      <c r="M187" s="192"/>
      <c r="N187" s="192"/>
      <c r="O187" s="192"/>
      <c r="P187" s="192"/>
      <c r="Q187" s="192"/>
      <c r="R187" s="192"/>
      <c r="Y187" s="40"/>
      <c r="Z187" s="41"/>
      <c r="AA187" s="42" t="str">
        <f t="shared" si="46"/>
        <v/>
      </c>
      <c r="AB187" s="42" t="str">
        <f t="shared" si="51"/>
        <v/>
      </c>
      <c r="AD187" s="5" t="str">
        <f t="shared" si="47"/>
        <v/>
      </c>
      <c r="AE187" s="138" t="str">
        <f t="shared" si="48"/>
        <v/>
      </c>
      <c r="AF187" s="138" t="str">
        <f t="shared" si="52"/>
        <v/>
      </c>
      <c r="AG187" s="6" t="str">
        <f t="shared" si="49"/>
        <v/>
      </c>
      <c r="AH187" s="5" t="str">
        <f t="shared" si="50"/>
        <v/>
      </c>
      <c r="AI187" s="6" t="str">
        <f t="shared" si="53"/>
        <v/>
      </c>
      <c r="AJ187" s="6" t="str">
        <f t="shared" si="54"/>
        <v/>
      </c>
      <c r="AK187" s="6" t="str">
        <f t="shared" si="55"/>
        <v/>
      </c>
      <c r="AL187" s="6" t="str">
        <f t="shared" si="56"/>
        <v/>
      </c>
      <c r="AM187" s="6" t="str">
        <f t="shared" si="57"/>
        <v/>
      </c>
      <c r="AN187" s="6" t="str">
        <f t="shared" si="58"/>
        <v/>
      </c>
      <c r="AO187" s="6" t="str">
        <f t="shared" si="59"/>
        <v/>
      </c>
      <c r="AP187" s="6" t="str">
        <f t="shared" si="60"/>
        <v/>
      </c>
      <c r="AQ187" s="6" t="str">
        <f t="shared" si="61"/>
        <v/>
      </c>
      <c r="AR187" s="6" t="str">
        <f t="shared" si="62"/>
        <v/>
      </c>
      <c r="AS187" s="6"/>
      <c r="AT187" s="47"/>
    </row>
    <row r="188" spans="2:46" x14ac:dyDescent="0.25">
      <c r="B188" s="194"/>
      <c r="C188" s="194"/>
      <c r="D188" s="4"/>
      <c r="E188" s="38"/>
      <c r="F188" s="39" t="str">
        <f t="shared" si="63"/>
        <v/>
      </c>
      <c r="G188" s="39"/>
      <c r="H188" s="38"/>
      <c r="I188" s="192"/>
      <c r="J188" s="192"/>
      <c r="K188" s="192"/>
      <c r="L188" s="192"/>
      <c r="M188" s="192"/>
      <c r="N188" s="192"/>
      <c r="O188" s="192"/>
      <c r="P188" s="192"/>
      <c r="Q188" s="192"/>
      <c r="R188" s="192"/>
      <c r="Y188" s="40"/>
      <c r="Z188" s="41"/>
      <c r="AA188" s="42" t="str">
        <f t="shared" si="46"/>
        <v/>
      </c>
      <c r="AB188" s="42" t="str">
        <f t="shared" si="51"/>
        <v/>
      </c>
      <c r="AD188" s="5" t="str">
        <f t="shared" si="47"/>
        <v/>
      </c>
      <c r="AE188" s="138" t="str">
        <f t="shared" si="48"/>
        <v/>
      </c>
      <c r="AF188" s="138" t="str">
        <f t="shared" si="52"/>
        <v/>
      </c>
      <c r="AG188" s="6" t="str">
        <f t="shared" si="49"/>
        <v/>
      </c>
      <c r="AH188" s="5" t="str">
        <f t="shared" si="50"/>
        <v/>
      </c>
      <c r="AI188" s="6" t="str">
        <f t="shared" si="53"/>
        <v/>
      </c>
      <c r="AJ188" s="6" t="str">
        <f t="shared" si="54"/>
        <v/>
      </c>
      <c r="AK188" s="6" t="str">
        <f t="shared" si="55"/>
        <v/>
      </c>
      <c r="AL188" s="6" t="str">
        <f t="shared" si="56"/>
        <v/>
      </c>
      <c r="AM188" s="6" t="str">
        <f t="shared" si="57"/>
        <v/>
      </c>
      <c r="AN188" s="6" t="str">
        <f t="shared" si="58"/>
        <v/>
      </c>
      <c r="AO188" s="6" t="str">
        <f t="shared" si="59"/>
        <v/>
      </c>
      <c r="AP188" s="6" t="str">
        <f t="shared" si="60"/>
        <v/>
      </c>
      <c r="AQ188" s="6" t="str">
        <f t="shared" si="61"/>
        <v/>
      </c>
      <c r="AR188" s="6" t="str">
        <f t="shared" si="62"/>
        <v/>
      </c>
      <c r="AS188" s="6"/>
      <c r="AT188" s="47"/>
    </row>
    <row r="189" spans="2:46" x14ac:dyDescent="0.25">
      <c r="B189" s="194"/>
      <c r="C189" s="194"/>
      <c r="D189" s="4"/>
      <c r="E189" s="38"/>
      <c r="F189" s="39" t="str">
        <f t="shared" si="63"/>
        <v/>
      </c>
      <c r="G189" s="39"/>
      <c r="H189" s="38"/>
      <c r="I189" s="192"/>
      <c r="J189" s="192"/>
      <c r="K189" s="192"/>
      <c r="L189" s="192"/>
      <c r="M189" s="192"/>
      <c r="N189" s="192"/>
      <c r="O189" s="192"/>
      <c r="P189" s="192"/>
      <c r="Q189" s="192"/>
      <c r="R189" s="192"/>
      <c r="Y189" s="40"/>
      <c r="Z189" s="41"/>
      <c r="AA189" s="42" t="str">
        <f t="shared" si="46"/>
        <v/>
      </c>
      <c r="AB189" s="42" t="str">
        <f t="shared" si="51"/>
        <v/>
      </c>
      <c r="AD189" s="5" t="str">
        <f t="shared" si="47"/>
        <v/>
      </c>
      <c r="AE189" s="138" t="str">
        <f t="shared" si="48"/>
        <v/>
      </c>
      <c r="AF189" s="138" t="str">
        <f t="shared" si="52"/>
        <v/>
      </c>
      <c r="AG189" s="6" t="str">
        <f t="shared" si="49"/>
        <v/>
      </c>
      <c r="AH189" s="5" t="str">
        <f t="shared" si="50"/>
        <v/>
      </c>
      <c r="AI189" s="6" t="str">
        <f t="shared" si="53"/>
        <v/>
      </c>
      <c r="AJ189" s="6" t="str">
        <f t="shared" si="54"/>
        <v/>
      </c>
      <c r="AK189" s="6" t="str">
        <f t="shared" si="55"/>
        <v/>
      </c>
      <c r="AL189" s="6" t="str">
        <f t="shared" si="56"/>
        <v/>
      </c>
      <c r="AM189" s="6" t="str">
        <f t="shared" si="57"/>
        <v/>
      </c>
      <c r="AN189" s="6" t="str">
        <f t="shared" si="58"/>
        <v/>
      </c>
      <c r="AO189" s="6" t="str">
        <f t="shared" si="59"/>
        <v/>
      </c>
      <c r="AP189" s="6" t="str">
        <f t="shared" si="60"/>
        <v/>
      </c>
      <c r="AQ189" s="6" t="str">
        <f t="shared" si="61"/>
        <v/>
      </c>
      <c r="AR189" s="6" t="str">
        <f t="shared" si="62"/>
        <v/>
      </c>
      <c r="AS189" s="6"/>
      <c r="AT189" s="47"/>
    </row>
    <row r="190" spans="2:46" x14ac:dyDescent="0.25">
      <c r="B190" s="194"/>
      <c r="C190" s="194"/>
      <c r="D190" s="4"/>
      <c r="E190" s="38"/>
      <c r="F190" s="39" t="str">
        <f t="shared" si="63"/>
        <v/>
      </c>
      <c r="G190" s="39"/>
      <c r="H190" s="38"/>
      <c r="I190" s="192"/>
      <c r="J190" s="192"/>
      <c r="K190" s="192"/>
      <c r="L190" s="192"/>
      <c r="M190" s="192"/>
      <c r="N190" s="192"/>
      <c r="O190" s="192"/>
      <c r="P190" s="192"/>
      <c r="Q190" s="192"/>
      <c r="R190" s="192"/>
      <c r="Y190" s="40"/>
      <c r="Z190" s="41"/>
      <c r="AA190" s="42" t="str">
        <f t="shared" si="46"/>
        <v/>
      </c>
      <c r="AB190" s="42" t="str">
        <f t="shared" si="51"/>
        <v/>
      </c>
      <c r="AD190" s="5" t="str">
        <f t="shared" si="47"/>
        <v/>
      </c>
      <c r="AE190" s="138" t="str">
        <f t="shared" si="48"/>
        <v/>
      </c>
      <c r="AF190" s="138" t="str">
        <f t="shared" si="52"/>
        <v/>
      </c>
      <c r="AG190" s="6" t="str">
        <f t="shared" si="49"/>
        <v/>
      </c>
      <c r="AH190" s="5" t="str">
        <f t="shared" si="50"/>
        <v/>
      </c>
      <c r="AI190" s="6" t="str">
        <f t="shared" si="53"/>
        <v/>
      </c>
      <c r="AJ190" s="6" t="str">
        <f t="shared" si="54"/>
        <v/>
      </c>
      <c r="AK190" s="6" t="str">
        <f t="shared" si="55"/>
        <v/>
      </c>
      <c r="AL190" s="6" t="str">
        <f t="shared" si="56"/>
        <v/>
      </c>
      <c r="AM190" s="6" t="str">
        <f t="shared" si="57"/>
        <v/>
      </c>
      <c r="AN190" s="6" t="str">
        <f t="shared" si="58"/>
        <v/>
      </c>
      <c r="AO190" s="6" t="str">
        <f t="shared" si="59"/>
        <v/>
      </c>
      <c r="AP190" s="6" t="str">
        <f t="shared" si="60"/>
        <v/>
      </c>
      <c r="AQ190" s="6" t="str">
        <f t="shared" si="61"/>
        <v/>
      </c>
      <c r="AR190" s="6" t="str">
        <f t="shared" si="62"/>
        <v/>
      </c>
      <c r="AS190" s="6"/>
      <c r="AT190" s="47"/>
    </row>
    <row r="191" spans="2:46" x14ac:dyDescent="0.25">
      <c r="B191" s="194"/>
      <c r="C191" s="194"/>
      <c r="D191" s="4"/>
      <c r="E191" s="38"/>
      <c r="F191" s="39" t="str">
        <f t="shared" si="63"/>
        <v/>
      </c>
      <c r="G191" s="39"/>
      <c r="H191" s="38"/>
      <c r="I191" s="192"/>
      <c r="J191" s="192"/>
      <c r="K191" s="192"/>
      <c r="L191" s="192"/>
      <c r="M191" s="192"/>
      <c r="N191" s="192"/>
      <c r="O191" s="192"/>
      <c r="P191" s="192"/>
      <c r="Q191" s="192"/>
      <c r="R191" s="192"/>
      <c r="Y191" s="40"/>
      <c r="Z191" s="41"/>
      <c r="AA191" s="42" t="str">
        <f t="shared" si="46"/>
        <v/>
      </c>
      <c r="AB191" s="42" t="str">
        <f t="shared" si="51"/>
        <v/>
      </c>
      <c r="AD191" s="5" t="str">
        <f t="shared" si="47"/>
        <v/>
      </c>
      <c r="AE191" s="138" t="str">
        <f t="shared" si="48"/>
        <v/>
      </c>
      <c r="AF191" s="138" t="str">
        <f t="shared" si="52"/>
        <v/>
      </c>
      <c r="AG191" s="6" t="str">
        <f t="shared" si="49"/>
        <v/>
      </c>
      <c r="AH191" s="5" t="str">
        <f t="shared" si="50"/>
        <v/>
      </c>
      <c r="AI191" s="6" t="str">
        <f t="shared" si="53"/>
        <v/>
      </c>
      <c r="AJ191" s="6" t="str">
        <f t="shared" si="54"/>
        <v/>
      </c>
      <c r="AK191" s="6" t="str">
        <f t="shared" si="55"/>
        <v/>
      </c>
      <c r="AL191" s="6" t="str">
        <f t="shared" si="56"/>
        <v/>
      </c>
      <c r="AM191" s="6" t="str">
        <f t="shared" si="57"/>
        <v/>
      </c>
      <c r="AN191" s="6" t="str">
        <f t="shared" si="58"/>
        <v/>
      </c>
      <c r="AO191" s="6" t="str">
        <f t="shared" si="59"/>
        <v/>
      </c>
      <c r="AP191" s="6" t="str">
        <f t="shared" si="60"/>
        <v/>
      </c>
      <c r="AQ191" s="6" t="str">
        <f t="shared" si="61"/>
        <v/>
      </c>
      <c r="AR191" s="6" t="str">
        <f t="shared" si="62"/>
        <v/>
      </c>
      <c r="AS191" s="6"/>
      <c r="AT191" s="47"/>
    </row>
    <row r="192" spans="2:46" x14ac:dyDescent="0.25">
      <c r="B192" s="194"/>
      <c r="C192" s="194"/>
      <c r="D192" s="4"/>
      <c r="E192" s="38"/>
      <c r="F192" s="39" t="str">
        <f t="shared" si="63"/>
        <v/>
      </c>
      <c r="G192" s="39"/>
      <c r="H192" s="38"/>
      <c r="I192" s="192"/>
      <c r="J192" s="192"/>
      <c r="K192" s="192"/>
      <c r="L192" s="192"/>
      <c r="M192" s="192"/>
      <c r="N192" s="192"/>
      <c r="O192" s="192"/>
      <c r="P192" s="192"/>
      <c r="Q192" s="192"/>
      <c r="R192" s="192"/>
      <c r="Y192" s="40"/>
      <c r="Z192" s="41"/>
      <c r="AA192" s="42" t="str">
        <f t="shared" si="46"/>
        <v/>
      </c>
      <c r="AB192" s="42" t="str">
        <f t="shared" si="51"/>
        <v/>
      </c>
      <c r="AD192" s="5" t="str">
        <f t="shared" si="47"/>
        <v/>
      </c>
      <c r="AE192" s="138" t="str">
        <f t="shared" si="48"/>
        <v/>
      </c>
      <c r="AF192" s="138" t="str">
        <f t="shared" si="52"/>
        <v/>
      </c>
      <c r="AG192" s="6" t="str">
        <f t="shared" si="49"/>
        <v/>
      </c>
      <c r="AH192" s="5" t="str">
        <f t="shared" si="50"/>
        <v/>
      </c>
      <c r="AI192" s="6" t="str">
        <f t="shared" si="53"/>
        <v/>
      </c>
      <c r="AJ192" s="6" t="str">
        <f t="shared" si="54"/>
        <v/>
      </c>
      <c r="AK192" s="6" t="str">
        <f t="shared" si="55"/>
        <v/>
      </c>
      <c r="AL192" s="6" t="str">
        <f t="shared" si="56"/>
        <v/>
      </c>
      <c r="AM192" s="6" t="str">
        <f t="shared" si="57"/>
        <v/>
      </c>
      <c r="AN192" s="6" t="str">
        <f t="shared" si="58"/>
        <v/>
      </c>
      <c r="AO192" s="6" t="str">
        <f t="shared" si="59"/>
        <v/>
      </c>
      <c r="AP192" s="6" t="str">
        <f t="shared" si="60"/>
        <v/>
      </c>
      <c r="AQ192" s="6" t="str">
        <f t="shared" si="61"/>
        <v/>
      </c>
      <c r="AR192" s="6" t="str">
        <f t="shared" si="62"/>
        <v/>
      </c>
      <c r="AS192" s="6"/>
      <c r="AT192" s="47"/>
    </row>
    <row r="193" spans="2:46" x14ac:dyDescent="0.25">
      <c r="B193" s="194"/>
      <c r="C193" s="194"/>
      <c r="D193" s="4"/>
      <c r="E193" s="38"/>
      <c r="F193" s="39" t="str">
        <f t="shared" si="63"/>
        <v/>
      </c>
      <c r="G193" s="39"/>
      <c r="H193" s="38"/>
      <c r="I193" s="192"/>
      <c r="J193" s="192"/>
      <c r="K193" s="192"/>
      <c r="L193" s="192"/>
      <c r="M193" s="192"/>
      <c r="N193" s="192"/>
      <c r="O193" s="192"/>
      <c r="P193" s="192"/>
      <c r="Q193" s="192"/>
      <c r="R193" s="192"/>
      <c r="Y193" s="40"/>
      <c r="Z193" s="41"/>
      <c r="AA193" s="42" t="str">
        <f t="shared" si="46"/>
        <v/>
      </c>
      <c r="AB193" s="42" t="str">
        <f t="shared" si="51"/>
        <v/>
      </c>
      <c r="AD193" s="5" t="str">
        <f t="shared" si="47"/>
        <v/>
      </c>
      <c r="AE193" s="138" t="str">
        <f t="shared" si="48"/>
        <v/>
      </c>
      <c r="AF193" s="138" t="str">
        <f t="shared" si="52"/>
        <v/>
      </c>
      <c r="AG193" s="6" t="str">
        <f t="shared" si="49"/>
        <v/>
      </c>
      <c r="AH193" s="5" t="str">
        <f t="shared" si="50"/>
        <v/>
      </c>
      <c r="AI193" s="6" t="str">
        <f t="shared" si="53"/>
        <v/>
      </c>
      <c r="AJ193" s="6" t="str">
        <f t="shared" si="54"/>
        <v/>
      </c>
      <c r="AK193" s="6" t="str">
        <f t="shared" si="55"/>
        <v/>
      </c>
      <c r="AL193" s="6" t="str">
        <f t="shared" si="56"/>
        <v/>
      </c>
      <c r="AM193" s="6" t="str">
        <f t="shared" si="57"/>
        <v/>
      </c>
      <c r="AN193" s="6" t="str">
        <f t="shared" si="58"/>
        <v/>
      </c>
      <c r="AO193" s="6" t="str">
        <f t="shared" si="59"/>
        <v/>
      </c>
      <c r="AP193" s="6" t="str">
        <f t="shared" si="60"/>
        <v/>
      </c>
      <c r="AQ193" s="6" t="str">
        <f t="shared" si="61"/>
        <v/>
      </c>
      <c r="AR193" s="6" t="str">
        <f t="shared" si="62"/>
        <v/>
      </c>
      <c r="AS193" s="6"/>
      <c r="AT193" s="47"/>
    </row>
    <row r="194" spans="2:46" x14ac:dyDescent="0.25">
      <c r="B194" s="194"/>
      <c r="C194" s="194"/>
      <c r="D194" s="4"/>
      <c r="E194" s="38"/>
      <c r="F194" s="39" t="str">
        <f t="shared" si="63"/>
        <v/>
      </c>
      <c r="G194" s="39"/>
      <c r="H194" s="38"/>
      <c r="I194" s="192"/>
      <c r="J194" s="192"/>
      <c r="K194" s="192"/>
      <c r="L194" s="192"/>
      <c r="M194" s="192"/>
      <c r="N194" s="192"/>
      <c r="O194" s="192"/>
      <c r="P194" s="192"/>
      <c r="Q194" s="192"/>
      <c r="R194" s="192"/>
      <c r="Y194" s="40"/>
      <c r="Z194" s="41"/>
      <c r="AA194" s="42" t="str">
        <f t="shared" si="46"/>
        <v/>
      </c>
      <c r="AB194" s="42" t="str">
        <f t="shared" si="51"/>
        <v/>
      </c>
      <c r="AD194" s="5" t="str">
        <f t="shared" si="47"/>
        <v/>
      </c>
      <c r="AE194" s="138" t="str">
        <f t="shared" si="48"/>
        <v/>
      </c>
      <c r="AF194" s="138" t="str">
        <f t="shared" si="52"/>
        <v/>
      </c>
      <c r="AG194" s="6" t="str">
        <f t="shared" si="49"/>
        <v/>
      </c>
      <c r="AH194" s="5" t="str">
        <f t="shared" si="50"/>
        <v/>
      </c>
      <c r="AI194" s="6" t="str">
        <f t="shared" si="53"/>
        <v/>
      </c>
      <c r="AJ194" s="6" t="str">
        <f t="shared" si="54"/>
        <v/>
      </c>
      <c r="AK194" s="6" t="str">
        <f t="shared" si="55"/>
        <v/>
      </c>
      <c r="AL194" s="6" t="str">
        <f t="shared" si="56"/>
        <v/>
      </c>
      <c r="AM194" s="6" t="str">
        <f t="shared" si="57"/>
        <v/>
      </c>
      <c r="AN194" s="6" t="str">
        <f t="shared" si="58"/>
        <v/>
      </c>
      <c r="AO194" s="6" t="str">
        <f t="shared" si="59"/>
        <v/>
      </c>
      <c r="AP194" s="6" t="str">
        <f t="shared" si="60"/>
        <v/>
      </c>
      <c r="AQ194" s="6" t="str">
        <f t="shared" si="61"/>
        <v/>
      </c>
      <c r="AR194" s="6" t="str">
        <f t="shared" si="62"/>
        <v/>
      </c>
      <c r="AS194" s="6"/>
      <c r="AT194" s="47"/>
    </row>
    <row r="195" spans="2:46" x14ac:dyDescent="0.25">
      <c r="B195" s="194"/>
      <c r="C195" s="194"/>
      <c r="D195" s="4"/>
      <c r="E195" s="38"/>
      <c r="F195" s="39" t="str">
        <f t="shared" si="63"/>
        <v/>
      </c>
      <c r="G195" s="39"/>
      <c r="H195" s="38"/>
      <c r="I195" s="192"/>
      <c r="J195" s="192"/>
      <c r="K195" s="192"/>
      <c r="L195" s="192"/>
      <c r="M195" s="192"/>
      <c r="N195" s="192"/>
      <c r="O195" s="192"/>
      <c r="P195" s="192"/>
      <c r="Q195" s="192"/>
      <c r="R195" s="192"/>
      <c r="Y195" s="40"/>
      <c r="Z195" s="41"/>
      <c r="AA195" s="42" t="str">
        <f t="shared" si="46"/>
        <v/>
      </c>
      <c r="AB195" s="42" t="str">
        <f t="shared" si="51"/>
        <v/>
      </c>
      <c r="AD195" s="5" t="str">
        <f t="shared" si="47"/>
        <v/>
      </c>
      <c r="AE195" s="138" t="str">
        <f t="shared" si="48"/>
        <v/>
      </c>
      <c r="AF195" s="138" t="str">
        <f t="shared" si="52"/>
        <v/>
      </c>
      <c r="AG195" s="6" t="str">
        <f t="shared" si="49"/>
        <v/>
      </c>
      <c r="AH195" s="5" t="str">
        <f t="shared" si="50"/>
        <v/>
      </c>
      <c r="AI195" s="6" t="str">
        <f t="shared" si="53"/>
        <v/>
      </c>
      <c r="AJ195" s="6" t="str">
        <f t="shared" si="54"/>
        <v/>
      </c>
      <c r="AK195" s="6" t="str">
        <f t="shared" si="55"/>
        <v/>
      </c>
      <c r="AL195" s="6" t="str">
        <f t="shared" si="56"/>
        <v/>
      </c>
      <c r="AM195" s="6" t="str">
        <f t="shared" si="57"/>
        <v/>
      </c>
      <c r="AN195" s="6" t="str">
        <f t="shared" si="58"/>
        <v/>
      </c>
      <c r="AO195" s="6" t="str">
        <f t="shared" si="59"/>
        <v/>
      </c>
      <c r="AP195" s="6" t="str">
        <f t="shared" si="60"/>
        <v/>
      </c>
      <c r="AQ195" s="6" t="str">
        <f t="shared" si="61"/>
        <v/>
      </c>
      <c r="AR195" s="6" t="str">
        <f t="shared" si="62"/>
        <v/>
      </c>
      <c r="AS195" s="6"/>
      <c r="AT195" s="47"/>
    </row>
    <row r="196" spans="2:46" x14ac:dyDescent="0.25">
      <c r="B196" s="194"/>
      <c r="C196" s="194"/>
      <c r="D196" s="4"/>
      <c r="E196" s="38"/>
      <c r="F196" s="39" t="str">
        <f t="shared" si="63"/>
        <v/>
      </c>
      <c r="G196" s="39"/>
      <c r="H196" s="38"/>
      <c r="I196" s="192"/>
      <c r="J196" s="192"/>
      <c r="K196" s="192"/>
      <c r="L196" s="192"/>
      <c r="M196" s="192"/>
      <c r="N196" s="192"/>
      <c r="O196" s="192"/>
      <c r="P196" s="192"/>
      <c r="Q196" s="192"/>
      <c r="R196" s="192"/>
      <c r="Y196" s="40"/>
      <c r="Z196" s="41"/>
      <c r="AA196" s="42" t="str">
        <f t="shared" si="46"/>
        <v/>
      </c>
      <c r="AB196" s="42" t="str">
        <f t="shared" si="51"/>
        <v/>
      </c>
      <c r="AD196" s="5" t="str">
        <f t="shared" si="47"/>
        <v/>
      </c>
      <c r="AE196" s="138" t="str">
        <f t="shared" si="48"/>
        <v/>
      </c>
      <c r="AF196" s="138" t="str">
        <f t="shared" si="52"/>
        <v/>
      </c>
      <c r="AG196" s="6" t="str">
        <f t="shared" si="49"/>
        <v/>
      </c>
      <c r="AH196" s="5" t="str">
        <f t="shared" si="50"/>
        <v/>
      </c>
      <c r="AI196" s="6" t="str">
        <f t="shared" si="53"/>
        <v/>
      </c>
      <c r="AJ196" s="6" t="str">
        <f t="shared" si="54"/>
        <v/>
      </c>
      <c r="AK196" s="6" t="str">
        <f t="shared" si="55"/>
        <v/>
      </c>
      <c r="AL196" s="6" t="str">
        <f t="shared" si="56"/>
        <v/>
      </c>
      <c r="AM196" s="6" t="str">
        <f t="shared" si="57"/>
        <v/>
      </c>
      <c r="AN196" s="6" t="str">
        <f t="shared" si="58"/>
        <v/>
      </c>
      <c r="AO196" s="6" t="str">
        <f t="shared" si="59"/>
        <v/>
      </c>
      <c r="AP196" s="6" t="str">
        <f t="shared" si="60"/>
        <v/>
      </c>
      <c r="AQ196" s="6" t="str">
        <f t="shared" si="61"/>
        <v/>
      </c>
      <c r="AR196" s="6" t="str">
        <f t="shared" si="62"/>
        <v/>
      </c>
      <c r="AS196" s="6"/>
      <c r="AT196" s="47"/>
    </row>
    <row r="197" spans="2:46" x14ac:dyDescent="0.25">
      <c r="B197" s="194"/>
      <c r="C197" s="194"/>
      <c r="D197" s="4"/>
      <c r="E197" s="38"/>
      <c r="F197" s="39" t="str">
        <f t="shared" si="63"/>
        <v/>
      </c>
      <c r="G197" s="39"/>
      <c r="H197" s="38"/>
      <c r="I197" s="192"/>
      <c r="J197" s="192"/>
      <c r="K197" s="192"/>
      <c r="L197" s="192"/>
      <c r="M197" s="192"/>
      <c r="N197" s="192"/>
      <c r="O197" s="192"/>
      <c r="P197" s="192"/>
      <c r="Q197" s="192"/>
      <c r="R197" s="192"/>
      <c r="Y197" s="40"/>
      <c r="Z197" s="41"/>
      <c r="AA197" s="42" t="str">
        <f t="shared" si="46"/>
        <v/>
      </c>
      <c r="AB197" s="42" t="str">
        <f t="shared" si="51"/>
        <v/>
      </c>
      <c r="AD197" s="5" t="str">
        <f t="shared" si="47"/>
        <v/>
      </c>
      <c r="AE197" s="138" t="str">
        <f t="shared" si="48"/>
        <v/>
      </c>
      <c r="AF197" s="138" t="str">
        <f t="shared" si="52"/>
        <v/>
      </c>
      <c r="AG197" s="6" t="str">
        <f t="shared" si="49"/>
        <v/>
      </c>
      <c r="AH197" s="5" t="str">
        <f t="shared" si="50"/>
        <v/>
      </c>
      <c r="AI197" s="6" t="str">
        <f t="shared" si="53"/>
        <v/>
      </c>
      <c r="AJ197" s="6" t="str">
        <f t="shared" si="54"/>
        <v/>
      </c>
      <c r="AK197" s="6" t="str">
        <f t="shared" si="55"/>
        <v/>
      </c>
      <c r="AL197" s="6" t="str">
        <f t="shared" si="56"/>
        <v/>
      </c>
      <c r="AM197" s="6" t="str">
        <f t="shared" si="57"/>
        <v/>
      </c>
      <c r="AN197" s="6" t="str">
        <f t="shared" si="58"/>
        <v/>
      </c>
      <c r="AO197" s="6" t="str">
        <f t="shared" si="59"/>
        <v/>
      </c>
      <c r="AP197" s="6" t="str">
        <f t="shared" si="60"/>
        <v/>
      </c>
      <c r="AQ197" s="6" t="str">
        <f t="shared" si="61"/>
        <v/>
      </c>
      <c r="AR197" s="6" t="str">
        <f t="shared" si="62"/>
        <v/>
      </c>
      <c r="AS197" s="6"/>
      <c r="AT197" s="47"/>
    </row>
    <row r="198" spans="2:46" x14ac:dyDescent="0.25">
      <c r="B198" s="194"/>
      <c r="C198" s="194"/>
      <c r="D198" s="4"/>
      <c r="E198" s="38"/>
      <c r="F198" s="39" t="str">
        <f t="shared" si="63"/>
        <v/>
      </c>
      <c r="G198" s="39"/>
      <c r="H198" s="38"/>
      <c r="I198" s="192"/>
      <c r="J198" s="192"/>
      <c r="K198" s="192"/>
      <c r="L198" s="192"/>
      <c r="M198" s="192"/>
      <c r="N198" s="192"/>
      <c r="O198" s="192"/>
      <c r="P198" s="192"/>
      <c r="Q198" s="192"/>
      <c r="R198" s="192"/>
      <c r="Y198" s="40"/>
      <c r="Z198" s="41"/>
      <c r="AA198" s="42" t="str">
        <f t="shared" si="46"/>
        <v/>
      </c>
      <c r="AB198" s="42" t="str">
        <f t="shared" si="51"/>
        <v/>
      </c>
      <c r="AD198" s="5" t="str">
        <f t="shared" si="47"/>
        <v/>
      </c>
      <c r="AE198" s="138" t="str">
        <f t="shared" si="48"/>
        <v/>
      </c>
      <c r="AF198" s="138" t="str">
        <f t="shared" si="52"/>
        <v/>
      </c>
      <c r="AG198" s="6" t="str">
        <f t="shared" si="49"/>
        <v/>
      </c>
      <c r="AH198" s="5" t="str">
        <f t="shared" si="50"/>
        <v/>
      </c>
      <c r="AI198" s="6" t="str">
        <f t="shared" si="53"/>
        <v/>
      </c>
      <c r="AJ198" s="6" t="str">
        <f t="shared" si="54"/>
        <v/>
      </c>
      <c r="AK198" s="6" t="str">
        <f t="shared" si="55"/>
        <v/>
      </c>
      <c r="AL198" s="6" t="str">
        <f t="shared" si="56"/>
        <v/>
      </c>
      <c r="AM198" s="6" t="str">
        <f t="shared" si="57"/>
        <v/>
      </c>
      <c r="AN198" s="6" t="str">
        <f t="shared" si="58"/>
        <v/>
      </c>
      <c r="AO198" s="6" t="str">
        <f t="shared" si="59"/>
        <v/>
      </c>
      <c r="AP198" s="6" t="str">
        <f t="shared" si="60"/>
        <v/>
      </c>
      <c r="AQ198" s="6" t="str">
        <f t="shared" si="61"/>
        <v/>
      </c>
      <c r="AR198" s="6" t="str">
        <f t="shared" si="62"/>
        <v/>
      </c>
      <c r="AS198" s="6"/>
      <c r="AT198" s="47"/>
    </row>
    <row r="199" spans="2:46" x14ac:dyDescent="0.25">
      <c r="B199" s="194"/>
      <c r="C199" s="194"/>
      <c r="D199" s="4"/>
      <c r="E199" s="38"/>
      <c r="F199" s="39" t="str">
        <f t="shared" si="63"/>
        <v/>
      </c>
      <c r="G199" s="39"/>
      <c r="H199" s="38"/>
      <c r="I199" s="192"/>
      <c r="J199" s="192"/>
      <c r="K199" s="192"/>
      <c r="L199" s="192"/>
      <c r="M199" s="192"/>
      <c r="N199" s="192"/>
      <c r="O199" s="192"/>
      <c r="P199" s="192"/>
      <c r="Q199" s="192"/>
      <c r="R199" s="192"/>
      <c r="Y199" s="40"/>
      <c r="Z199" s="41"/>
      <c r="AA199" s="42" t="str">
        <f t="shared" si="46"/>
        <v/>
      </c>
      <c r="AB199" s="42" t="str">
        <f t="shared" si="51"/>
        <v/>
      </c>
      <c r="AD199" s="5" t="str">
        <f t="shared" si="47"/>
        <v/>
      </c>
      <c r="AE199" s="138" t="str">
        <f t="shared" si="48"/>
        <v/>
      </c>
      <c r="AF199" s="138" t="str">
        <f t="shared" si="52"/>
        <v/>
      </c>
      <c r="AG199" s="6" t="str">
        <f t="shared" si="49"/>
        <v/>
      </c>
      <c r="AH199" s="5" t="str">
        <f t="shared" si="50"/>
        <v/>
      </c>
      <c r="AI199" s="6" t="str">
        <f t="shared" si="53"/>
        <v/>
      </c>
      <c r="AJ199" s="6" t="str">
        <f t="shared" si="54"/>
        <v/>
      </c>
      <c r="AK199" s="6" t="str">
        <f t="shared" si="55"/>
        <v/>
      </c>
      <c r="AL199" s="6" t="str">
        <f t="shared" si="56"/>
        <v/>
      </c>
      <c r="AM199" s="6" t="str">
        <f t="shared" si="57"/>
        <v/>
      </c>
      <c r="AN199" s="6" t="str">
        <f t="shared" si="58"/>
        <v/>
      </c>
      <c r="AO199" s="6" t="str">
        <f t="shared" si="59"/>
        <v/>
      </c>
      <c r="AP199" s="6" t="str">
        <f t="shared" si="60"/>
        <v/>
      </c>
      <c r="AQ199" s="6" t="str">
        <f t="shared" si="61"/>
        <v/>
      </c>
      <c r="AR199" s="6" t="str">
        <f t="shared" si="62"/>
        <v/>
      </c>
      <c r="AS199" s="6"/>
      <c r="AT199" s="47"/>
    </row>
    <row r="200" spans="2:46" x14ac:dyDescent="0.25">
      <c r="B200" s="194"/>
      <c r="C200" s="194"/>
      <c r="D200" s="4"/>
      <c r="E200" s="38"/>
      <c r="F200" s="39" t="str">
        <f t="shared" si="63"/>
        <v/>
      </c>
      <c r="G200" s="39"/>
      <c r="H200" s="38"/>
      <c r="I200" s="192"/>
      <c r="J200" s="192"/>
      <c r="K200" s="192"/>
      <c r="L200" s="192"/>
      <c r="M200" s="192"/>
      <c r="N200" s="192"/>
      <c r="O200" s="192"/>
      <c r="P200" s="192"/>
      <c r="Q200" s="192"/>
      <c r="R200" s="192"/>
      <c r="Y200" s="40"/>
      <c r="Z200" s="41"/>
      <c r="AA200" s="42" t="str">
        <f t="shared" si="46"/>
        <v/>
      </c>
      <c r="AB200" s="42" t="str">
        <f t="shared" si="51"/>
        <v/>
      </c>
      <c r="AD200" s="5" t="str">
        <f t="shared" si="47"/>
        <v/>
      </c>
      <c r="AE200" s="138" t="str">
        <f t="shared" si="48"/>
        <v/>
      </c>
      <c r="AF200" s="138" t="str">
        <f t="shared" si="52"/>
        <v/>
      </c>
      <c r="AG200" s="6" t="str">
        <f t="shared" si="49"/>
        <v/>
      </c>
      <c r="AH200" s="5" t="str">
        <f t="shared" si="50"/>
        <v/>
      </c>
      <c r="AI200" s="6" t="str">
        <f t="shared" si="53"/>
        <v/>
      </c>
      <c r="AJ200" s="6" t="str">
        <f t="shared" si="54"/>
        <v/>
      </c>
      <c r="AK200" s="6" t="str">
        <f t="shared" si="55"/>
        <v/>
      </c>
      <c r="AL200" s="6" t="str">
        <f t="shared" si="56"/>
        <v/>
      </c>
      <c r="AM200" s="6" t="str">
        <f t="shared" si="57"/>
        <v/>
      </c>
      <c r="AN200" s="6" t="str">
        <f t="shared" si="58"/>
        <v/>
      </c>
      <c r="AO200" s="6" t="str">
        <f t="shared" si="59"/>
        <v/>
      </c>
      <c r="AP200" s="6" t="str">
        <f t="shared" si="60"/>
        <v/>
      </c>
      <c r="AQ200" s="6" t="str">
        <f t="shared" si="61"/>
        <v/>
      </c>
      <c r="AR200" s="6" t="str">
        <f t="shared" si="62"/>
        <v/>
      </c>
      <c r="AS200" s="6"/>
      <c r="AT200" s="47"/>
    </row>
    <row r="201" spans="2:46" x14ac:dyDescent="0.25">
      <c r="B201" s="194"/>
      <c r="C201" s="194"/>
      <c r="D201" s="4"/>
      <c r="E201" s="38"/>
      <c r="F201" s="39" t="str">
        <f t="shared" si="63"/>
        <v/>
      </c>
      <c r="G201" s="39"/>
      <c r="H201" s="38"/>
      <c r="I201" s="192"/>
      <c r="J201" s="192"/>
      <c r="K201" s="192"/>
      <c r="L201" s="192"/>
      <c r="M201" s="192"/>
      <c r="N201" s="192"/>
      <c r="O201" s="192"/>
      <c r="P201" s="192"/>
      <c r="Q201" s="192"/>
      <c r="R201" s="192"/>
      <c r="Y201" s="40"/>
      <c r="Z201" s="41"/>
      <c r="AA201" s="42" t="str">
        <f t="shared" si="46"/>
        <v/>
      </c>
      <c r="AB201" s="42" t="str">
        <f t="shared" si="51"/>
        <v/>
      </c>
      <c r="AD201" s="5" t="str">
        <f t="shared" si="47"/>
        <v/>
      </c>
      <c r="AE201" s="138" t="str">
        <f t="shared" si="48"/>
        <v/>
      </c>
      <c r="AF201" s="138" t="str">
        <f t="shared" si="52"/>
        <v/>
      </c>
      <c r="AG201" s="6" t="str">
        <f t="shared" si="49"/>
        <v/>
      </c>
      <c r="AH201" s="5" t="str">
        <f t="shared" si="50"/>
        <v/>
      </c>
      <c r="AI201" s="6" t="str">
        <f t="shared" si="53"/>
        <v/>
      </c>
      <c r="AJ201" s="6" t="str">
        <f t="shared" si="54"/>
        <v/>
      </c>
      <c r="AK201" s="6" t="str">
        <f t="shared" si="55"/>
        <v/>
      </c>
      <c r="AL201" s="6" t="str">
        <f t="shared" si="56"/>
        <v/>
      </c>
      <c r="AM201" s="6" t="str">
        <f t="shared" si="57"/>
        <v/>
      </c>
      <c r="AN201" s="6" t="str">
        <f t="shared" si="58"/>
        <v/>
      </c>
      <c r="AO201" s="6" t="str">
        <f t="shared" si="59"/>
        <v/>
      </c>
      <c r="AP201" s="6" t="str">
        <f t="shared" si="60"/>
        <v/>
      </c>
      <c r="AQ201" s="6" t="str">
        <f t="shared" si="61"/>
        <v/>
      </c>
      <c r="AR201" s="6" t="str">
        <f t="shared" si="62"/>
        <v/>
      </c>
      <c r="AS201" s="6"/>
      <c r="AT201" s="47"/>
    </row>
    <row r="202" spans="2:46" x14ac:dyDescent="0.25">
      <c r="B202" s="194"/>
      <c r="C202" s="194"/>
      <c r="D202" s="4"/>
      <c r="E202" s="38"/>
      <c r="F202" s="39" t="str">
        <f t="shared" si="63"/>
        <v/>
      </c>
      <c r="G202" s="39"/>
      <c r="H202" s="38"/>
      <c r="I202" s="192"/>
      <c r="J202" s="192"/>
      <c r="K202" s="192"/>
      <c r="L202" s="192"/>
      <c r="M202" s="192"/>
      <c r="N202" s="192"/>
      <c r="O202" s="192"/>
      <c r="P202" s="192"/>
      <c r="Q202" s="192"/>
      <c r="R202" s="192"/>
      <c r="Y202" s="40"/>
      <c r="Z202" s="41"/>
      <c r="AA202" s="42" t="str">
        <f t="shared" si="46"/>
        <v/>
      </c>
      <c r="AB202" s="42" t="str">
        <f t="shared" si="51"/>
        <v/>
      </c>
      <c r="AD202" s="5" t="str">
        <f t="shared" si="47"/>
        <v/>
      </c>
      <c r="AE202" s="138" t="str">
        <f t="shared" si="48"/>
        <v/>
      </c>
      <c r="AF202" s="138" t="str">
        <f t="shared" si="52"/>
        <v/>
      </c>
      <c r="AG202" s="6" t="str">
        <f t="shared" si="49"/>
        <v/>
      </c>
      <c r="AH202" s="5" t="str">
        <f t="shared" si="50"/>
        <v/>
      </c>
      <c r="AI202" s="6" t="str">
        <f t="shared" si="53"/>
        <v/>
      </c>
      <c r="AJ202" s="6" t="str">
        <f t="shared" si="54"/>
        <v/>
      </c>
      <c r="AK202" s="6" t="str">
        <f t="shared" si="55"/>
        <v/>
      </c>
      <c r="AL202" s="6" t="str">
        <f t="shared" si="56"/>
        <v/>
      </c>
      <c r="AM202" s="6" t="str">
        <f t="shared" si="57"/>
        <v/>
      </c>
      <c r="AN202" s="6" t="str">
        <f t="shared" si="58"/>
        <v/>
      </c>
      <c r="AO202" s="6" t="str">
        <f t="shared" si="59"/>
        <v/>
      </c>
      <c r="AP202" s="6" t="str">
        <f t="shared" si="60"/>
        <v/>
      </c>
      <c r="AQ202" s="6" t="str">
        <f t="shared" si="61"/>
        <v/>
      </c>
      <c r="AR202" s="6" t="str">
        <f t="shared" si="62"/>
        <v/>
      </c>
      <c r="AS202" s="6"/>
      <c r="AT202" s="47"/>
    </row>
    <row r="203" spans="2:46" x14ac:dyDescent="0.25">
      <c r="B203" s="194"/>
      <c r="C203" s="194"/>
      <c r="D203" s="4"/>
      <c r="E203" s="38"/>
      <c r="F203" s="39" t="str">
        <f t="shared" si="63"/>
        <v/>
      </c>
      <c r="G203" s="39"/>
      <c r="H203" s="38"/>
      <c r="I203" s="192"/>
      <c r="J203" s="192"/>
      <c r="K203" s="192"/>
      <c r="L203" s="192"/>
      <c r="M203" s="192"/>
      <c r="N203" s="192"/>
      <c r="O203" s="192"/>
      <c r="P203" s="192"/>
      <c r="Q203" s="192"/>
      <c r="R203" s="192"/>
      <c r="Y203" s="40"/>
      <c r="Z203" s="41"/>
      <c r="AA203" s="42" t="str">
        <f t="shared" si="46"/>
        <v/>
      </c>
      <c r="AB203" s="42" t="str">
        <f t="shared" si="51"/>
        <v/>
      </c>
      <c r="AD203" s="5" t="str">
        <f t="shared" si="47"/>
        <v/>
      </c>
      <c r="AE203" s="138" t="str">
        <f t="shared" si="48"/>
        <v/>
      </c>
      <c r="AF203" s="138" t="str">
        <f t="shared" si="52"/>
        <v/>
      </c>
      <c r="AG203" s="6" t="str">
        <f t="shared" si="49"/>
        <v/>
      </c>
      <c r="AH203" s="5" t="str">
        <f t="shared" si="50"/>
        <v/>
      </c>
      <c r="AI203" s="6" t="str">
        <f t="shared" si="53"/>
        <v/>
      </c>
      <c r="AJ203" s="6" t="str">
        <f t="shared" si="54"/>
        <v/>
      </c>
      <c r="AK203" s="6" t="str">
        <f t="shared" si="55"/>
        <v/>
      </c>
      <c r="AL203" s="6" t="str">
        <f t="shared" si="56"/>
        <v/>
      </c>
      <c r="AM203" s="6" t="str">
        <f t="shared" si="57"/>
        <v/>
      </c>
      <c r="AN203" s="6" t="str">
        <f t="shared" si="58"/>
        <v/>
      </c>
      <c r="AO203" s="6" t="str">
        <f t="shared" si="59"/>
        <v/>
      </c>
      <c r="AP203" s="6" t="str">
        <f t="shared" si="60"/>
        <v/>
      </c>
      <c r="AQ203" s="6" t="str">
        <f t="shared" si="61"/>
        <v/>
      </c>
      <c r="AR203" s="6" t="str">
        <f t="shared" si="62"/>
        <v/>
      </c>
      <c r="AS203" s="6"/>
      <c r="AT203" s="47"/>
    </row>
    <row r="204" spans="2:46" x14ac:dyDescent="0.25">
      <c r="B204" s="194"/>
      <c r="C204" s="194"/>
      <c r="D204" s="4"/>
      <c r="E204" s="38"/>
      <c r="F204" s="39" t="str">
        <f t="shared" si="63"/>
        <v/>
      </c>
      <c r="G204" s="39"/>
      <c r="H204" s="38"/>
      <c r="I204" s="192"/>
      <c r="J204" s="192"/>
      <c r="K204" s="192"/>
      <c r="L204" s="192"/>
      <c r="M204" s="192"/>
      <c r="N204" s="192"/>
      <c r="O204" s="192"/>
      <c r="P204" s="192"/>
      <c r="Q204" s="192"/>
      <c r="R204" s="192"/>
      <c r="Y204" s="40"/>
      <c r="Z204" s="41"/>
      <c r="AA204" s="42" t="str">
        <f t="shared" si="46"/>
        <v/>
      </c>
      <c r="AB204" s="42" t="str">
        <f t="shared" si="51"/>
        <v/>
      </c>
      <c r="AD204" s="5" t="str">
        <f t="shared" si="47"/>
        <v/>
      </c>
      <c r="AE204" s="138" t="str">
        <f t="shared" si="48"/>
        <v/>
      </c>
      <c r="AF204" s="138" t="str">
        <f t="shared" si="52"/>
        <v/>
      </c>
      <c r="AG204" s="6" t="str">
        <f t="shared" si="49"/>
        <v/>
      </c>
      <c r="AH204" s="5" t="str">
        <f t="shared" si="50"/>
        <v/>
      </c>
      <c r="AI204" s="6" t="str">
        <f t="shared" si="53"/>
        <v/>
      </c>
      <c r="AJ204" s="6" t="str">
        <f t="shared" si="54"/>
        <v/>
      </c>
      <c r="AK204" s="6" t="str">
        <f t="shared" si="55"/>
        <v/>
      </c>
      <c r="AL204" s="6" t="str">
        <f t="shared" si="56"/>
        <v/>
      </c>
      <c r="AM204" s="6" t="str">
        <f t="shared" si="57"/>
        <v/>
      </c>
      <c r="AN204" s="6" t="str">
        <f t="shared" si="58"/>
        <v/>
      </c>
      <c r="AO204" s="6" t="str">
        <f t="shared" si="59"/>
        <v/>
      </c>
      <c r="AP204" s="6" t="str">
        <f t="shared" si="60"/>
        <v/>
      </c>
      <c r="AQ204" s="6" t="str">
        <f t="shared" si="61"/>
        <v/>
      </c>
      <c r="AR204" s="6" t="str">
        <f t="shared" si="62"/>
        <v/>
      </c>
      <c r="AS204" s="6"/>
      <c r="AT204" s="47"/>
    </row>
    <row r="205" spans="2:46" x14ac:dyDescent="0.25">
      <c r="B205" s="194"/>
      <c r="C205" s="194"/>
      <c r="D205" s="4"/>
      <c r="E205" s="38"/>
      <c r="F205" s="39" t="str">
        <f t="shared" si="63"/>
        <v/>
      </c>
      <c r="G205" s="39"/>
      <c r="H205" s="38"/>
      <c r="I205" s="192"/>
      <c r="J205" s="192"/>
      <c r="K205" s="192"/>
      <c r="L205" s="192"/>
      <c r="M205" s="192"/>
      <c r="N205" s="192"/>
      <c r="O205" s="192"/>
      <c r="P205" s="192"/>
      <c r="Q205" s="192"/>
      <c r="R205" s="192"/>
      <c r="Y205" s="40"/>
      <c r="Z205" s="41"/>
      <c r="AA205" s="42" t="str">
        <f t="shared" si="46"/>
        <v/>
      </c>
      <c r="AB205" s="42" t="str">
        <f t="shared" si="51"/>
        <v/>
      </c>
      <c r="AD205" s="5" t="str">
        <f t="shared" si="47"/>
        <v/>
      </c>
      <c r="AE205" s="138" t="str">
        <f t="shared" si="48"/>
        <v/>
      </c>
      <c r="AF205" s="138" t="str">
        <f t="shared" si="52"/>
        <v/>
      </c>
      <c r="AG205" s="6" t="str">
        <f t="shared" si="49"/>
        <v/>
      </c>
      <c r="AH205" s="5" t="str">
        <f t="shared" si="50"/>
        <v/>
      </c>
      <c r="AI205" s="6" t="str">
        <f t="shared" si="53"/>
        <v/>
      </c>
      <c r="AJ205" s="6" t="str">
        <f t="shared" si="54"/>
        <v/>
      </c>
      <c r="AK205" s="6" t="str">
        <f t="shared" si="55"/>
        <v/>
      </c>
      <c r="AL205" s="6" t="str">
        <f t="shared" si="56"/>
        <v/>
      </c>
      <c r="AM205" s="6" t="str">
        <f t="shared" si="57"/>
        <v/>
      </c>
      <c r="AN205" s="6" t="str">
        <f t="shared" si="58"/>
        <v/>
      </c>
      <c r="AO205" s="6" t="str">
        <f t="shared" si="59"/>
        <v/>
      </c>
      <c r="AP205" s="6" t="str">
        <f t="shared" si="60"/>
        <v/>
      </c>
      <c r="AQ205" s="6" t="str">
        <f t="shared" si="61"/>
        <v/>
      </c>
      <c r="AR205" s="6" t="str">
        <f t="shared" si="62"/>
        <v/>
      </c>
      <c r="AS205" s="6"/>
      <c r="AT205" s="47"/>
    </row>
    <row r="206" spans="2:46" x14ac:dyDescent="0.25">
      <c r="B206" s="194"/>
      <c r="C206" s="194"/>
      <c r="D206" s="4"/>
      <c r="E206" s="38"/>
      <c r="F206" s="39" t="str">
        <f t="shared" si="63"/>
        <v/>
      </c>
      <c r="G206" s="39"/>
      <c r="H206" s="38"/>
      <c r="I206" s="192"/>
      <c r="J206" s="192"/>
      <c r="K206" s="192"/>
      <c r="L206" s="192"/>
      <c r="M206" s="192"/>
      <c r="N206" s="192"/>
      <c r="O206" s="192"/>
      <c r="P206" s="192"/>
      <c r="Q206" s="192"/>
      <c r="R206" s="192"/>
      <c r="Y206" s="40"/>
      <c r="Z206" s="41"/>
      <c r="AA206" s="42" t="str">
        <f t="shared" si="46"/>
        <v/>
      </c>
      <c r="AB206" s="42" t="str">
        <f t="shared" si="51"/>
        <v/>
      </c>
      <c r="AD206" s="5" t="str">
        <f t="shared" si="47"/>
        <v/>
      </c>
      <c r="AE206" s="138" t="str">
        <f t="shared" si="48"/>
        <v/>
      </c>
      <c r="AF206" s="138" t="str">
        <f t="shared" si="52"/>
        <v/>
      </c>
      <c r="AG206" s="6" t="str">
        <f t="shared" si="49"/>
        <v/>
      </c>
      <c r="AH206" s="5" t="str">
        <f t="shared" si="50"/>
        <v/>
      </c>
      <c r="AI206" s="6" t="str">
        <f t="shared" si="53"/>
        <v/>
      </c>
      <c r="AJ206" s="6" t="str">
        <f t="shared" si="54"/>
        <v/>
      </c>
      <c r="AK206" s="6" t="str">
        <f t="shared" si="55"/>
        <v/>
      </c>
      <c r="AL206" s="6" t="str">
        <f t="shared" si="56"/>
        <v/>
      </c>
      <c r="AM206" s="6" t="str">
        <f t="shared" si="57"/>
        <v/>
      </c>
      <c r="AN206" s="6" t="str">
        <f t="shared" si="58"/>
        <v/>
      </c>
      <c r="AO206" s="6" t="str">
        <f t="shared" si="59"/>
        <v/>
      </c>
      <c r="AP206" s="6" t="str">
        <f t="shared" si="60"/>
        <v/>
      </c>
      <c r="AQ206" s="6" t="str">
        <f t="shared" si="61"/>
        <v/>
      </c>
      <c r="AR206" s="6" t="str">
        <f t="shared" si="62"/>
        <v/>
      </c>
      <c r="AS206" s="6"/>
      <c r="AT206" s="47"/>
    </row>
    <row r="207" spans="2:46" x14ac:dyDescent="0.25">
      <c r="B207" s="194"/>
      <c r="C207" s="194"/>
      <c r="D207" s="4"/>
      <c r="E207" s="38"/>
      <c r="F207" s="39" t="str">
        <f t="shared" si="63"/>
        <v/>
      </c>
      <c r="G207" s="39"/>
      <c r="H207" s="38"/>
      <c r="I207" s="192"/>
      <c r="J207" s="192"/>
      <c r="K207" s="192"/>
      <c r="L207" s="192"/>
      <c r="M207" s="192"/>
      <c r="N207" s="192"/>
      <c r="O207" s="192"/>
      <c r="P207" s="192"/>
      <c r="Q207" s="192"/>
      <c r="R207" s="192"/>
      <c r="Y207" s="40"/>
      <c r="Z207" s="41"/>
      <c r="AA207" s="42" t="str">
        <f t="shared" si="46"/>
        <v/>
      </c>
      <c r="AB207" s="42" t="str">
        <f t="shared" si="51"/>
        <v/>
      </c>
      <c r="AD207" s="5" t="str">
        <f t="shared" si="47"/>
        <v/>
      </c>
      <c r="AE207" s="138" t="str">
        <f t="shared" si="48"/>
        <v/>
      </c>
      <c r="AF207" s="138" t="str">
        <f t="shared" si="52"/>
        <v/>
      </c>
      <c r="AG207" s="6" t="str">
        <f t="shared" si="49"/>
        <v/>
      </c>
      <c r="AH207" s="5" t="str">
        <f t="shared" si="50"/>
        <v/>
      </c>
      <c r="AI207" s="6" t="str">
        <f t="shared" si="53"/>
        <v/>
      </c>
      <c r="AJ207" s="6" t="str">
        <f t="shared" si="54"/>
        <v/>
      </c>
      <c r="AK207" s="6" t="str">
        <f t="shared" si="55"/>
        <v/>
      </c>
      <c r="AL207" s="6" t="str">
        <f t="shared" si="56"/>
        <v/>
      </c>
      <c r="AM207" s="6" t="str">
        <f t="shared" si="57"/>
        <v/>
      </c>
      <c r="AN207" s="6" t="str">
        <f t="shared" si="58"/>
        <v/>
      </c>
      <c r="AO207" s="6" t="str">
        <f t="shared" si="59"/>
        <v/>
      </c>
      <c r="AP207" s="6" t="str">
        <f t="shared" si="60"/>
        <v/>
      </c>
      <c r="AQ207" s="6" t="str">
        <f t="shared" si="61"/>
        <v/>
      </c>
      <c r="AR207" s="6" t="str">
        <f t="shared" si="62"/>
        <v/>
      </c>
      <c r="AS207" s="6"/>
      <c r="AT207" s="47"/>
    </row>
    <row r="208" spans="2:46" x14ac:dyDescent="0.25">
      <c r="B208" s="194"/>
      <c r="C208" s="194"/>
      <c r="D208" s="4"/>
      <c r="E208" s="38"/>
      <c r="F208" s="39" t="str">
        <f t="shared" si="63"/>
        <v/>
      </c>
      <c r="G208" s="39"/>
      <c r="H208" s="38"/>
      <c r="I208" s="192"/>
      <c r="J208" s="192"/>
      <c r="K208" s="192"/>
      <c r="L208" s="192"/>
      <c r="M208" s="192"/>
      <c r="N208" s="192"/>
      <c r="O208" s="192"/>
      <c r="P208" s="192"/>
      <c r="Q208" s="192"/>
      <c r="R208" s="192"/>
      <c r="Y208" s="40"/>
      <c r="Z208" s="41"/>
      <c r="AA208" s="42" t="str">
        <f t="shared" ref="AA208:AA271" si="64">IFERROR(IF(OR(B208="",B208="SUBTOTAL"),"",IF(AND(B208="Capítulo",E208=E$12),SUMIF(AD$15:AD$501,D208,AA$15:AA$501),IF(E208=E$13,AE208*Z208,SUM(AI208:AM208)))),"")</f>
        <v/>
      </c>
      <c r="AB208" s="42" t="str">
        <f t="shared" si="51"/>
        <v/>
      </c>
      <c r="AD208" s="5" t="str">
        <f t="shared" ref="AD208:AD271" si="65">IF(B208="PARTIDA",MID(D208,1,2),"")</f>
        <v/>
      </c>
      <c r="AE208" s="138" t="str">
        <f t="shared" ref="AE208:AE271" si="66">IF(AND($E208=$E$13,$B208="PARTIDA"),IF($G208="PZ",$AM$2,1),"")</f>
        <v/>
      </c>
      <c r="AF208" s="138" t="str">
        <f t="shared" si="52"/>
        <v/>
      </c>
      <c r="AG208" s="6" t="str">
        <f t="shared" ref="AG208:AG271" si="67">IF(E208=$E$13,MID($G208,1,3),"")</f>
        <v/>
      </c>
      <c r="AH208" s="5" t="str">
        <f t="shared" ref="AH208:AH271" si="68">IF(E208=$E$13,AA208,"")</f>
        <v/>
      </c>
      <c r="AI208" s="6" t="str">
        <f t="shared" si="53"/>
        <v/>
      </c>
      <c r="AJ208" s="6" t="str">
        <f t="shared" si="54"/>
        <v/>
      </c>
      <c r="AK208" s="6" t="str">
        <f t="shared" si="55"/>
        <v/>
      </c>
      <c r="AL208" s="6" t="str">
        <f t="shared" si="56"/>
        <v/>
      </c>
      <c r="AM208" s="6" t="str">
        <f t="shared" si="57"/>
        <v/>
      </c>
      <c r="AN208" s="6" t="str">
        <f t="shared" si="58"/>
        <v/>
      </c>
      <c r="AO208" s="6" t="str">
        <f t="shared" si="59"/>
        <v/>
      </c>
      <c r="AP208" s="6" t="str">
        <f t="shared" si="60"/>
        <v/>
      </c>
      <c r="AQ208" s="6" t="str">
        <f t="shared" si="61"/>
        <v/>
      </c>
      <c r="AR208" s="6" t="str">
        <f t="shared" si="62"/>
        <v/>
      </c>
      <c r="AS208" s="6"/>
      <c r="AT208" s="47"/>
    </row>
    <row r="209" spans="2:46" x14ac:dyDescent="0.25">
      <c r="B209" s="194"/>
      <c r="C209" s="194"/>
      <c r="D209" s="4"/>
      <c r="E209" s="38"/>
      <c r="F209" s="39" t="str">
        <f t="shared" si="63"/>
        <v/>
      </c>
      <c r="G209" s="39"/>
      <c r="H209" s="38"/>
      <c r="I209" s="192"/>
      <c r="J209" s="192"/>
      <c r="K209" s="192"/>
      <c r="L209" s="192"/>
      <c r="M209" s="192"/>
      <c r="N209" s="192"/>
      <c r="O209" s="192"/>
      <c r="P209" s="192"/>
      <c r="Q209" s="192"/>
      <c r="R209" s="192"/>
      <c r="Y209" s="40"/>
      <c r="Z209" s="41"/>
      <c r="AA209" s="42" t="str">
        <f t="shared" si="64"/>
        <v/>
      </c>
      <c r="AB209" s="42" t="str">
        <f t="shared" ref="AB209:AB272" si="69">IFERROR(IF(OR(AK$2=0,B209="",B209="SUBTOTAL"),"",IF(AND(B209="Capítulo",E209=E$12),SUMIF(AD$15:AD$501,D209,AB$15:AB$501),IF(E209=E$13,AF209*Z209,SUM(AI209:AR209)))),"")</f>
        <v/>
      </c>
      <c r="AD209" s="5" t="str">
        <f t="shared" si="65"/>
        <v/>
      </c>
      <c r="AE209" s="138" t="str">
        <f t="shared" si="66"/>
        <v/>
      </c>
      <c r="AF209" s="138" t="str">
        <f t="shared" ref="AF209:AF272" si="70">IF(AND($E209=$E$13,$B209="PARTIDA"),IF($G209="PZ",$AN$2,1),"")</f>
        <v/>
      </c>
      <c r="AG209" s="6" t="str">
        <f t="shared" si="67"/>
        <v/>
      </c>
      <c r="AH209" s="5" t="str">
        <f t="shared" si="68"/>
        <v/>
      </c>
      <c r="AI209" s="6" t="str">
        <f t="shared" ref="AI209:AI272" si="71">IF(OR(AI$13="",S209="",$E209=$E$13,$B209&lt;&gt;"partida"),"",S209*$Z209)</f>
        <v/>
      </c>
      <c r="AJ209" s="6" t="str">
        <f t="shared" ref="AJ209:AJ272" si="72">IF(OR(AJ$13="",T209="",$E209=$E$13,$B209&lt;&gt;"partida"),"",T209*$Z209)</f>
        <v/>
      </c>
      <c r="AK209" s="6" t="str">
        <f t="shared" ref="AK209:AK272" si="73">IF(OR(AK$13="",U209="",$E209=$E$13,$B209&lt;&gt;"partida"),"",U209*$Z209)</f>
        <v/>
      </c>
      <c r="AL209" s="6" t="str">
        <f t="shared" ref="AL209:AL272" si="74">IF(OR(AL$13="",V209="",$E209=$E$13,$B209&lt;&gt;"partida"),"",V209*$Z209)</f>
        <v/>
      </c>
      <c r="AM209" s="6" t="str">
        <f t="shared" ref="AM209:AM272" si="75">IF(OR(AM$13="",W209="",$E209=$E$13,$B209&lt;&gt;"partida"),"",W209*$Z209)</f>
        <v/>
      </c>
      <c r="AN209" s="6" t="str">
        <f t="shared" ref="AN209:AN272" si="76">IF(OR(AN$13="",S209="",$E209=$E$13,$B209&lt;&gt;"partida"),"",S209*$Z209)</f>
        <v/>
      </c>
      <c r="AO209" s="6" t="str">
        <f t="shared" ref="AO209:AO272" si="77">IF(OR(AO$13="",T209="",$E209=$E$13,$B209&lt;&gt;"partida"),"",T209*$Z209)</f>
        <v/>
      </c>
      <c r="AP209" s="6" t="str">
        <f t="shared" ref="AP209:AP272" si="78">IF(OR(AP$13="",U209="",$E209=$E$13,$B209&lt;&gt;"partida"),"",U209*$Z209)</f>
        <v/>
      </c>
      <c r="AQ209" s="6" t="str">
        <f t="shared" ref="AQ209:AQ272" si="79">IF(OR(AQ$13="",V209="",$E209=$E$13,$B209&lt;&gt;"partida"),"",V209*$Z209)</f>
        <v/>
      </c>
      <c r="AR209" s="6" t="str">
        <f t="shared" ref="AR209:AR272" si="80">IF(OR(AR$13="",W209="",$E209=$E$13,$B209&lt;&gt;"partida"),"",W209*$Z209)</f>
        <v/>
      </c>
      <c r="AS209" s="6"/>
      <c r="AT209" s="47"/>
    </row>
    <row r="210" spans="2:46" x14ac:dyDescent="0.25">
      <c r="B210" s="194"/>
      <c r="C210" s="194"/>
      <c r="D210" s="4"/>
      <c r="E210" s="38"/>
      <c r="F210" s="39" t="str">
        <f t="shared" si="63"/>
        <v/>
      </c>
      <c r="G210" s="39"/>
      <c r="H210" s="38"/>
      <c r="I210" s="192"/>
      <c r="J210" s="192"/>
      <c r="K210" s="192"/>
      <c r="L210" s="192"/>
      <c r="M210" s="192"/>
      <c r="N210" s="192"/>
      <c r="O210" s="192"/>
      <c r="P210" s="192"/>
      <c r="Q210" s="192"/>
      <c r="R210" s="192"/>
      <c r="Y210" s="40"/>
      <c r="Z210" s="41"/>
      <c r="AA210" s="42" t="str">
        <f t="shared" si="64"/>
        <v/>
      </c>
      <c r="AB210" s="42" t="str">
        <f t="shared" si="69"/>
        <v/>
      </c>
      <c r="AD210" s="5" t="str">
        <f t="shared" si="65"/>
        <v/>
      </c>
      <c r="AE210" s="138" t="str">
        <f t="shared" si="66"/>
        <v/>
      </c>
      <c r="AF210" s="138" t="str">
        <f t="shared" si="70"/>
        <v/>
      </c>
      <c r="AG210" s="6" t="str">
        <f t="shared" si="67"/>
        <v/>
      </c>
      <c r="AH210" s="5" t="str">
        <f t="shared" si="68"/>
        <v/>
      </c>
      <c r="AI210" s="6" t="str">
        <f t="shared" si="71"/>
        <v/>
      </c>
      <c r="AJ210" s="6" t="str">
        <f t="shared" si="72"/>
        <v/>
      </c>
      <c r="AK210" s="6" t="str">
        <f t="shared" si="73"/>
        <v/>
      </c>
      <c r="AL210" s="6" t="str">
        <f t="shared" si="74"/>
        <v/>
      </c>
      <c r="AM210" s="6" t="str">
        <f t="shared" si="75"/>
        <v/>
      </c>
      <c r="AN210" s="6" t="str">
        <f t="shared" si="76"/>
        <v/>
      </c>
      <c r="AO210" s="6" t="str">
        <f t="shared" si="77"/>
        <v/>
      </c>
      <c r="AP210" s="6" t="str">
        <f t="shared" si="78"/>
        <v/>
      </c>
      <c r="AQ210" s="6" t="str">
        <f t="shared" si="79"/>
        <v/>
      </c>
      <c r="AR210" s="6" t="str">
        <f t="shared" si="80"/>
        <v/>
      </c>
      <c r="AS210" s="6"/>
      <c r="AT210" s="47"/>
    </row>
    <row r="211" spans="2:46" x14ac:dyDescent="0.25">
      <c r="B211" s="194"/>
      <c r="C211" s="194"/>
      <c r="D211" s="4"/>
      <c r="E211" s="38"/>
      <c r="F211" s="39" t="str">
        <f t="shared" si="63"/>
        <v/>
      </c>
      <c r="G211" s="39"/>
      <c r="H211" s="38"/>
      <c r="I211" s="192"/>
      <c r="J211" s="192"/>
      <c r="K211" s="192"/>
      <c r="L211" s="192"/>
      <c r="M211" s="192"/>
      <c r="N211" s="192"/>
      <c r="O211" s="192"/>
      <c r="P211" s="192"/>
      <c r="Q211" s="192"/>
      <c r="R211" s="192"/>
      <c r="Y211" s="40"/>
      <c r="Z211" s="41"/>
      <c r="AA211" s="42" t="str">
        <f t="shared" si="64"/>
        <v/>
      </c>
      <c r="AB211" s="42" t="str">
        <f t="shared" si="69"/>
        <v/>
      </c>
      <c r="AD211" s="5" t="str">
        <f t="shared" si="65"/>
        <v/>
      </c>
      <c r="AE211" s="138" t="str">
        <f t="shared" si="66"/>
        <v/>
      </c>
      <c r="AF211" s="138" t="str">
        <f t="shared" si="70"/>
        <v/>
      </c>
      <c r="AG211" s="6" t="str">
        <f t="shared" si="67"/>
        <v/>
      </c>
      <c r="AH211" s="5" t="str">
        <f t="shared" si="68"/>
        <v/>
      </c>
      <c r="AI211" s="6" t="str">
        <f t="shared" si="71"/>
        <v/>
      </c>
      <c r="AJ211" s="6" t="str">
        <f t="shared" si="72"/>
        <v/>
      </c>
      <c r="AK211" s="6" t="str">
        <f t="shared" si="73"/>
        <v/>
      </c>
      <c r="AL211" s="6" t="str">
        <f t="shared" si="74"/>
        <v/>
      </c>
      <c r="AM211" s="6" t="str">
        <f t="shared" si="75"/>
        <v/>
      </c>
      <c r="AN211" s="6" t="str">
        <f t="shared" si="76"/>
        <v/>
      </c>
      <c r="AO211" s="6" t="str">
        <f t="shared" si="77"/>
        <v/>
      </c>
      <c r="AP211" s="6" t="str">
        <f t="shared" si="78"/>
        <v/>
      </c>
      <c r="AQ211" s="6" t="str">
        <f t="shared" si="79"/>
        <v/>
      </c>
      <c r="AR211" s="6" t="str">
        <f t="shared" si="80"/>
        <v/>
      </c>
      <c r="AS211" s="6"/>
      <c r="AT211" s="47"/>
    </row>
    <row r="212" spans="2:46" x14ac:dyDescent="0.25">
      <c r="B212" s="194"/>
      <c r="C212" s="194"/>
      <c r="D212" s="4"/>
      <c r="E212" s="38"/>
      <c r="F212" s="39" t="str">
        <f t="shared" si="63"/>
        <v/>
      </c>
      <c r="G212" s="39"/>
      <c r="H212" s="38"/>
      <c r="I212" s="192"/>
      <c r="J212" s="192"/>
      <c r="K212" s="192"/>
      <c r="L212" s="192"/>
      <c r="M212" s="192"/>
      <c r="N212" s="192"/>
      <c r="O212" s="192"/>
      <c r="P212" s="192"/>
      <c r="Q212" s="192"/>
      <c r="R212" s="192"/>
      <c r="Y212" s="40"/>
      <c r="Z212" s="41"/>
      <c r="AA212" s="42" t="str">
        <f t="shared" si="64"/>
        <v/>
      </c>
      <c r="AB212" s="42" t="str">
        <f t="shared" si="69"/>
        <v/>
      </c>
      <c r="AD212" s="5" t="str">
        <f t="shared" si="65"/>
        <v/>
      </c>
      <c r="AE212" s="138" t="str">
        <f t="shared" si="66"/>
        <v/>
      </c>
      <c r="AF212" s="138" t="str">
        <f t="shared" si="70"/>
        <v/>
      </c>
      <c r="AG212" s="6" t="str">
        <f t="shared" si="67"/>
        <v/>
      </c>
      <c r="AH212" s="5" t="str">
        <f t="shared" si="68"/>
        <v/>
      </c>
      <c r="AI212" s="6" t="str">
        <f t="shared" si="71"/>
        <v/>
      </c>
      <c r="AJ212" s="6" t="str">
        <f t="shared" si="72"/>
        <v/>
      </c>
      <c r="AK212" s="6" t="str">
        <f t="shared" si="73"/>
        <v/>
      </c>
      <c r="AL212" s="6" t="str">
        <f t="shared" si="74"/>
        <v/>
      </c>
      <c r="AM212" s="6" t="str">
        <f t="shared" si="75"/>
        <v/>
      </c>
      <c r="AN212" s="6" t="str">
        <f t="shared" si="76"/>
        <v/>
      </c>
      <c r="AO212" s="6" t="str">
        <f t="shared" si="77"/>
        <v/>
      </c>
      <c r="AP212" s="6" t="str">
        <f t="shared" si="78"/>
        <v/>
      </c>
      <c r="AQ212" s="6" t="str">
        <f t="shared" si="79"/>
        <v/>
      </c>
      <c r="AR212" s="6" t="str">
        <f t="shared" si="80"/>
        <v/>
      </c>
      <c r="AS212" s="6"/>
      <c r="AT212" s="47"/>
    </row>
    <row r="213" spans="2:46" x14ac:dyDescent="0.25">
      <c r="B213" s="194"/>
      <c r="C213" s="194"/>
      <c r="D213" s="4"/>
      <c r="E213" s="38"/>
      <c r="F213" s="39" t="str">
        <f t="shared" si="63"/>
        <v/>
      </c>
      <c r="G213" s="39"/>
      <c r="H213" s="38"/>
      <c r="I213" s="192"/>
      <c r="J213" s="192"/>
      <c r="K213" s="192"/>
      <c r="L213" s="192"/>
      <c r="M213" s="192"/>
      <c r="N213" s="192"/>
      <c r="O213" s="192"/>
      <c r="P213" s="192"/>
      <c r="Q213" s="192"/>
      <c r="R213" s="192"/>
      <c r="Y213" s="40"/>
      <c r="Z213" s="41"/>
      <c r="AA213" s="42" t="str">
        <f t="shared" si="64"/>
        <v/>
      </c>
      <c r="AB213" s="42" t="str">
        <f t="shared" si="69"/>
        <v/>
      </c>
      <c r="AD213" s="5" t="str">
        <f t="shared" si="65"/>
        <v/>
      </c>
      <c r="AE213" s="138" t="str">
        <f t="shared" si="66"/>
        <v/>
      </c>
      <c r="AF213" s="138" t="str">
        <f t="shared" si="70"/>
        <v/>
      </c>
      <c r="AG213" s="6" t="str">
        <f t="shared" si="67"/>
        <v/>
      </c>
      <c r="AH213" s="5" t="str">
        <f t="shared" si="68"/>
        <v/>
      </c>
      <c r="AI213" s="6" t="str">
        <f t="shared" si="71"/>
        <v/>
      </c>
      <c r="AJ213" s="6" t="str">
        <f t="shared" si="72"/>
        <v/>
      </c>
      <c r="AK213" s="6" t="str">
        <f t="shared" si="73"/>
        <v/>
      </c>
      <c r="AL213" s="6" t="str">
        <f t="shared" si="74"/>
        <v/>
      </c>
      <c r="AM213" s="6" t="str">
        <f t="shared" si="75"/>
        <v/>
      </c>
      <c r="AN213" s="6" t="str">
        <f t="shared" si="76"/>
        <v/>
      </c>
      <c r="AO213" s="6" t="str">
        <f t="shared" si="77"/>
        <v/>
      </c>
      <c r="AP213" s="6" t="str">
        <f t="shared" si="78"/>
        <v/>
      </c>
      <c r="AQ213" s="6" t="str">
        <f t="shared" si="79"/>
        <v/>
      </c>
      <c r="AR213" s="6" t="str">
        <f t="shared" si="80"/>
        <v/>
      </c>
      <c r="AS213" s="6"/>
      <c r="AT213" s="47"/>
    </row>
    <row r="214" spans="2:46" x14ac:dyDescent="0.25">
      <c r="B214" s="194"/>
      <c r="C214" s="194"/>
      <c r="D214" s="4"/>
      <c r="E214" s="38"/>
      <c r="F214" s="39" t="str">
        <f t="shared" si="63"/>
        <v/>
      </c>
      <c r="G214" s="39"/>
      <c r="H214" s="38"/>
      <c r="I214" s="192"/>
      <c r="J214" s="192"/>
      <c r="K214" s="192"/>
      <c r="L214" s="192"/>
      <c r="M214" s="192"/>
      <c r="N214" s="192"/>
      <c r="O214" s="192"/>
      <c r="P214" s="192"/>
      <c r="Q214" s="192"/>
      <c r="R214" s="192"/>
      <c r="Y214" s="40"/>
      <c r="Z214" s="41"/>
      <c r="AA214" s="42" t="str">
        <f t="shared" si="64"/>
        <v/>
      </c>
      <c r="AB214" s="42" t="str">
        <f t="shared" si="69"/>
        <v/>
      </c>
      <c r="AD214" s="5" t="str">
        <f t="shared" si="65"/>
        <v/>
      </c>
      <c r="AE214" s="138" t="str">
        <f t="shared" si="66"/>
        <v/>
      </c>
      <c r="AF214" s="138" t="str">
        <f t="shared" si="70"/>
        <v/>
      </c>
      <c r="AG214" s="6" t="str">
        <f t="shared" si="67"/>
        <v/>
      </c>
      <c r="AH214" s="5" t="str">
        <f t="shared" si="68"/>
        <v/>
      </c>
      <c r="AI214" s="6" t="str">
        <f t="shared" si="71"/>
        <v/>
      </c>
      <c r="AJ214" s="6" t="str">
        <f t="shared" si="72"/>
        <v/>
      </c>
      <c r="AK214" s="6" t="str">
        <f t="shared" si="73"/>
        <v/>
      </c>
      <c r="AL214" s="6" t="str">
        <f t="shared" si="74"/>
        <v/>
      </c>
      <c r="AM214" s="6" t="str">
        <f t="shared" si="75"/>
        <v/>
      </c>
      <c r="AN214" s="6" t="str">
        <f t="shared" si="76"/>
        <v/>
      </c>
      <c r="AO214" s="6" t="str">
        <f t="shared" si="77"/>
        <v/>
      </c>
      <c r="AP214" s="6" t="str">
        <f t="shared" si="78"/>
        <v/>
      </c>
      <c r="AQ214" s="6" t="str">
        <f t="shared" si="79"/>
        <v/>
      </c>
      <c r="AR214" s="6" t="str">
        <f t="shared" si="80"/>
        <v/>
      </c>
      <c r="AS214" s="6"/>
      <c r="AT214" s="47"/>
    </row>
    <row r="215" spans="2:46" x14ac:dyDescent="0.25">
      <c r="B215" s="194"/>
      <c r="C215" s="194"/>
      <c r="D215" s="4"/>
      <c r="E215" s="38"/>
      <c r="F215" s="39" t="str">
        <f t="shared" si="63"/>
        <v/>
      </c>
      <c r="G215" s="39"/>
      <c r="H215" s="38"/>
      <c r="I215" s="192"/>
      <c r="J215" s="192"/>
      <c r="K215" s="192"/>
      <c r="L215" s="192"/>
      <c r="M215" s="192"/>
      <c r="N215" s="192"/>
      <c r="O215" s="192"/>
      <c r="P215" s="192"/>
      <c r="Q215" s="192"/>
      <c r="R215" s="192"/>
      <c r="Y215" s="40"/>
      <c r="Z215" s="41"/>
      <c r="AA215" s="42" t="str">
        <f t="shared" si="64"/>
        <v/>
      </c>
      <c r="AB215" s="42" t="str">
        <f t="shared" si="69"/>
        <v/>
      </c>
      <c r="AD215" s="5" t="str">
        <f t="shared" si="65"/>
        <v/>
      </c>
      <c r="AE215" s="138" t="str">
        <f t="shared" si="66"/>
        <v/>
      </c>
      <c r="AF215" s="138" t="str">
        <f t="shared" si="70"/>
        <v/>
      </c>
      <c r="AG215" s="6" t="str">
        <f t="shared" si="67"/>
        <v/>
      </c>
      <c r="AH215" s="5" t="str">
        <f t="shared" si="68"/>
        <v/>
      </c>
      <c r="AI215" s="6" t="str">
        <f t="shared" si="71"/>
        <v/>
      </c>
      <c r="AJ215" s="6" t="str">
        <f t="shared" si="72"/>
        <v/>
      </c>
      <c r="AK215" s="6" t="str">
        <f t="shared" si="73"/>
        <v/>
      </c>
      <c r="AL215" s="6" t="str">
        <f t="shared" si="74"/>
        <v/>
      </c>
      <c r="AM215" s="6" t="str">
        <f t="shared" si="75"/>
        <v/>
      </c>
      <c r="AN215" s="6" t="str">
        <f t="shared" si="76"/>
        <v/>
      </c>
      <c r="AO215" s="6" t="str">
        <f t="shared" si="77"/>
        <v/>
      </c>
      <c r="AP215" s="6" t="str">
        <f t="shared" si="78"/>
        <v/>
      </c>
      <c r="AQ215" s="6" t="str">
        <f t="shared" si="79"/>
        <v/>
      </c>
      <c r="AR215" s="6" t="str">
        <f t="shared" si="80"/>
        <v/>
      </c>
      <c r="AS215" s="6"/>
      <c r="AT215" s="47"/>
    </row>
    <row r="216" spans="2:46" x14ac:dyDescent="0.25">
      <c r="B216" s="194"/>
      <c r="C216" s="194"/>
      <c r="D216" s="4"/>
      <c r="E216" s="38"/>
      <c r="F216" s="39" t="str">
        <f t="shared" si="63"/>
        <v/>
      </c>
      <c r="G216" s="39"/>
      <c r="H216" s="38"/>
      <c r="I216" s="192"/>
      <c r="J216" s="192"/>
      <c r="K216" s="192"/>
      <c r="L216" s="192"/>
      <c r="M216" s="192"/>
      <c r="N216" s="192"/>
      <c r="O216" s="192"/>
      <c r="P216" s="192"/>
      <c r="Q216" s="192"/>
      <c r="R216" s="192"/>
      <c r="Y216" s="40"/>
      <c r="Z216" s="41"/>
      <c r="AA216" s="42" t="str">
        <f t="shared" si="64"/>
        <v/>
      </c>
      <c r="AB216" s="42" t="str">
        <f t="shared" si="69"/>
        <v/>
      </c>
      <c r="AD216" s="5" t="str">
        <f t="shared" si="65"/>
        <v/>
      </c>
      <c r="AE216" s="138" t="str">
        <f t="shared" si="66"/>
        <v/>
      </c>
      <c r="AF216" s="138" t="str">
        <f t="shared" si="70"/>
        <v/>
      </c>
      <c r="AG216" s="6" t="str">
        <f t="shared" si="67"/>
        <v/>
      </c>
      <c r="AH216" s="5" t="str">
        <f t="shared" si="68"/>
        <v/>
      </c>
      <c r="AI216" s="6" t="str">
        <f t="shared" si="71"/>
        <v/>
      </c>
      <c r="AJ216" s="6" t="str">
        <f t="shared" si="72"/>
        <v/>
      </c>
      <c r="AK216" s="6" t="str">
        <f t="shared" si="73"/>
        <v/>
      </c>
      <c r="AL216" s="6" t="str">
        <f t="shared" si="74"/>
        <v/>
      </c>
      <c r="AM216" s="6" t="str">
        <f t="shared" si="75"/>
        <v/>
      </c>
      <c r="AN216" s="6" t="str">
        <f t="shared" si="76"/>
        <v/>
      </c>
      <c r="AO216" s="6" t="str">
        <f t="shared" si="77"/>
        <v/>
      </c>
      <c r="AP216" s="6" t="str">
        <f t="shared" si="78"/>
        <v/>
      </c>
      <c r="AQ216" s="6" t="str">
        <f t="shared" si="79"/>
        <v/>
      </c>
      <c r="AR216" s="6" t="str">
        <f t="shared" si="80"/>
        <v/>
      </c>
      <c r="AS216" s="6"/>
      <c r="AT216" s="47"/>
    </row>
    <row r="217" spans="2:46" x14ac:dyDescent="0.25">
      <c r="B217" s="194"/>
      <c r="C217" s="194"/>
      <c r="D217" s="4"/>
      <c r="E217" s="38"/>
      <c r="F217" s="39" t="str">
        <f t="shared" si="63"/>
        <v/>
      </c>
      <c r="G217" s="39"/>
      <c r="H217" s="38"/>
      <c r="I217" s="192"/>
      <c r="J217" s="192"/>
      <c r="K217" s="192"/>
      <c r="L217" s="192"/>
      <c r="M217" s="192"/>
      <c r="N217" s="192"/>
      <c r="O217" s="192"/>
      <c r="P217" s="192"/>
      <c r="Q217" s="192"/>
      <c r="R217" s="192"/>
      <c r="Y217" s="40"/>
      <c r="Z217" s="41"/>
      <c r="AA217" s="42" t="str">
        <f t="shared" si="64"/>
        <v/>
      </c>
      <c r="AB217" s="42" t="str">
        <f t="shared" si="69"/>
        <v/>
      </c>
      <c r="AD217" s="5" t="str">
        <f t="shared" si="65"/>
        <v/>
      </c>
      <c r="AE217" s="138" t="str">
        <f t="shared" si="66"/>
        <v/>
      </c>
      <c r="AF217" s="138" t="str">
        <f t="shared" si="70"/>
        <v/>
      </c>
      <c r="AG217" s="6" t="str">
        <f t="shared" si="67"/>
        <v/>
      </c>
      <c r="AH217" s="5" t="str">
        <f t="shared" si="68"/>
        <v/>
      </c>
      <c r="AI217" s="6" t="str">
        <f t="shared" si="71"/>
        <v/>
      </c>
      <c r="AJ217" s="6" t="str">
        <f t="shared" si="72"/>
        <v/>
      </c>
      <c r="AK217" s="6" t="str">
        <f t="shared" si="73"/>
        <v/>
      </c>
      <c r="AL217" s="6" t="str">
        <f t="shared" si="74"/>
        <v/>
      </c>
      <c r="AM217" s="6" t="str">
        <f t="shared" si="75"/>
        <v/>
      </c>
      <c r="AN217" s="6" t="str">
        <f t="shared" si="76"/>
        <v/>
      </c>
      <c r="AO217" s="6" t="str">
        <f t="shared" si="77"/>
        <v/>
      </c>
      <c r="AP217" s="6" t="str">
        <f t="shared" si="78"/>
        <v/>
      </c>
      <c r="AQ217" s="6" t="str">
        <f t="shared" si="79"/>
        <v/>
      </c>
      <c r="AR217" s="6" t="str">
        <f t="shared" si="80"/>
        <v/>
      </c>
      <c r="AS217" s="6"/>
      <c r="AT217" s="47"/>
    </row>
    <row r="218" spans="2:46" x14ac:dyDescent="0.25">
      <c r="B218" s="194"/>
      <c r="C218" s="194"/>
      <c r="D218" s="4"/>
      <c r="E218" s="38"/>
      <c r="F218" s="39" t="str">
        <f t="shared" si="63"/>
        <v/>
      </c>
      <c r="G218" s="39"/>
      <c r="H218" s="38"/>
      <c r="I218" s="192"/>
      <c r="J218" s="192"/>
      <c r="K218" s="192"/>
      <c r="L218" s="192"/>
      <c r="M218" s="192"/>
      <c r="N218" s="192"/>
      <c r="O218" s="192"/>
      <c r="P218" s="192"/>
      <c r="Q218" s="192"/>
      <c r="R218" s="192"/>
      <c r="Y218" s="40"/>
      <c r="Z218" s="41"/>
      <c r="AA218" s="42" t="str">
        <f t="shared" si="64"/>
        <v/>
      </c>
      <c r="AB218" s="42" t="str">
        <f t="shared" si="69"/>
        <v/>
      </c>
      <c r="AD218" s="5" t="str">
        <f t="shared" si="65"/>
        <v/>
      </c>
      <c r="AE218" s="138" t="str">
        <f t="shared" si="66"/>
        <v/>
      </c>
      <c r="AF218" s="138" t="str">
        <f t="shared" si="70"/>
        <v/>
      </c>
      <c r="AG218" s="6" t="str">
        <f t="shared" si="67"/>
        <v/>
      </c>
      <c r="AH218" s="5" t="str">
        <f t="shared" si="68"/>
        <v/>
      </c>
      <c r="AI218" s="6" t="str">
        <f t="shared" si="71"/>
        <v/>
      </c>
      <c r="AJ218" s="6" t="str">
        <f t="shared" si="72"/>
        <v/>
      </c>
      <c r="AK218" s="6" t="str">
        <f t="shared" si="73"/>
        <v/>
      </c>
      <c r="AL218" s="6" t="str">
        <f t="shared" si="74"/>
        <v/>
      </c>
      <c r="AM218" s="6" t="str">
        <f t="shared" si="75"/>
        <v/>
      </c>
      <c r="AN218" s="6" t="str">
        <f t="shared" si="76"/>
        <v/>
      </c>
      <c r="AO218" s="6" t="str">
        <f t="shared" si="77"/>
        <v/>
      </c>
      <c r="AP218" s="6" t="str">
        <f t="shared" si="78"/>
        <v/>
      </c>
      <c r="AQ218" s="6" t="str">
        <f t="shared" si="79"/>
        <v/>
      </c>
      <c r="AR218" s="6" t="str">
        <f t="shared" si="80"/>
        <v/>
      </c>
      <c r="AS218" s="6"/>
      <c r="AT218" s="47"/>
    </row>
    <row r="219" spans="2:46" x14ac:dyDescent="0.25">
      <c r="B219" s="194"/>
      <c r="C219" s="194"/>
      <c r="D219" s="4"/>
      <c r="E219" s="38"/>
      <c r="F219" s="39" t="str">
        <f t="shared" si="63"/>
        <v/>
      </c>
      <c r="G219" s="39"/>
      <c r="H219" s="38"/>
      <c r="I219" s="192"/>
      <c r="J219" s="192"/>
      <c r="K219" s="192"/>
      <c r="L219" s="192"/>
      <c r="M219" s="192"/>
      <c r="N219" s="192"/>
      <c r="O219" s="192"/>
      <c r="P219" s="192"/>
      <c r="Q219" s="192"/>
      <c r="R219" s="192"/>
      <c r="Y219" s="40"/>
      <c r="Z219" s="41"/>
      <c r="AA219" s="42" t="str">
        <f t="shared" si="64"/>
        <v/>
      </c>
      <c r="AB219" s="42" t="str">
        <f t="shared" si="69"/>
        <v/>
      </c>
      <c r="AD219" s="5" t="str">
        <f t="shared" si="65"/>
        <v/>
      </c>
      <c r="AE219" s="138" t="str">
        <f t="shared" si="66"/>
        <v/>
      </c>
      <c r="AF219" s="138" t="str">
        <f t="shared" si="70"/>
        <v/>
      </c>
      <c r="AG219" s="6" t="str">
        <f t="shared" si="67"/>
        <v/>
      </c>
      <c r="AH219" s="5" t="str">
        <f t="shared" si="68"/>
        <v/>
      </c>
      <c r="AI219" s="6" t="str">
        <f t="shared" si="71"/>
        <v/>
      </c>
      <c r="AJ219" s="6" t="str">
        <f t="shared" si="72"/>
        <v/>
      </c>
      <c r="AK219" s="6" t="str">
        <f t="shared" si="73"/>
        <v/>
      </c>
      <c r="AL219" s="6" t="str">
        <f t="shared" si="74"/>
        <v/>
      </c>
      <c r="AM219" s="6" t="str">
        <f t="shared" si="75"/>
        <v/>
      </c>
      <c r="AN219" s="6" t="str">
        <f t="shared" si="76"/>
        <v/>
      </c>
      <c r="AO219" s="6" t="str">
        <f t="shared" si="77"/>
        <v/>
      </c>
      <c r="AP219" s="6" t="str">
        <f t="shared" si="78"/>
        <v/>
      </c>
      <c r="AQ219" s="6" t="str">
        <f t="shared" si="79"/>
        <v/>
      </c>
      <c r="AR219" s="6" t="str">
        <f t="shared" si="80"/>
        <v/>
      </c>
      <c r="AS219" s="6"/>
      <c r="AT219" s="47"/>
    </row>
    <row r="220" spans="2:46" x14ac:dyDescent="0.25">
      <c r="B220" s="194"/>
      <c r="C220" s="194"/>
      <c r="D220" s="4"/>
      <c r="E220" s="38"/>
      <c r="F220" s="39" t="str">
        <f t="shared" ref="F220:F283" si="81">IF(G220="","",VLOOKUP($G220,$AW$2:$AX$12,2,FALSE))</f>
        <v/>
      </c>
      <c r="G220" s="39"/>
      <c r="H220" s="38"/>
      <c r="I220" s="192"/>
      <c r="J220" s="192"/>
      <c r="K220" s="192"/>
      <c r="L220" s="192"/>
      <c r="M220" s="192"/>
      <c r="N220" s="192"/>
      <c r="O220" s="192"/>
      <c r="P220" s="192"/>
      <c r="Q220" s="192"/>
      <c r="R220" s="192"/>
      <c r="Y220" s="40"/>
      <c r="Z220" s="41"/>
      <c r="AA220" s="42" t="str">
        <f t="shared" si="64"/>
        <v/>
      </c>
      <c r="AB220" s="42" t="str">
        <f t="shared" si="69"/>
        <v/>
      </c>
      <c r="AD220" s="5" t="str">
        <f t="shared" si="65"/>
        <v/>
      </c>
      <c r="AE220" s="138" t="str">
        <f t="shared" si="66"/>
        <v/>
      </c>
      <c r="AF220" s="138" t="str">
        <f t="shared" si="70"/>
        <v/>
      </c>
      <c r="AG220" s="6" t="str">
        <f t="shared" si="67"/>
        <v/>
      </c>
      <c r="AH220" s="5" t="str">
        <f t="shared" si="68"/>
        <v/>
      </c>
      <c r="AI220" s="6" t="str">
        <f t="shared" si="71"/>
        <v/>
      </c>
      <c r="AJ220" s="6" t="str">
        <f t="shared" si="72"/>
        <v/>
      </c>
      <c r="AK220" s="6" t="str">
        <f t="shared" si="73"/>
        <v/>
      </c>
      <c r="AL220" s="6" t="str">
        <f t="shared" si="74"/>
        <v/>
      </c>
      <c r="AM220" s="6" t="str">
        <f t="shared" si="75"/>
        <v/>
      </c>
      <c r="AN220" s="6" t="str">
        <f t="shared" si="76"/>
        <v/>
      </c>
      <c r="AO220" s="6" t="str">
        <f t="shared" si="77"/>
        <v/>
      </c>
      <c r="AP220" s="6" t="str">
        <f t="shared" si="78"/>
        <v/>
      </c>
      <c r="AQ220" s="6" t="str">
        <f t="shared" si="79"/>
        <v/>
      </c>
      <c r="AR220" s="6" t="str">
        <f t="shared" si="80"/>
        <v/>
      </c>
      <c r="AS220" s="6"/>
      <c r="AT220" s="47"/>
    </row>
    <row r="221" spans="2:46" x14ac:dyDescent="0.25">
      <c r="B221" s="194"/>
      <c r="C221" s="194"/>
      <c r="D221" s="4"/>
      <c r="E221" s="38"/>
      <c r="F221" s="39" t="str">
        <f t="shared" si="81"/>
        <v/>
      </c>
      <c r="G221" s="39"/>
      <c r="H221" s="38"/>
      <c r="I221" s="192"/>
      <c r="J221" s="192"/>
      <c r="K221" s="192"/>
      <c r="L221" s="192"/>
      <c r="M221" s="192"/>
      <c r="N221" s="192"/>
      <c r="O221" s="192"/>
      <c r="P221" s="192"/>
      <c r="Q221" s="192"/>
      <c r="R221" s="192"/>
      <c r="Y221" s="40"/>
      <c r="Z221" s="41"/>
      <c r="AA221" s="42" t="str">
        <f t="shared" si="64"/>
        <v/>
      </c>
      <c r="AB221" s="42" t="str">
        <f t="shared" si="69"/>
        <v/>
      </c>
      <c r="AD221" s="5" t="str">
        <f t="shared" si="65"/>
        <v/>
      </c>
      <c r="AE221" s="138" t="str">
        <f t="shared" si="66"/>
        <v/>
      </c>
      <c r="AF221" s="138" t="str">
        <f t="shared" si="70"/>
        <v/>
      </c>
      <c r="AG221" s="6" t="str">
        <f t="shared" si="67"/>
        <v/>
      </c>
      <c r="AH221" s="5" t="str">
        <f t="shared" si="68"/>
        <v/>
      </c>
      <c r="AI221" s="6" t="str">
        <f t="shared" si="71"/>
        <v/>
      </c>
      <c r="AJ221" s="6" t="str">
        <f t="shared" si="72"/>
        <v/>
      </c>
      <c r="AK221" s="6" t="str">
        <f t="shared" si="73"/>
        <v/>
      </c>
      <c r="AL221" s="6" t="str">
        <f t="shared" si="74"/>
        <v/>
      </c>
      <c r="AM221" s="6" t="str">
        <f t="shared" si="75"/>
        <v/>
      </c>
      <c r="AN221" s="6" t="str">
        <f t="shared" si="76"/>
        <v/>
      </c>
      <c r="AO221" s="6" t="str">
        <f t="shared" si="77"/>
        <v/>
      </c>
      <c r="AP221" s="6" t="str">
        <f t="shared" si="78"/>
        <v/>
      </c>
      <c r="AQ221" s="6" t="str">
        <f t="shared" si="79"/>
        <v/>
      </c>
      <c r="AR221" s="6" t="str">
        <f t="shared" si="80"/>
        <v/>
      </c>
      <c r="AS221" s="6"/>
      <c r="AT221" s="47"/>
    </row>
    <row r="222" spans="2:46" x14ac:dyDescent="0.25">
      <c r="B222" s="194"/>
      <c r="C222" s="194"/>
      <c r="D222" s="4"/>
      <c r="E222" s="38"/>
      <c r="F222" s="39" t="str">
        <f t="shared" si="81"/>
        <v/>
      </c>
      <c r="G222" s="39"/>
      <c r="H222" s="38"/>
      <c r="I222" s="192"/>
      <c r="J222" s="192"/>
      <c r="K222" s="192"/>
      <c r="L222" s="192"/>
      <c r="M222" s="192"/>
      <c r="N222" s="192"/>
      <c r="O222" s="192"/>
      <c r="P222" s="192"/>
      <c r="Q222" s="192"/>
      <c r="R222" s="192"/>
      <c r="Y222" s="40"/>
      <c r="Z222" s="41"/>
      <c r="AA222" s="42" t="str">
        <f t="shared" si="64"/>
        <v/>
      </c>
      <c r="AB222" s="42" t="str">
        <f t="shared" si="69"/>
        <v/>
      </c>
      <c r="AD222" s="5" t="str">
        <f t="shared" si="65"/>
        <v/>
      </c>
      <c r="AE222" s="138" t="str">
        <f t="shared" si="66"/>
        <v/>
      </c>
      <c r="AF222" s="138" t="str">
        <f t="shared" si="70"/>
        <v/>
      </c>
      <c r="AG222" s="6" t="str">
        <f t="shared" si="67"/>
        <v/>
      </c>
      <c r="AH222" s="5" t="str">
        <f t="shared" si="68"/>
        <v/>
      </c>
      <c r="AI222" s="6" t="str">
        <f t="shared" si="71"/>
        <v/>
      </c>
      <c r="AJ222" s="6" t="str">
        <f t="shared" si="72"/>
        <v/>
      </c>
      <c r="AK222" s="6" t="str">
        <f t="shared" si="73"/>
        <v/>
      </c>
      <c r="AL222" s="6" t="str">
        <f t="shared" si="74"/>
        <v/>
      </c>
      <c r="AM222" s="6" t="str">
        <f t="shared" si="75"/>
        <v/>
      </c>
      <c r="AN222" s="6" t="str">
        <f t="shared" si="76"/>
        <v/>
      </c>
      <c r="AO222" s="6" t="str">
        <f t="shared" si="77"/>
        <v/>
      </c>
      <c r="AP222" s="6" t="str">
        <f t="shared" si="78"/>
        <v/>
      </c>
      <c r="AQ222" s="6" t="str">
        <f t="shared" si="79"/>
        <v/>
      </c>
      <c r="AR222" s="6" t="str">
        <f t="shared" si="80"/>
        <v/>
      </c>
      <c r="AS222" s="6"/>
      <c r="AT222" s="47"/>
    </row>
    <row r="223" spans="2:46" x14ac:dyDescent="0.25">
      <c r="B223" s="194"/>
      <c r="C223" s="194"/>
      <c r="D223" s="4"/>
      <c r="E223" s="38"/>
      <c r="F223" s="39" t="str">
        <f t="shared" si="81"/>
        <v/>
      </c>
      <c r="G223" s="39"/>
      <c r="H223" s="38"/>
      <c r="I223" s="192"/>
      <c r="J223" s="192"/>
      <c r="K223" s="192"/>
      <c r="L223" s="192"/>
      <c r="M223" s="192"/>
      <c r="N223" s="192"/>
      <c r="O223" s="192"/>
      <c r="P223" s="192"/>
      <c r="Q223" s="192"/>
      <c r="R223" s="192"/>
      <c r="Y223" s="40"/>
      <c r="Z223" s="41"/>
      <c r="AA223" s="42" t="str">
        <f t="shared" si="64"/>
        <v/>
      </c>
      <c r="AB223" s="42" t="str">
        <f t="shared" si="69"/>
        <v/>
      </c>
      <c r="AD223" s="5" t="str">
        <f t="shared" si="65"/>
        <v/>
      </c>
      <c r="AE223" s="138" t="str">
        <f t="shared" si="66"/>
        <v/>
      </c>
      <c r="AF223" s="138" t="str">
        <f t="shared" si="70"/>
        <v/>
      </c>
      <c r="AG223" s="6" t="str">
        <f t="shared" si="67"/>
        <v/>
      </c>
      <c r="AH223" s="5" t="str">
        <f t="shared" si="68"/>
        <v/>
      </c>
      <c r="AI223" s="6" t="str">
        <f t="shared" si="71"/>
        <v/>
      </c>
      <c r="AJ223" s="6" t="str">
        <f t="shared" si="72"/>
        <v/>
      </c>
      <c r="AK223" s="6" t="str">
        <f t="shared" si="73"/>
        <v/>
      </c>
      <c r="AL223" s="6" t="str">
        <f t="shared" si="74"/>
        <v/>
      </c>
      <c r="AM223" s="6" t="str">
        <f t="shared" si="75"/>
        <v/>
      </c>
      <c r="AN223" s="6" t="str">
        <f t="shared" si="76"/>
        <v/>
      </c>
      <c r="AO223" s="6" t="str">
        <f t="shared" si="77"/>
        <v/>
      </c>
      <c r="AP223" s="6" t="str">
        <f t="shared" si="78"/>
        <v/>
      </c>
      <c r="AQ223" s="6" t="str">
        <f t="shared" si="79"/>
        <v/>
      </c>
      <c r="AR223" s="6" t="str">
        <f t="shared" si="80"/>
        <v/>
      </c>
      <c r="AS223" s="6"/>
      <c r="AT223" s="47"/>
    </row>
    <row r="224" spans="2:46" x14ac:dyDescent="0.25">
      <c r="B224" s="194"/>
      <c r="C224" s="194"/>
      <c r="D224" s="4"/>
      <c r="E224" s="38"/>
      <c r="F224" s="39" t="str">
        <f t="shared" si="81"/>
        <v/>
      </c>
      <c r="G224" s="39"/>
      <c r="H224" s="38"/>
      <c r="I224" s="192"/>
      <c r="J224" s="192"/>
      <c r="K224" s="192"/>
      <c r="L224" s="192"/>
      <c r="M224" s="192"/>
      <c r="N224" s="192"/>
      <c r="O224" s="192"/>
      <c r="P224" s="192"/>
      <c r="Q224" s="192"/>
      <c r="R224" s="192"/>
      <c r="Y224" s="40"/>
      <c r="Z224" s="41"/>
      <c r="AA224" s="42" t="str">
        <f t="shared" si="64"/>
        <v/>
      </c>
      <c r="AB224" s="42" t="str">
        <f t="shared" si="69"/>
        <v/>
      </c>
      <c r="AD224" s="5" t="str">
        <f t="shared" si="65"/>
        <v/>
      </c>
      <c r="AE224" s="138" t="str">
        <f t="shared" si="66"/>
        <v/>
      </c>
      <c r="AF224" s="138" t="str">
        <f t="shared" si="70"/>
        <v/>
      </c>
      <c r="AG224" s="6" t="str">
        <f t="shared" si="67"/>
        <v/>
      </c>
      <c r="AH224" s="5" t="str">
        <f t="shared" si="68"/>
        <v/>
      </c>
      <c r="AI224" s="6" t="str">
        <f t="shared" si="71"/>
        <v/>
      </c>
      <c r="AJ224" s="6" t="str">
        <f t="shared" si="72"/>
        <v/>
      </c>
      <c r="AK224" s="6" t="str">
        <f t="shared" si="73"/>
        <v/>
      </c>
      <c r="AL224" s="6" t="str">
        <f t="shared" si="74"/>
        <v/>
      </c>
      <c r="AM224" s="6" t="str">
        <f t="shared" si="75"/>
        <v/>
      </c>
      <c r="AN224" s="6" t="str">
        <f t="shared" si="76"/>
        <v/>
      </c>
      <c r="AO224" s="6" t="str">
        <f t="shared" si="77"/>
        <v/>
      </c>
      <c r="AP224" s="6" t="str">
        <f t="shared" si="78"/>
        <v/>
      </c>
      <c r="AQ224" s="6" t="str">
        <f t="shared" si="79"/>
        <v/>
      </c>
      <c r="AR224" s="6" t="str">
        <f t="shared" si="80"/>
        <v/>
      </c>
      <c r="AS224" s="6"/>
      <c r="AT224" s="47"/>
    </row>
    <row r="225" spans="2:46" x14ac:dyDescent="0.25">
      <c r="B225" s="194"/>
      <c r="C225" s="194"/>
      <c r="D225" s="4"/>
      <c r="E225" s="38"/>
      <c r="F225" s="39" t="str">
        <f t="shared" si="81"/>
        <v/>
      </c>
      <c r="G225" s="39"/>
      <c r="H225" s="38"/>
      <c r="I225" s="192"/>
      <c r="J225" s="192"/>
      <c r="K225" s="192"/>
      <c r="L225" s="192"/>
      <c r="M225" s="192"/>
      <c r="N225" s="192"/>
      <c r="O225" s="192"/>
      <c r="P225" s="192"/>
      <c r="Q225" s="192"/>
      <c r="R225" s="192"/>
      <c r="Y225" s="40"/>
      <c r="Z225" s="41"/>
      <c r="AA225" s="42" t="str">
        <f t="shared" si="64"/>
        <v/>
      </c>
      <c r="AB225" s="42" t="str">
        <f t="shared" si="69"/>
        <v/>
      </c>
      <c r="AD225" s="5" t="str">
        <f t="shared" si="65"/>
        <v/>
      </c>
      <c r="AE225" s="138" t="str">
        <f t="shared" si="66"/>
        <v/>
      </c>
      <c r="AF225" s="138" t="str">
        <f t="shared" si="70"/>
        <v/>
      </c>
      <c r="AG225" s="6" t="str">
        <f t="shared" si="67"/>
        <v/>
      </c>
      <c r="AH225" s="5" t="str">
        <f t="shared" si="68"/>
        <v/>
      </c>
      <c r="AI225" s="6" t="str">
        <f t="shared" si="71"/>
        <v/>
      </c>
      <c r="AJ225" s="6" t="str">
        <f t="shared" si="72"/>
        <v/>
      </c>
      <c r="AK225" s="6" t="str">
        <f t="shared" si="73"/>
        <v/>
      </c>
      <c r="AL225" s="6" t="str">
        <f t="shared" si="74"/>
        <v/>
      </c>
      <c r="AM225" s="6" t="str">
        <f t="shared" si="75"/>
        <v/>
      </c>
      <c r="AN225" s="6" t="str">
        <f t="shared" si="76"/>
        <v/>
      </c>
      <c r="AO225" s="6" t="str">
        <f t="shared" si="77"/>
        <v/>
      </c>
      <c r="AP225" s="6" t="str">
        <f t="shared" si="78"/>
        <v/>
      </c>
      <c r="AQ225" s="6" t="str">
        <f t="shared" si="79"/>
        <v/>
      </c>
      <c r="AR225" s="6" t="str">
        <f t="shared" si="80"/>
        <v/>
      </c>
      <c r="AS225" s="6"/>
      <c r="AT225" s="47"/>
    </row>
    <row r="226" spans="2:46" x14ac:dyDescent="0.25">
      <c r="B226" s="194"/>
      <c r="C226" s="194"/>
      <c r="D226" s="4"/>
      <c r="E226" s="38"/>
      <c r="F226" s="39" t="str">
        <f t="shared" si="81"/>
        <v/>
      </c>
      <c r="G226" s="39"/>
      <c r="H226" s="38"/>
      <c r="I226" s="192"/>
      <c r="J226" s="192"/>
      <c r="K226" s="192"/>
      <c r="L226" s="192"/>
      <c r="M226" s="192"/>
      <c r="N226" s="192"/>
      <c r="O226" s="192"/>
      <c r="P226" s="192"/>
      <c r="Q226" s="192"/>
      <c r="R226" s="192"/>
      <c r="Y226" s="40"/>
      <c r="Z226" s="41"/>
      <c r="AA226" s="42" t="str">
        <f t="shared" si="64"/>
        <v/>
      </c>
      <c r="AB226" s="42" t="str">
        <f t="shared" si="69"/>
        <v/>
      </c>
      <c r="AD226" s="5" t="str">
        <f t="shared" si="65"/>
        <v/>
      </c>
      <c r="AE226" s="138" t="str">
        <f t="shared" si="66"/>
        <v/>
      </c>
      <c r="AF226" s="138" t="str">
        <f t="shared" si="70"/>
        <v/>
      </c>
      <c r="AG226" s="6" t="str">
        <f t="shared" si="67"/>
        <v/>
      </c>
      <c r="AH226" s="5" t="str">
        <f t="shared" si="68"/>
        <v/>
      </c>
      <c r="AI226" s="6" t="str">
        <f t="shared" si="71"/>
        <v/>
      </c>
      <c r="AJ226" s="6" t="str">
        <f t="shared" si="72"/>
        <v/>
      </c>
      <c r="AK226" s="6" t="str">
        <f t="shared" si="73"/>
        <v/>
      </c>
      <c r="AL226" s="6" t="str">
        <f t="shared" si="74"/>
        <v/>
      </c>
      <c r="AM226" s="6" t="str">
        <f t="shared" si="75"/>
        <v/>
      </c>
      <c r="AN226" s="6" t="str">
        <f t="shared" si="76"/>
        <v/>
      </c>
      <c r="AO226" s="6" t="str">
        <f t="shared" si="77"/>
        <v/>
      </c>
      <c r="AP226" s="6" t="str">
        <f t="shared" si="78"/>
        <v/>
      </c>
      <c r="AQ226" s="6" t="str">
        <f t="shared" si="79"/>
        <v/>
      </c>
      <c r="AR226" s="6" t="str">
        <f t="shared" si="80"/>
        <v/>
      </c>
      <c r="AS226" s="6"/>
      <c r="AT226" s="47"/>
    </row>
    <row r="227" spans="2:46" x14ac:dyDescent="0.25">
      <c r="B227" s="194"/>
      <c r="C227" s="194"/>
      <c r="D227" s="4"/>
      <c r="E227" s="38"/>
      <c r="F227" s="39" t="str">
        <f t="shared" si="81"/>
        <v/>
      </c>
      <c r="G227" s="39"/>
      <c r="H227" s="38"/>
      <c r="I227" s="192"/>
      <c r="J227" s="192"/>
      <c r="K227" s="192"/>
      <c r="L227" s="192"/>
      <c r="M227" s="192"/>
      <c r="N227" s="192"/>
      <c r="O227" s="192"/>
      <c r="P227" s="192"/>
      <c r="Q227" s="192"/>
      <c r="R227" s="192"/>
      <c r="Y227" s="40"/>
      <c r="Z227" s="41"/>
      <c r="AA227" s="42" t="str">
        <f t="shared" si="64"/>
        <v/>
      </c>
      <c r="AB227" s="42" t="str">
        <f t="shared" si="69"/>
        <v/>
      </c>
      <c r="AD227" s="5" t="str">
        <f t="shared" si="65"/>
        <v/>
      </c>
      <c r="AE227" s="138" t="str">
        <f t="shared" si="66"/>
        <v/>
      </c>
      <c r="AF227" s="138" t="str">
        <f t="shared" si="70"/>
        <v/>
      </c>
      <c r="AG227" s="6" t="str">
        <f t="shared" si="67"/>
        <v/>
      </c>
      <c r="AH227" s="5" t="str">
        <f t="shared" si="68"/>
        <v/>
      </c>
      <c r="AI227" s="6" t="str">
        <f t="shared" si="71"/>
        <v/>
      </c>
      <c r="AJ227" s="6" t="str">
        <f t="shared" si="72"/>
        <v/>
      </c>
      <c r="AK227" s="6" t="str">
        <f t="shared" si="73"/>
        <v/>
      </c>
      <c r="AL227" s="6" t="str">
        <f t="shared" si="74"/>
        <v/>
      </c>
      <c r="AM227" s="6" t="str">
        <f t="shared" si="75"/>
        <v/>
      </c>
      <c r="AN227" s="6" t="str">
        <f t="shared" si="76"/>
        <v/>
      </c>
      <c r="AO227" s="6" t="str">
        <f t="shared" si="77"/>
        <v/>
      </c>
      <c r="AP227" s="6" t="str">
        <f t="shared" si="78"/>
        <v/>
      </c>
      <c r="AQ227" s="6" t="str">
        <f t="shared" si="79"/>
        <v/>
      </c>
      <c r="AR227" s="6" t="str">
        <f t="shared" si="80"/>
        <v/>
      </c>
      <c r="AS227" s="6"/>
      <c r="AT227" s="47"/>
    </row>
    <row r="228" spans="2:46" x14ac:dyDescent="0.25">
      <c r="B228" s="194"/>
      <c r="C228" s="194"/>
      <c r="D228" s="4"/>
      <c r="E228" s="38"/>
      <c r="F228" s="39" t="str">
        <f t="shared" si="81"/>
        <v/>
      </c>
      <c r="G228" s="39"/>
      <c r="H228" s="38"/>
      <c r="I228" s="192"/>
      <c r="J228" s="192"/>
      <c r="K228" s="192"/>
      <c r="L228" s="192"/>
      <c r="M228" s="192"/>
      <c r="N228" s="192"/>
      <c r="O228" s="192"/>
      <c r="P228" s="192"/>
      <c r="Q228" s="192"/>
      <c r="R228" s="192"/>
      <c r="Y228" s="40"/>
      <c r="Z228" s="41"/>
      <c r="AA228" s="42" t="str">
        <f t="shared" si="64"/>
        <v/>
      </c>
      <c r="AB228" s="42" t="str">
        <f t="shared" si="69"/>
        <v/>
      </c>
      <c r="AD228" s="5" t="str">
        <f t="shared" si="65"/>
        <v/>
      </c>
      <c r="AE228" s="138" t="str">
        <f t="shared" si="66"/>
        <v/>
      </c>
      <c r="AF228" s="138" t="str">
        <f t="shared" si="70"/>
        <v/>
      </c>
      <c r="AG228" s="6" t="str">
        <f t="shared" si="67"/>
        <v/>
      </c>
      <c r="AH228" s="5" t="str">
        <f t="shared" si="68"/>
        <v/>
      </c>
      <c r="AI228" s="6" t="str">
        <f t="shared" si="71"/>
        <v/>
      </c>
      <c r="AJ228" s="6" t="str">
        <f t="shared" si="72"/>
        <v/>
      </c>
      <c r="AK228" s="6" t="str">
        <f t="shared" si="73"/>
        <v/>
      </c>
      <c r="AL228" s="6" t="str">
        <f t="shared" si="74"/>
        <v/>
      </c>
      <c r="AM228" s="6" t="str">
        <f t="shared" si="75"/>
        <v/>
      </c>
      <c r="AN228" s="6" t="str">
        <f t="shared" si="76"/>
        <v/>
      </c>
      <c r="AO228" s="6" t="str">
        <f t="shared" si="77"/>
        <v/>
      </c>
      <c r="AP228" s="6" t="str">
        <f t="shared" si="78"/>
        <v/>
      </c>
      <c r="AQ228" s="6" t="str">
        <f t="shared" si="79"/>
        <v/>
      </c>
      <c r="AR228" s="6" t="str">
        <f t="shared" si="80"/>
        <v/>
      </c>
      <c r="AS228" s="6"/>
      <c r="AT228" s="47"/>
    </row>
    <row r="229" spans="2:46" x14ac:dyDescent="0.25">
      <c r="B229" s="194"/>
      <c r="C229" s="194"/>
      <c r="D229" s="4"/>
      <c r="E229" s="38"/>
      <c r="F229" s="39" t="str">
        <f t="shared" si="81"/>
        <v/>
      </c>
      <c r="G229" s="39"/>
      <c r="H229" s="38"/>
      <c r="I229" s="192"/>
      <c r="J229" s="192"/>
      <c r="K229" s="192"/>
      <c r="L229" s="192"/>
      <c r="M229" s="192"/>
      <c r="N229" s="192"/>
      <c r="O229" s="192"/>
      <c r="P229" s="192"/>
      <c r="Q229" s="192"/>
      <c r="R229" s="192"/>
      <c r="Y229" s="40"/>
      <c r="Z229" s="41"/>
      <c r="AA229" s="42" t="str">
        <f t="shared" si="64"/>
        <v/>
      </c>
      <c r="AB229" s="42" t="str">
        <f t="shared" si="69"/>
        <v/>
      </c>
      <c r="AD229" s="5" t="str">
        <f t="shared" si="65"/>
        <v/>
      </c>
      <c r="AE229" s="138" t="str">
        <f t="shared" si="66"/>
        <v/>
      </c>
      <c r="AF229" s="138" t="str">
        <f t="shared" si="70"/>
        <v/>
      </c>
      <c r="AG229" s="6" t="str">
        <f t="shared" si="67"/>
        <v/>
      </c>
      <c r="AH229" s="5" t="str">
        <f t="shared" si="68"/>
        <v/>
      </c>
      <c r="AI229" s="6" t="str">
        <f t="shared" si="71"/>
        <v/>
      </c>
      <c r="AJ229" s="6" t="str">
        <f t="shared" si="72"/>
        <v/>
      </c>
      <c r="AK229" s="6" t="str">
        <f t="shared" si="73"/>
        <v/>
      </c>
      <c r="AL229" s="6" t="str">
        <f t="shared" si="74"/>
        <v/>
      </c>
      <c r="AM229" s="6" t="str">
        <f t="shared" si="75"/>
        <v/>
      </c>
      <c r="AN229" s="6" t="str">
        <f t="shared" si="76"/>
        <v/>
      </c>
      <c r="AO229" s="6" t="str">
        <f t="shared" si="77"/>
        <v/>
      </c>
      <c r="AP229" s="6" t="str">
        <f t="shared" si="78"/>
        <v/>
      </c>
      <c r="AQ229" s="6" t="str">
        <f t="shared" si="79"/>
        <v/>
      </c>
      <c r="AR229" s="6" t="str">
        <f t="shared" si="80"/>
        <v/>
      </c>
      <c r="AS229" s="6"/>
      <c r="AT229" s="47"/>
    </row>
    <row r="230" spans="2:46" x14ac:dyDescent="0.25">
      <c r="B230" s="194"/>
      <c r="C230" s="194"/>
      <c r="D230" s="4"/>
      <c r="E230" s="38"/>
      <c r="F230" s="39" t="str">
        <f t="shared" si="81"/>
        <v/>
      </c>
      <c r="G230" s="39"/>
      <c r="H230" s="38"/>
      <c r="I230" s="192"/>
      <c r="J230" s="192"/>
      <c r="K230" s="192"/>
      <c r="L230" s="192"/>
      <c r="M230" s="192"/>
      <c r="N230" s="192"/>
      <c r="O230" s="192"/>
      <c r="P230" s="192"/>
      <c r="Q230" s="192"/>
      <c r="R230" s="192"/>
      <c r="Y230" s="40"/>
      <c r="Z230" s="41"/>
      <c r="AA230" s="42" t="str">
        <f t="shared" si="64"/>
        <v/>
      </c>
      <c r="AB230" s="42" t="str">
        <f t="shared" si="69"/>
        <v/>
      </c>
      <c r="AD230" s="5" t="str">
        <f t="shared" si="65"/>
        <v/>
      </c>
      <c r="AE230" s="138" t="str">
        <f t="shared" si="66"/>
        <v/>
      </c>
      <c r="AF230" s="138" t="str">
        <f t="shared" si="70"/>
        <v/>
      </c>
      <c r="AG230" s="6" t="str">
        <f t="shared" si="67"/>
        <v/>
      </c>
      <c r="AH230" s="5" t="str">
        <f t="shared" si="68"/>
        <v/>
      </c>
      <c r="AI230" s="6" t="str">
        <f t="shared" si="71"/>
        <v/>
      </c>
      <c r="AJ230" s="6" t="str">
        <f t="shared" si="72"/>
        <v/>
      </c>
      <c r="AK230" s="6" t="str">
        <f t="shared" si="73"/>
        <v/>
      </c>
      <c r="AL230" s="6" t="str">
        <f t="shared" si="74"/>
        <v/>
      </c>
      <c r="AM230" s="6" t="str">
        <f t="shared" si="75"/>
        <v/>
      </c>
      <c r="AN230" s="6" t="str">
        <f t="shared" si="76"/>
        <v/>
      </c>
      <c r="AO230" s="6" t="str">
        <f t="shared" si="77"/>
        <v/>
      </c>
      <c r="AP230" s="6" t="str">
        <f t="shared" si="78"/>
        <v/>
      </c>
      <c r="AQ230" s="6" t="str">
        <f t="shared" si="79"/>
        <v/>
      </c>
      <c r="AR230" s="6" t="str">
        <f t="shared" si="80"/>
        <v/>
      </c>
      <c r="AS230" s="6"/>
      <c r="AT230" s="47"/>
    </row>
    <row r="231" spans="2:46" x14ac:dyDescent="0.25">
      <c r="B231" s="194"/>
      <c r="C231" s="194"/>
      <c r="D231" s="4"/>
      <c r="E231" s="38"/>
      <c r="F231" s="39" t="str">
        <f t="shared" si="81"/>
        <v/>
      </c>
      <c r="G231" s="39"/>
      <c r="H231" s="38"/>
      <c r="I231" s="192"/>
      <c r="J231" s="192"/>
      <c r="K231" s="192"/>
      <c r="L231" s="192"/>
      <c r="M231" s="192"/>
      <c r="N231" s="192"/>
      <c r="O231" s="192"/>
      <c r="P231" s="192"/>
      <c r="Q231" s="192"/>
      <c r="R231" s="192"/>
      <c r="Y231" s="40"/>
      <c r="Z231" s="41"/>
      <c r="AA231" s="42" t="str">
        <f t="shared" si="64"/>
        <v/>
      </c>
      <c r="AB231" s="42" t="str">
        <f t="shared" si="69"/>
        <v/>
      </c>
      <c r="AD231" s="5" t="str">
        <f t="shared" si="65"/>
        <v/>
      </c>
      <c r="AE231" s="138" t="str">
        <f t="shared" si="66"/>
        <v/>
      </c>
      <c r="AF231" s="138" t="str">
        <f t="shared" si="70"/>
        <v/>
      </c>
      <c r="AG231" s="6" t="str">
        <f t="shared" si="67"/>
        <v/>
      </c>
      <c r="AH231" s="5" t="str">
        <f t="shared" si="68"/>
        <v/>
      </c>
      <c r="AI231" s="6" t="str">
        <f t="shared" si="71"/>
        <v/>
      </c>
      <c r="AJ231" s="6" t="str">
        <f t="shared" si="72"/>
        <v/>
      </c>
      <c r="AK231" s="6" t="str">
        <f t="shared" si="73"/>
        <v/>
      </c>
      <c r="AL231" s="6" t="str">
        <f t="shared" si="74"/>
        <v/>
      </c>
      <c r="AM231" s="6" t="str">
        <f t="shared" si="75"/>
        <v/>
      </c>
      <c r="AN231" s="6" t="str">
        <f t="shared" si="76"/>
        <v/>
      </c>
      <c r="AO231" s="6" t="str">
        <f t="shared" si="77"/>
        <v/>
      </c>
      <c r="AP231" s="6" t="str">
        <f t="shared" si="78"/>
        <v/>
      </c>
      <c r="AQ231" s="6" t="str">
        <f t="shared" si="79"/>
        <v/>
      </c>
      <c r="AR231" s="6" t="str">
        <f t="shared" si="80"/>
        <v/>
      </c>
      <c r="AS231" s="6"/>
      <c r="AT231" s="47"/>
    </row>
    <row r="232" spans="2:46" x14ac:dyDescent="0.25">
      <c r="B232" s="194"/>
      <c r="C232" s="194"/>
      <c r="D232" s="4"/>
      <c r="E232" s="38"/>
      <c r="F232" s="39" t="str">
        <f t="shared" si="81"/>
        <v/>
      </c>
      <c r="G232" s="39"/>
      <c r="H232" s="38"/>
      <c r="I232" s="192"/>
      <c r="J232" s="192"/>
      <c r="K232" s="192"/>
      <c r="L232" s="192"/>
      <c r="M232" s="192"/>
      <c r="N232" s="192"/>
      <c r="O232" s="192"/>
      <c r="P232" s="192"/>
      <c r="Q232" s="192"/>
      <c r="R232" s="192"/>
      <c r="Y232" s="40"/>
      <c r="Z232" s="41"/>
      <c r="AA232" s="42" t="str">
        <f t="shared" si="64"/>
        <v/>
      </c>
      <c r="AB232" s="42" t="str">
        <f t="shared" si="69"/>
        <v/>
      </c>
      <c r="AD232" s="5" t="str">
        <f t="shared" si="65"/>
        <v/>
      </c>
      <c r="AE232" s="138" t="str">
        <f t="shared" si="66"/>
        <v/>
      </c>
      <c r="AF232" s="138" t="str">
        <f t="shared" si="70"/>
        <v/>
      </c>
      <c r="AG232" s="6" t="str">
        <f t="shared" si="67"/>
        <v/>
      </c>
      <c r="AH232" s="5" t="str">
        <f t="shared" si="68"/>
        <v/>
      </c>
      <c r="AI232" s="6" t="str">
        <f t="shared" si="71"/>
        <v/>
      </c>
      <c r="AJ232" s="6" t="str">
        <f t="shared" si="72"/>
        <v/>
      </c>
      <c r="AK232" s="6" t="str">
        <f t="shared" si="73"/>
        <v/>
      </c>
      <c r="AL232" s="6" t="str">
        <f t="shared" si="74"/>
        <v/>
      </c>
      <c r="AM232" s="6" t="str">
        <f t="shared" si="75"/>
        <v/>
      </c>
      <c r="AN232" s="6" t="str">
        <f t="shared" si="76"/>
        <v/>
      </c>
      <c r="AO232" s="6" t="str">
        <f t="shared" si="77"/>
        <v/>
      </c>
      <c r="AP232" s="6" t="str">
        <f t="shared" si="78"/>
        <v/>
      </c>
      <c r="AQ232" s="6" t="str">
        <f t="shared" si="79"/>
        <v/>
      </c>
      <c r="AR232" s="6" t="str">
        <f t="shared" si="80"/>
        <v/>
      </c>
      <c r="AS232" s="6"/>
      <c r="AT232" s="47"/>
    </row>
    <row r="233" spans="2:46" x14ac:dyDescent="0.25">
      <c r="B233" s="194"/>
      <c r="C233" s="194"/>
      <c r="D233" s="4"/>
      <c r="E233" s="38"/>
      <c r="F233" s="39" t="str">
        <f t="shared" si="81"/>
        <v/>
      </c>
      <c r="G233" s="39"/>
      <c r="H233" s="38"/>
      <c r="I233" s="192"/>
      <c r="J233" s="192"/>
      <c r="K233" s="192"/>
      <c r="L233" s="192"/>
      <c r="M233" s="192"/>
      <c r="N233" s="192"/>
      <c r="O233" s="192"/>
      <c r="P233" s="192"/>
      <c r="Q233" s="192"/>
      <c r="R233" s="192"/>
      <c r="Y233" s="40"/>
      <c r="Z233" s="41"/>
      <c r="AA233" s="42" t="str">
        <f t="shared" si="64"/>
        <v/>
      </c>
      <c r="AB233" s="42" t="str">
        <f t="shared" si="69"/>
        <v/>
      </c>
      <c r="AD233" s="5" t="str">
        <f t="shared" si="65"/>
        <v/>
      </c>
      <c r="AE233" s="138" t="str">
        <f t="shared" si="66"/>
        <v/>
      </c>
      <c r="AF233" s="138" t="str">
        <f t="shared" si="70"/>
        <v/>
      </c>
      <c r="AG233" s="6" t="str">
        <f t="shared" si="67"/>
        <v/>
      </c>
      <c r="AH233" s="5" t="str">
        <f t="shared" si="68"/>
        <v/>
      </c>
      <c r="AI233" s="6" t="str">
        <f t="shared" si="71"/>
        <v/>
      </c>
      <c r="AJ233" s="6" t="str">
        <f t="shared" si="72"/>
        <v/>
      </c>
      <c r="AK233" s="6" t="str">
        <f t="shared" si="73"/>
        <v/>
      </c>
      <c r="AL233" s="6" t="str">
        <f t="shared" si="74"/>
        <v/>
      </c>
      <c r="AM233" s="6" t="str">
        <f t="shared" si="75"/>
        <v/>
      </c>
      <c r="AN233" s="6" t="str">
        <f t="shared" si="76"/>
        <v/>
      </c>
      <c r="AO233" s="6" t="str">
        <f t="shared" si="77"/>
        <v/>
      </c>
      <c r="AP233" s="6" t="str">
        <f t="shared" si="78"/>
        <v/>
      </c>
      <c r="AQ233" s="6" t="str">
        <f t="shared" si="79"/>
        <v/>
      </c>
      <c r="AR233" s="6" t="str">
        <f t="shared" si="80"/>
        <v/>
      </c>
      <c r="AS233" s="6"/>
      <c r="AT233" s="47"/>
    </row>
    <row r="234" spans="2:46" x14ac:dyDescent="0.25">
      <c r="B234" s="194"/>
      <c r="C234" s="194"/>
      <c r="D234" s="4"/>
      <c r="E234" s="38"/>
      <c r="F234" s="39" t="str">
        <f t="shared" si="81"/>
        <v/>
      </c>
      <c r="G234" s="39"/>
      <c r="H234" s="38"/>
      <c r="I234" s="192"/>
      <c r="J234" s="192"/>
      <c r="K234" s="192"/>
      <c r="L234" s="192"/>
      <c r="M234" s="192"/>
      <c r="N234" s="192"/>
      <c r="O234" s="192"/>
      <c r="P234" s="192"/>
      <c r="Q234" s="192"/>
      <c r="R234" s="192"/>
      <c r="Y234" s="40"/>
      <c r="Z234" s="41"/>
      <c r="AA234" s="42" t="str">
        <f t="shared" si="64"/>
        <v/>
      </c>
      <c r="AB234" s="42" t="str">
        <f t="shared" si="69"/>
        <v/>
      </c>
      <c r="AD234" s="5" t="str">
        <f t="shared" si="65"/>
        <v/>
      </c>
      <c r="AE234" s="138" t="str">
        <f t="shared" si="66"/>
        <v/>
      </c>
      <c r="AF234" s="138" t="str">
        <f t="shared" si="70"/>
        <v/>
      </c>
      <c r="AG234" s="6" t="str">
        <f t="shared" si="67"/>
        <v/>
      </c>
      <c r="AH234" s="5" t="str">
        <f t="shared" si="68"/>
        <v/>
      </c>
      <c r="AI234" s="6" t="str">
        <f t="shared" si="71"/>
        <v/>
      </c>
      <c r="AJ234" s="6" t="str">
        <f t="shared" si="72"/>
        <v/>
      </c>
      <c r="AK234" s="6" t="str">
        <f t="shared" si="73"/>
        <v/>
      </c>
      <c r="AL234" s="6" t="str">
        <f t="shared" si="74"/>
        <v/>
      </c>
      <c r="AM234" s="6" t="str">
        <f t="shared" si="75"/>
        <v/>
      </c>
      <c r="AN234" s="6" t="str">
        <f t="shared" si="76"/>
        <v/>
      </c>
      <c r="AO234" s="6" t="str">
        <f t="shared" si="77"/>
        <v/>
      </c>
      <c r="AP234" s="6" t="str">
        <f t="shared" si="78"/>
        <v/>
      </c>
      <c r="AQ234" s="6" t="str">
        <f t="shared" si="79"/>
        <v/>
      </c>
      <c r="AR234" s="6" t="str">
        <f t="shared" si="80"/>
        <v/>
      </c>
      <c r="AS234" s="6"/>
      <c r="AT234" s="47"/>
    </row>
    <row r="235" spans="2:46" x14ac:dyDescent="0.25">
      <c r="B235" s="194"/>
      <c r="C235" s="194"/>
      <c r="D235" s="4"/>
      <c r="E235" s="38"/>
      <c r="F235" s="39" t="str">
        <f t="shared" si="81"/>
        <v/>
      </c>
      <c r="G235" s="39"/>
      <c r="H235" s="38"/>
      <c r="I235" s="192"/>
      <c r="J235" s="192"/>
      <c r="K235" s="192"/>
      <c r="L235" s="192"/>
      <c r="M235" s="192"/>
      <c r="N235" s="192"/>
      <c r="O235" s="192"/>
      <c r="P235" s="192"/>
      <c r="Q235" s="192"/>
      <c r="R235" s="192"/>
      <c r="Y235" s="40"/>
      <c r="Z235" s="41"/>
      <c r="AA235" s="42" t="str">
        <f t="shared" si="64"/>
        <v/>
      </c>
      <c r="AB235" s="42" t="str">
        <f t="shared" si="69"/>
        <v/>
      </c>
      <c r="AD235" s="5" t="str">
        <f t="shared" si="65"/>
        <v/>
      </c>
      <c r="AE235" s="138" t="str">
        <f t="shared" si="66"/>
        <v/>
      </c>
      <c r="AF235" s="138" t="str">
        <f t="shared" si="70"/>
        <v/>
      </c>
      <c r="AG235" s="6" t="str">
        <f t="shared" si="67"/>
        <v/>
      </c>
      <c r="AH235" s="5" t="str">
        <f t="shared" si="68"/>
        <v/>
      </c>
      <c r="AI235" s="6" t="str">
        <f t="shared" si="71"/>
        <v/>
      </c>
      <c r="AJ235" s="6" t="str">
        <f t="shared" si="72"/>
        <v/>
      </c>
      <c r="AK235" s="6" t="str">
        <f t="shared" si="73"/>
        <v/>
      </c>
      <c r="AL235" s="6" t="str">
        <f t="shared" si="74"/>
        <v/>
      </c>
      <c r="AM235" s="6" t="str">
        <f t="shared" si="75"/>
        <v/>
      </c>
      <c r="AN235" s="6" t="str">
        <f t="shared" si="76"/>
        <v/>
      </c>
      <c r="AO235" s="6" t="str">
        <f t="shared" si="77"/>
        <v/>
      </c>
      <c r="AP235" s="6" t="str">
        <f t="shared" si="78"/>
        <v/>
      </c>
      <c r="AQ235" s="6" t="str">
        <f t="shared" si="79"/>
        <v/>
      </c>
      <c r="AR235" s="6" t="str">
        <f t="shared" si="80"/>
        <v/>
      </c>
      <c r="AS235" s="6"/>
      <c r="AT235" s="47"/>
    </row>
    <row r="236" spans="2:46" x14ac:dyDescent="0.25">
      <c r="B236" s="194"/>
      <c r="C236" s="194"/>
      <c r="D236" s="4"/>
      <c r="E236" s="38"/>
      <c r="F236" s="39" t="str">
        <f t="shared" si="81"/>
        <v/>
      </c>
      <c r="G236" s="39"/>
      <c r="H236" s="38"/>
      <c r="I236" s="192"/>
      <c r="J236" s="192"/>
      <c r="K236" s="192"/>
      <c r="L236" s="192"/>
      <c r="M236" s="192"/>
      <c r="N236" s="192"/>
      <c r="O236" s="192"/>
      <c r="P236" s="192"/>
      <c r="Q236" s="192"/>
      <c r="R236" s="192"/>
      <c r="Y236" s="40"/>
      <c r="Z236" s="41"/>
      <c r="AA236" s="42" t="str">
        <f t="shared" si="64"/>
        <v/>
      </c>
      <c r="AB236" s="42" t="str">
        <f t="shared" si="69"/>
        <v/>
      </c>
      <c r="AD236" s="5" t="str">
        <f t="shared" si="65"/>
        <v/>
      </c>
      <c r="AE236" s="138" t="str">
        <f t="shared" si="66"/>
        <v/>
      </c>
      <c r="AF236" s="138" t="str">
        <f t="shared" si="70"/>
        <v/>
      </c>
      <c r="AG236" s="6" t="str">
        <f t="shared" si="67"/>
        <v/>
      </c>
      <c r="AH236" s="5" t="str">
        <f t="shared" si="68"/>
        <v/>
      </c>
      <c r="AI236" s="6" t="str">
        <f t="shared" si="71"/>
        <v/>
      </c>
      <c r="AJ236" s="6" t="str">
        <f t="shared" si="72"/>
        <v/>
      </c>
      <c r="AK236" s="6" t="str">
        <f t="shared" si="73"/>
        <v/>
      </c>
      <c r="AL236" s="6" t="str">
        <f t="shared" si="74"/>
        <v/>
      </c>
      <c r="AM236" s="6" t="str">
        <f t="shared" si="75"/>
        <v/>
      </c>
      <c r="AN236" s="6" t="str">
        <f t="shared" si="76"/>
        <v/>
      </c>
      <c r="AO236" s="6" t="str">
        <f t="shared" si="77"/>
        <v/>
      </c>
      <c r="AP236" s="6" t="str">
        <f t="shared" si="78"/>
        <v/>
      </c>
      <c r="AQ236" s="6" t="str">
        <f t="shared" si="79"/>
        <v/>
      </c>
      <c r="AR236" s="6" t="str">
        <f t="shared" si="80"/>
        <v/>
      </c>
      <c r="AS236" s="6"/>
      <c r="AT236" s="47"/>
    </row>
    <row r="237" spans="2:46" x14ac:dyDescent="0.25">
      <c r="B237" s="194"/>
      <c r="C237" s="194"/>
      <c r="D237" s="4"/>
      <c r="E237" s="38"/>
      <c r="F237" s="39" t="str">
        <f t="shared" si="81"/>
        <v/>
      </c>
      <c r="G237" s="39"/>
      <c r="H237" s="38"/>
      <c r="I237" s="192"/>
      <c r="J237" s="192"/>
      <c r="K237" s="192"/>
      <c r="L237" s="192"/>
      <c r="M237" s="192"/>
      <c r="N237" s="192"/>
      <c r="O237" s="192"/>
      <c r="P237" s="192"/>
      <c r="Q237" s="192"/>
      <c r="R237" s="192"/>
      <c r="Y237" s="40"/>
      <c r="Z237" s="41"/>
      <c r="AA237" s="42" t="str">
        <f t="shared" si="64"/>
        <v/>
      </c>
      <c r="AB237" s="42" t="str">
        <f t="shared" si="69"/>
        <v/>
      </c>
      <c r="AD237" s="5" t="str">
        <f t="shared" si="65"/>
        <v/>
      </c>
      <c r="AE237" s="138" t="str">
        <f t="shared" si="66"/>
        <v/>
      </c>
      <c r="AF237" s="138" t="str">
        <f t="shared" si="70"/>
        <v/>
      </c>
      <c r="AG237" s="6" t="str">
        <f t="shared" si="67"/>
        <v/>
      </c>
      <c r="AH237" s="5" t="str">
        <f t="shared" si="68"/>
        <v/>
      </c>
      <c r="AI237" s="6" t="str">
        <f t="shared" si="71"/>
        <v/>
      </c>
      <c r="AJ237" s="6" t="str">
        <f t="shared" si="72"/>
        <v/>
      </c>
      <c r="AK237" s="6" t="str">
        <f t="shared" si="73"/>
        <v/>
      </c>
      <c r="AL237" s="6" t="str">
        <f t="shared" si="74"/>
        <v/>
      </c>
      <c r="AM237" s="6" t="str">
        <f t="shared" si="75"/>
        <v/>
      </c>
      <c r="AN237" s="6" t="str">
        <f t="shared" si="76"/>
        <v/>
      </c>
      <c r="AO237" s="6" t="str">
        <f t="shared" si="77"/>
        <v/>
      </c>
      <c r="AP237" s="6" t="str">
        <f t="shared" si="78"/>
        <v/>
      </c>
      <c r="AQ237" s="6" t="str">
        <f t="shared" si="79"/>
        <v/>
      </c>
      <c r="AR237" s="6" t="str">
        <f t="shared" si="80"/>
        <v/>
      </c>
      <c r="AS237" s="6"/>
      <c r="AT237" s="47"/>
    </row>
    <row r="238" spans="2:46" x14ac:dyDescent="0.25">
      <c r="B238" s="194"/>
      <c r="C238" s="194"/>
      <c r="D238" s="4"/>
      <c r="E238" s="38"/>
      <c r="F238" s="39" t="str">
        <f t="shared" si="81"/>
        <v/>
      </c>
      <c r="G238" s="39"/>
      <c r="H238" s="38"/>
      <c r="I238" s="192"/>
      <c r="J238" s="192"/>
      <c r="K238" s="192"/>
      <c r="L238" s="192"/>
      <c r="M238" s="192"/>
      <c r="N238" s="192"/>
      <c r="O238" s="192"/>
      <c r="P238" s="192"/>
      <c r="Q238" s="192"/>
      <c r="R238" s="192"/>
      <c r="Y238" s="40"/>
      <c r="Z238" s="41"/>
      <c r="AA238" s="42" t="str">
        <f t="shared" si="64"/>
        <v/>
      </c>
      <c r="AB238" s="42" t="str">
        <f t="shared" si="69"/>
        <v/>
      </c>
      <c r="AD238" s="5" t="str">
        <f t="shared" si="65"/>
        <v/>
      </c>
      <c r="AE238" s="138" t="str">
        <f t="shared" si="66"/>
        <v/>
      </c>
      <c r="AF238" s="138" t="str">
        <f t="shared" si="70"/>
        <v/>
      </c>
      <c r="AG238" s="6" t="str">
        <f t="shared" si="67"/>
        <v/>
      </c>
      <c r="AH238" s="5" t="str">
        <f t="shared" si="68"/>
        <v/>
      </c>
      <c r="AI238" s="6" t="str">
        <f t="shared" si="71"/>
        <v/>
      </c>
      <c r="AJ238" s="6" t="str">
        <f t="shared" si="72"/>
        <v/>
      </c>
      <c r="AK238" s="6" t="str">
        <f t="shared" si="73"/>
        <v/>
      </c>
      <c r="AL238" s="6" t="str">
        <f t="shared" si="74"/>
        <v/>
      </c>
      <c r="AM238" s="6" t="str">
        <f t="shared" si="75"/>
        <v/>
      </c>
      <c r="AN238" s="6" t="str">
        <f t="shared" si="76"/>
        <v/>
      </c>
      <c r="AO238" s="6" t="str">
        <f t="shared" si="77"/>
        <v/>
      </c>
      <c r="AP238" s="6" t="str">
        <f t="shared" si="78"/>
        <v/>
      </c>
      <c r="AQ238" s="6" t="str">
        <f t="shared" si="79"/>
        <v/>
      </c>
      <c r="AR238" s="6" t="str">
        <f t="shared" si="80"/>
        <v/>
      </c>
      <c r="AS238" s="6"/>
      <c r="AT238" s="47"/>
    </row>
    <row r="239" spans="2:46" x14ac:dyDescent="0.25">
      <c r="B239" s="194"/>
      <c r="C239" s="194"/>
      <c r="D239" s="4"/>
      <c r="E239" s="38"/>
      <c r="F239" s="39" t="str">
        <f t="shared" si="81"/>
        <v/>
      </c>
      <c r="G239" s="39"/>
      <c r="H239" s="38"/>
      <c r="I239" s="192"/>
      <c r="J239" s="192"/>
      <c r="K239" s="192"/>
      <c r="L239" s="192"/>
      <c r="M239" s="192"/>
      <c r="N239" s="192"/>
      <c r="O239" s="192"/>
      <c r="P239" s="192"/>
      <c r="Q239" s="192"/>
      <c r="R239" s="192"/>
      <c r="Y239" s="40"/>
      <c r="Z239" s="41"/>
      <c r="AA239" s="42" t="str">
        <f t="shared" si="64"/>
        <v/>
      </c>
      <c r="AB239" s="42" t="str">
        <f t="shared" si="69"/>
        <v/>
      </c>
      <c r="AD239" s="5" t="str">
        <f t="shared" si="65"/>
        <v/>
      </c>
      <c r="AE239" s="138" t="str">
        <f t="shared" si="66"/>
        <v/>
      </c>
      <c r="AF239" s="138" t="str">
        <f t="shared" si="70"/>
        <v/>
      </c>
      <c r="AG239" s="6" t="str">
        <f t="shared" si="67"/>
        <v/>
      </c>
      <c r="AH239" s="5" t="str">
        <f t="shared" si="68"/>
        <v/>
      </c>
      <c r="AI239" s="6" t="str">
        <f t="shared" si="71"/>
        <v/>
      </c>
      <c r="AJ239" s="6" t="str">
        <f t="shared" si="72"/>
        <v/>
      </c>
      <c r="AK239" s="6" t="str">
        <f t="shared" si="73"/>
        <v/>
      </c>
      <c r="AL239" s="6" t="str">
        <f t="shared" si="74"/>
        <v/>
      </c>
      <c r="AM239" s="6" t="str">
        <f t="shared" si="75"/>
        <v/>
      </c>
      <c r="AN239" s="6" t="str">
        <f t="shared" si="76"/>
        <v/>
      </c>
      <c r="AO239" s="6" t="str">
        <f t="shared" si="77"/>
        <v/>
      </c>
      <c r="AP239" s="6" t="str">
        <f t="shared" si="78"/>
        <v/>
      </c>
      <c r="AQ239" s="6" t="str">
        <f t="shared" si="79"/>
        <v/>
      </c>
      <c r="AR239" s="6" t="str">
        <f t="shared" si="80"/>
        <v/>
      </c>
      <c r="AS239" s="6"/>
      <c r="AT239" s="47"/>
    </row>
    <row r="240" spans="2:46" x14ac:dyDescent="0.25">
      <c r="B240" s="194"/>
      <c r="C240" s="194"/>
      <c r="D240" s="4"/>
      <c r="E240" s="38"/>
      <c r="F240" s="39" t="str">
        <f t="shared" si="81"/>
        <v/>
      </c>
      <c r="G240" s="39"/>
      <c r="H240" s="38"/>
      <c r="I240" s="192"/>
      <c r="J240" s="192"/>
      <c r="K240" s="192"/>
      <c r="L240" s="192"/>
      <c r="M240" s="192"/>
      <c r="N240" s="192"/>
      <c r="O240" s="192"/>
      <c r="P240" s="192"/>
      <c r="Q240" s="192"/>
      <c r="R240" s="192"/>
      <c r="Y240" s="40"/>
      <c r="Z240" s="41"/>
      <c r="AA240" s="42" t="str">
        <f t="shared" si="64"/>
        <v/>
      </c>
      <c r="AB240" s="42" t="str">
        <f t="shared" si="69"/>
        <v/>
      </c>
      <c r="AD240" s="5" t="str">
        <f t="shared" si="65"/>
        <v/>
      </c>
      <c r="AE240" s="138" t="str">
        <f t="shared" si="66"/>
        <v/>
      </c>
      <c r="AF240" s="138" t="str">
        <f t="shared" si="70"/>
        <v/>
      </c>
      <c r="AG240" s="6" t="str">
        <f t="shared" si="67"/>
        <v/>
      </c>
      <c r="AH240" s="5" t="str">
        <f t="shared" si="68"/>
        <v/>
      </c>
      <c r="AI240" s="6" t="str">
        <f t="shared" si="71"/>
        <v/>
      </c>
      <c r="AJ240" s="6" t="str">
        <f t="shared" si="72"/>
        <v/>
      </c>
      <c r="AK240" s="6" t="str">
        <f t="shared" si="73"/>
        <v/>
      </c>
      <c r="AL240" s="6" t="str">
        <f t="shared" si="74"/>
        <v/>
      </c>
      <c r="AM240" s="6" t="str">
        <f t="shared" si="75"/>
        <v/>
      </c>
      <c r="AN240" s="6" t="str">
        <f t="shared" si="76"/>
        <v/>
      </c>
      <c r="AO240" s="6" t="str">
        <f t="shared" si="77"/>
        <v/>
      </c>
      <c r="AP240" s="6" t="str">
        <f t="shared" si="78"/>
        <v/>
      </c>
      <c r="AQ240" s="6" t="str">
        <f t="shared" si="79"/>
        <v/>
      </c>
      <c r="AR240" s="6" t="str">
        <f t="shared" si="80"/>
        <v/>
      </c>
      <c r="AS240" s="6"/>
      <c r="AT240" s="47"/>
    </row>
    <row r="241" spans="2:46" x14ac:dyDescent="0.25">
      <c r="B241" s="194"/>
      <c r="C241" s="194"/>
      <c r="D241" s="4"/>
      <c r="E241" s="38"/>
      <c r="F241" s="39" t="str">
        <f t="shared" si="81"/>
        <v/>
      </c>
      <c r="G241" s="39"/>
      <c r="H241" s="38"/>
      <c r="I241" s="192"/>
      <c r="J241" s="192"/>
      <c r="K241" s="192"/>
      <c r="L241" s="192"/>
      <c r="M241" s="192"/>
      <c r="N241" s="192"/>
      <c r="O241" s="192"/>
      <c r="P241" s="192"/>
      <c r="Q241" s="192"/>
      <c r="R241" s="192"/>
      <c r="Y241" s="40"/>
      <c r="Z241" s="41"/>
      <c r="AA241" s="42" t="str">
        <f t="shared" si="64"/>
        <v/>
      </c>
      <c r="AB241" s="42" t="str">
        <f t="shared" si="69"/>
        <v/>
      </c>
      <c r="AD241" s="5" t="str">
        <f t="shared" si="65"/>
        <v/>
      </c>
      <c r="AE241" s="138" t="str">
        <f t="shared" si="66"/>
        <v/>
      </c>
      <c r="AF241" s="138" t="str">
        <f t="shared" si="70"/>
        <v/>
      </c>
      <c r="AG241" s="6" t="str">
        <f t="shared" si="67"/>
        <v/>
      </c>
      <c r="AH241" s="5" t="str">
        <f t="shared" si="68"/>
        <v/>
      </c>
      <c r="AI241" s="6" t="str">
        <f t="shared" si="71"/>
        <v/>
      </c>
      <c r="AJ241" s="6" t="str">
        <f t="shared" si="72"/>
        <v/>
      </c>
      <c r="AK241" s="6" t="str">
        <f t="shared" si="73"/>
        <v/>
      </c>
      <c r="AL241" s="6" t="str">
        <f t="shared" si="74"/>
        <v/>
      </c>
      <c r="AM241" s="6" t="str">
        <f t="shared" si="75"/>
        <v/>
      </c>
      <c r="AN241" s="6" t="str">
        <f t="shared" si="76"/>
        <v/>
      </c>
      <c r="AO241" s="6" t="str">
        <f t="shared" si="77"/>
        <v/>
      </c>
      <c r="AP241" s="6" t="str">
        <f t="shared" si="78"/>
        <v/>
      </c>
      <c r="AQ241" s="6" t="str">
        <f t="shared" si="79"/>
        <v/>
      </c>
      <c r="AR241" s="6" t="str">
        <f t="shared" si="80"/>
        <v/>
      </c>
      <c r="AS241" s="6"/>
      <c r="AT241" s="47"/>
    </row>
    <row r="242" spans="2:46" x14ac:dyDescent="0.25">
      <c r="B242" s="194"/>
      <c r="C242" s="194"/>
      <c r="D242" s="4"/>
      <c r="E242" s="38"/>
      <c r="F242" s="39" t="str">
        <f t="shared" si="81"/>
        <v/>
      </c>
      <c r="G242" s="39"/>
      <c r="H242" s="38"/>
      <c r="I242" s="192"/>
      <c r="J242" s="192"/>
      <c r="K242" s="192"/>
      <c r="L242" s="192"/>
      <c r="M242" s="192"/>
      <c r="N242" s="192"/>
      <c r="O242" s="192"/>
      <c r="P242" s="192"/>
      <c r="Q242" s="192"/>
      <c r="R242" s="192"/>
      <c r="Y242" s="40"/>
      <c r="Z242" s="41"/>
      <c r="AA242" s="42" t="str">
        <f t="shared" si="64"/>
        <v/>
      </c>
      <c r="AB242" s="42" t="str">
        <f t="shared" si="69"/>
        <v/>
      </c>
      <c r="AD242" s="5" t="str">
        <f t="shared" si="65"/>
        <v/>
      </c>
      <c r="AE242" s="138" t="str">
        <f t="shared" si="66"/>
        <v/>
      </c>
      <c r="AF242" s="138" t="str">
        <f t="shared" si="70"/>
        <v/>
      </c>
      <c r="AG242" s="6" t="str">
        <f t="shared" si="67"/>
        <v/>
      </c>
      <c r="AH242" s="5" t="str">
        <f t="shared" si="68"/>
        <v/>
      </c>
      <c r="AI242" s="6" t="str">
        <f t="shared" si="71"/>
        <v/>
      </c>
      <c r="AJ242" s="6" t="str">
        <f t="shared" si="72"/>
        <v/>
      </c>
      <c r="AK242" s="6" t="str">
        <f t="shared" si="73"/>
        <v/>
      </c>
      <c r="AL242" s="6" t="str">
        <f t="shared" si="74"/>
        <v/>
      </c>
      <c r="AM242" s="6" t="str">
        <f t="shared" si="75"/>
        <v/>
      </c>
      <c r="AN242" s="6" t="str">
        <f t="shared" si="76"/>
        <v/>
      </c>
      <c r="AO242" s="6" t="str">
        <f t="shared" si="77"/>
        <v/>
      </c>
      <c r="AP242" s="6" t="str">
        <f t="shared" si="78"/>
        <v/>
      </c>
      <c r="AQ242" s="6" t="str">
        <f t="shared" si="79"/>
        <v/>
      </c>
      <c r="AR242" s="6" t="str">
        <f t="shared" si="80"/>
        <v/>
      </c>
      <c r="AS242" s="6"/>
      <c r="AT242" s="47"/>
    </row>
    <row r="243" spans="2:46" x14ac:dyDescent="0.25">
      <c r="B243" s="194"/>
      <c r="C243" s="194"/>
      <c r="D243" s="4"/>
      <c r="E243" s="38"/>
      <c r="F243" s="39" t="str">
        <f t="shared" si="81"/>
        <v/>
      </c>
      <c r="G243" s="39"/>
      <c r="H243" s="38"/>
      <c r="I243" s="192"/>
      <c r="J243" s="192"/>
      <c r="K243" s="192"/>
      <c r="L243" s="192"/>
      <c r="M243" s="192"/>
      <c r="N243" s="192"/>
      <c r="O243" s="192"/>
      <c r="P243" s="192"/>
      <c r="Q243" s="192"/>
      <c r="R243" s="192"/>
      <c r="Y243" s="40"/>
      <c r="Z243" s="41"/>
      <c r="AA243" s="42" t="str">
        <f t="shared" si="64"/>
        <v/>
      </c>
      <c r="AB243" s="42" t="str">
        <f t="shared" si="69"/>
        <v/>
      </c>
      <c r="AD243" s="5" t="str">
        <f t="shared" si="65"/>
        <v/>
      </c>
      <c r="AE243" s="138" t="str">
        <f t="shared" si="66"/>
        <v/>
      </c>
      <c r="AF243" s="138" t="str">
        <f t="shared" si="70"/>
        <v/>
      </c>
      <c r="AG243" s="6" t="str">
        <f t="shared" si="67"/>
        <v/>
      </c>
      <c r="AH243" s="5" t="str">
        <f t="shared" si="68"/>
        <v/>
      </c>
      <c r="AI243" s="6" t="str">
        <f t="shared" si="71"/>
        <v/>
      </c>
      <c r="AJ243" s="6" t="str">
        <f t="shared" si="72"/>
        <v/>
      </c>
      <c r="AK243" s="6" t="str">
        <f t="shared" si="73"/>
        <v/>
      </c>
      <c r="AL243" s="6" t="str">
        <f t="shared" si="74"/>
        <v/>
      </c>
      <c r="AM243" s="6" t="str">
        <f t="shared" si="75"/>
        <v/>
      </c>
      <c r="AN243" s="6" t="str">
        <f t="shared" si="76"/>
        <v/>
      </c>
      <c r="AO243" s="6" t="str">
        <f t="shared" si="77"/>
        <v/>
      </c>
      <c r="AP243" s="6" t="str">
        <f t="shared" si="78"/>
        <v/>
      </c>
      <c r="AQ243" s="6" t="str">
        <f t="shared" si="79"/>
        <v/>
      </c>
      <c r="AR243" s="6" t="str">
        <f t="shared" si="80"/>
        <v/>
      </c>
      <c r="AS243" s="6"/>
      <c r="AT243" s="47"/>
    </row>
    <row r="244" spans="2:46" x14ac:dyDescent="0.25">
      <c r="B244" s="194"/>
      <c r="C244" s="194"/>
      <c r="D244" s="4"/>
      <c r="E244" s="38"/>
      <c r="F244" s="39" t="str">
        <f t="shared" si="81"/>
        <v/>
      </c>
      <c r="G244" s="39"/>
      <c r="H244" s="38"/>
      <c r="I244" s="192"/>
      <c r="J244" s="192"/>
      <c r="K244" s="192"/>
      <c r="L244" s="192"/>
      <c r="M244" s="192"/>
      <c r="N244" s="192"/>
      <c r="O244" s="192"/>
      <c r="P244" s="192"/>
      <c r="Q244" s="192"/>
      <c r="R244" s="192"/>
      <c r="Y244" s="40"/>
      <c r="Z244" s="41"/>
      <c r="AA244" s="42" t="str">
        <f t="shared" si="64"/>
        <v/>
      </c>
      <c r="AB244" s="42" t="str">
        <f t="shared" si="69"/>
        <v/>
      </c>
      <c r="AD244" s="5" t="str">
        <f t="shared" si="65"/>
        <v/>
      </c>
      <c r="AE244" s="138" t="str">
        <f t="shared" si="66"/>
        <v/>
      </c>
      <c r="AF244" s="138" t="str">
        <f t="shared" si="70"/>
        <v/>
      </c>
      <c r="AG244" s="6" t="str">
        <f t="shared" si="67"/>
        <v/>
      </c>
      <c r="AH244" s="5" t="str">
        <f t="shared" si="68"/>
        <v/>
      </c>
      <c r="AI244" s="6" t="str">
        <f t="shared" si="71"/>
        <v/>
      </c>
      <c r="AJ244" s="6" t="str">
        <f t="shared" si="72"/>
        <v/>
      </c>
      <c r="AK244" s="6" t="str">
        <f t="shared" si="73"/>
        <v/>
      </c>
      <c r="AL244" s="6" t="str">
        <f t="shared" si="74"/>
        <v/>
      </c>
      <c r="AM244" s="6" t="str">
        <f t="shared" si="75"/>
        <v/>
      </c>
      <c r="AN244" s="6" t="str">
        <f t="shared" si="76"/>
        <v/>
      </c>
      <c r="AO244" s="6" t="str">
        <f t="shared" si="77"/>
        <v/>
      </c>
      <c r="AP244" s="6" t="str">
        <f t="shared" si="78"/>
        <v/>
      </c>
      <c r="AQ244" s="6" t="str">
        <f t="shared" si="79"/>
        <v/>
      </c>
      <c r="AR244" s="6" t="str">
        <f t="shared" si="80"/>
        <v/>
      </c>
      <c r="AS244" s="6"/>
      <c r="AT244" s="47"/>
    </row>
    <row r="245" spans="2:46" x14ac:dyDescent="0.25">
      <c r="B245" s="194"/>
      <c r="C245" s="194"/>
      <c r="D245" s="4"/>
      <c r="E245" s="38"/>
      <c r="F245" s="39" t="str">
        <f t="shared" si="81"/>
        <v/>
      </c>
      <c r="G245" s="39"/>
      <c r="H245" s="38"/>
      <c r="I245" s="192"/>
      <c r="J245" s="192"/>
      <c r="K245" s="192"/>
      <c r="L245" s="192"/>
      <c r="M245" s="192"/>
      <c r="N245" s="192"/>
      <c r="O245" s="192"/>
      <c r="P245" s="192"/>
      <c r="Q245" s="192"/>
      <c r="R245" s="192"/>
      <c r="Y245" s="40"/>
      <c r="Z245" s="41"/>
      <c r="AA245" s="42" t="str">
        <f t="shared" si="64"/>
        <v/>
      </c>
      <c r="AB245" s="42" t="str">
        <f t="shared" si="69"/>
        <v/>
      </c>
      <c r="AD245" s="5" t="str">
        <f t="shared" si="65"/>
        <v/>
      </c>
      <c r="AE245" s="138" t="str">
        <f t="shared" si="66"/>
        <v/>
      </c>
      <c r="AF245" s="138" t="str">
        <f t="shared" si="70"/>
        <v/>
      </c>
      <c r="AG245" s="6" t="str">
        <f t="shared" si="67"/>
        <v/>
      </c>
      <c r="AH245" s="5" t="str">
        <f t="shared" si="68"/>
        <v/>
      </c>
      <c r="AI245" s="6" t="str">
        <f t="shared" si="71"/>
        <v/>
      </c>
      <c r="AJ245" s="6" t="str">
        <f t="shared" si="72"/>
        <v/>
      </c>
      <c r="AK245" s="6" t="str">
        <f t="shared" si="73"/>
        <v/>
      </c>
      <c r="AL245" s="6" t="str">
        <f t="shared" si="74"/>
        <v/>
      </c>
      <c r="AM245" s="6" t="str">
        <f t="shared" si="75"/>
        <v/>
      </c>
      <c r="AN245" s="6" t="str">
        <f t="shared" si="76"/>
        <v/>
      </c>
      <c r="AO245" s="6" t="str">
        <f t="shared" si="77"/>
        <v/>
      </c>
      <c r="AP245" s="6" t="str">
        <f t="shared" si="78"/>
        <v/>
      </c>
      <c r="AQ245" s="6" t="str">
        <f t="shared" si="79"/>
        <v/>
      </c>
      <c r="AR245" s="6" t="str">
        <f t="shared" si="80"/>
        <v/>
      </c>
      <c r="AS245" s="6"/>
      <c r="AT245" s="47"/>
    </row>
    <row r="246" spans="2:46" x14ac:dyDescent="0.25">
      <c r="B246" s="194"/>
      <c r="C246" s="194"/>
      <c r="D246" s="4"/>
      <c r="E246" s="38"/>
      <c r="F246" s="39" t="str">
        <f t="shared" si="81"/>
        <v/>
      </c>
      <c r="G246" s="39"/>
      <c r="H246" s="38"/>
      <c r="I246" s="192"/>
      <c r="J246" s="192"/>
      <c r="K246" s="192"/>
      <c r="L246" s="192"/>
      <c r="M246" s="192"/>
      <c r="N246" s="192"/>
      <c r="O246" s="192"/>
      <c r="P246" s="192"/>
      <c r="Q246" s="192"/>
      <c r="R246" s="192"/>
      <c r="Y246" s="40"/>
      <c r="Z246" s="41"/>
      <c r="AA246" s="42" t="str">
        <f t="shared" si="64"/>
        <v/>
      </c>
      <c r="AB246" s="42" t="str">
        <f t="shared" si="69"/>
        <v/>
      </c>
      <c r="AD246" s="5" t="str">
        <f t="shared" si="65"/>
        <v/>
      </c>
      <c r="AE246" s="138" t="str">
        <f t="shared" si="66"/>
        <v/>
      </c>
      <c r="AF246" s="138" t="str">
        <f t="shared" si="70"/>
        <v/>
      </c>
      <c r="AG246" s="6" t="str">
        <f t="shared" si="67"/>
        <v/>
      </c>
      <c r="AH246" s="5" t="str">
        <f t="shared" si="68"/>
        <v/>
      </c>
      <c r="AI246" s="6" t="str">
        <f t="shared" si="71"/>
        <v/>
      </c>
      <c r="AJ246" s="6" t="str">
        <f t="shared" si="72"/>
        <v/>
      </c>
      <c r="AK246" s="6" t="str">
        <f t="shared" si="73"/>
        <v/>
      </c>
      <c r="AL246" s="6" t="str">
        <f t="shared" si="74"/>
        <v/>
      </c>
      <c r="AM246" s="6" t="str">
        <f t="shared" si="75"/>
        <v/>
      </c>
      <c r="AN246" s="6" t="str">
        <f t="shared" si="76"/>
        <v/>
      </c>
      <c r="AO246" s="6" t="str">
        <f t="shared" si="77"/>
        <v/>
      </c>
      <c r="AP246" s="6" t="str">
        <f t="shared" si="78"/>
        <v/>
      </c>
      <c r="AQ246" s="6" t="str">
        <f t="shared" si="79"/>
        <v/>
      </c>
      <c r="AR246" s="6" t="str">
        <f t="shared" si="80"/>
        <v/>
      </c>
      <c r="AS246" s="6"/>
      <c r="AT246" s="47"/>
    </row>
    <row r="247" spans="2:46" x14ac:dyDescent="0.25">
      <c r="B247" s="194"/>
      <c r="C247" s="194"/>
      <c r="D247" s="4"/>
      <c r="E247" s="38"/>
      <c r="F247" s="39" t="str">
        <f t="shared" si="81"/>
        <v/>
      </c>
      <c r="G247" s="39"/>
      <c r="H247" s="38"/>
      <c r="I247" s="192"/>
      <c r="J247" s="192"/>
      <c r="K247" s="192"/>
      <c r="L247" s="192"/>
      <c r="M247" s="192"/>
      <c r="N247" s="192"/>
      <c r="O247" s="192"/>
      <c r="P247" s="192"/>
      <c r="Q247" s="192"/>
      <c r="R247" s="192"/>
      <c r="Y247" s="40"/>
      <c r="Z247" s="41"/>
      <c r="AA247" s="42" t="str">
        <f t="shared" si="64"/>
        <v/>
      </c>
      <c r="AB247" s="42" t="str">
        <f t="shared" si="69"/>
        <v/>
      </c>
      <c r="AD247" s="5" t="str">
        <f t="shared" si="65"/>
        <v/>
      </c>
      <c r="AE247" s="138" t="str">
        <f t="shared" si="66"/>
        <v/>
      </c>
      <c r="AF247" s="138" t="str">
        <f t="shared" si="70"/>
        <v/>
      </c>
      <c r="AG247" s="6" t="str">
        <f t="shared" si="67"/>
        <v/>
      </c>
      <c r="AH247" s="5" t="str">
        <f t="shared" si="68"/>
        <v/>
      </c>
      <c r="AI247" s="6" t="str">
        <f t="shared" si="71"/>
        <v/>
      </c>
      <c r="AJ247" s="6" t="str">
        <f t="shared" si="72"/>
        <v/>
      </c>
      <c r="AK247" s="6" t="str">
        <f t="shared" si="73"/>
        <v/>
      </c>
      <c r="AL247" s="6" t="str">
        <f t="shared" si="74"/>
        <v/>
      </c>
      <c r="AM247" s="6" t="str">
        <f t="shared" si="75"/>
        <v/>
      </c>
      <c r="AN247" s="6" t="str">
        <f t="shared" si="76"/>
        <v/>
      </c>
      <c r="AO247" s="6" t="str">
        <f t="shared" si="77"/>
        <v/>
      </c>
      <c r="AP247" s="6" t="str">
        <f t="shared" si="78"/>
        <v/>
      </c>
      <c r="AQ247" s="6" t="str">
        <f t="shared" si="79"/>
        <v/>
      </c>
      <c r="AR247" s="6" t="str">
        <f t="shared" si="80"/>
        <v/>
      </c>
      <c r="AS247" s="6"/>
      <c r="AT247" s="47"/>
    </row>
    <row r="248" spans="2:46" x14ac:dyDescent="0.25">
      <c r="B248" s="194"/>
      <c r="C248" s="194"/>
      <c r="D248" s="4"/>
      <c r="E248" s="38"/>
      <c r="F248" s="39" t="str">
        <f t="shared" si="81"/>
        <v/>
      </c>
      <c r="G248" s="39"/>
      <c r="H248" s="38"/>
      <c r="I248" s="192"/>
      <c r="J248" s="192"/>
      <c r="K248" s="192"/>
      <c r="L248" s="192"/>
      <c r="M248" s="192"/>
      <c r="N248" s="192"/>
      <c r="O248" s="192"/>
      <c r="P248" s="192"/>
      <c r="Q248" s="192"/>
      <c r="R248" s="192"/>
      <c r="Y248" s="40"/>
      <c r="Z248" s="41"/>
      <c r="AA248" s="42" t="str">
        <f t="shared" si="64"/>
        <v/>
      </c>
      <c r="AB248" s="42" t="str">
        <f t="shared" si="69"/>
        <v/>
      </c>
      <c r="AD248" s="5" t="str">
        <f t="shared" si="65"/>
        <v/>
      </c>
      <c r="AE248" s="138" t="str">
        <f t="shared" si="66"/>
        <v/>
      </c>
      <c r="AF248" s="138" t="str">
        <f t="shared" si="70"/>
        <v/>
      </c>
      <c r="AG248" s="6" t="str">
        <f t="shared" si="67"/>
        <v/>
      </c>
      <c r="AH248" s="5" t="str">
        <f t="shared" si="68"/>
        <v/>
      </c>
      <c r="AI248" s="6" t="str">
        <f t="shared" si="71"/>
        <v/>
      </c>
      <c r="AJ248" s="6" t="str">
        <f t="shared" si="72"/>
        <v/>
      </c>
      <c r="AK248" s="6" t="str">
        <f t="shared" si="73"/>
        <v/>
      </c>
      <c r="AL248" s="6" t="str">
        <f t="shared" si="74"/>
        <v/>
      </c>
      <c r="AM248" s="6" t="str">
        <f t="shared" si="75"/>
        <v/>
      </c>
      <c r="AN248" s="6" t="str">
        <f t="shared" si="76"/>
        <v/>
      </c>
      <c r="AO248" s="6" t="str">
        <f t="shared" si="77"/>
        <v/>
      </c>
      <c r="AP248" s="6" t="str">
        <f t="shared" si="78"/>
        <v/>
      </c>
      <c r="AQ248" s="6" t="str">
        <f t="shared" si="79"/>
        <v/>
      </c>
      <c r="AR248" s="6" t="str">
        <f t="shared" si="80"/>
        <v/>
      </c>
      <c r="AS248" s="6"/>
      <c r="AT248" s="47"/>
    </row>
    <row r="249" spans="2:46" x14ac:dyDescent="0.25">
      <c r="B249" s="194"/>
      <c r="C249" s="194"/>
      <c r="D249" s="4"/>
      <c r="E249" s="38"/>
      <c r="F249" s="39" t="str">
        <f t="shared" si="81"/>
        <v/>
      </c>
      <c r="G249" s="39"/>
      <c r="H249" s="38"/>
      <c r="I249" s="192"/>
      <c r="J249" s="192"/>
      <c r="K249" s="192"/>
      <c r="L249" s="192"/>
      <c r="M249" s="192"/>
      <c r="N249" s="192"/>
      <c r="O249" s="192"/>
      <c r="P249" s="192"/>
      <c r="Q249" s="192"/>
      <c r="R249" s="192"/>
      <c r="Y249" s="40"/>
      <c r="Z249" s="41"/>
      <c r="AA249" s="42" t="str">
        <f t="shared" si="64"/>
        <v/>
      </c>
      <c r="AB249" s="42" t="str">
        <f t="shared" si="69"/>
        <v/>
      </c>
      <c r="AD249" s="5" t="str">
        <f t="shared" si="65"/>
        <v/>
      </c>
      <c r="AE249" s="138" t="str">
        <f t="shared" si="66"/>
        <v/>
      </c>
      <c r="AF249" s="138" t="str">
        <f t="shared" si="70"/>
        <v/>
      </c>
      <c r="AG249" s="6" t="str">
        <f t="shared" si="67"/>
        <v/>
      </c>
      <c r="AH249" s="5" t="str">
        <f t="shared" si="68"/>
        <v/>
      </c>
      <c r="AI249" s="6" t="str">
        <f t="shared" si="71"/>
        <v/>
      </c>
      <c r="AJ249" s="6" t="str">
        <f t="shared" si="72"/>
        <v/>
      </c>
      <c r="AK249" s="6" t="str">
        <f t="shared" si="73"/>
        <v/>
      </c>
      <c r="AL249" s="6" t="str">
        <f t="shared" si="74"/>
        <v/>
      </c>
      <c r="AM249" s="6" t="str">
        <f t="shared" si="75"/>
        <v/>
      </c>
      <c r="AN249" s="6" t="str">
        <f t="shared" si="76"/>
        <v/>
      </c>
      <c r="AO249" s="6" t="str">
        <f t="shared" si="77"/>
        <v/>
      </c>
      <c r="AP249" s="6" t="str">
        <f t="shared" si="78"/>
        <v/>
      </c>
      <c r="AQ249" s="6" t="str">
        <f t="shared" si="79"/>
        <v/>
      </c>
      <c r="AR249" s="6" t="str">
        <f t="shared" si="80"/>
        <v/>
      </c>
      <c r="AS249" s="6"/>
      <c r="AT249" s="47"/>
    </row>
    <row r="250" spans="2:46" x14ac:dyDescent="0.25">
      <c r="B250" s="194"/>
      <c r="C250" s="194"/>
      <c r="D250" s="4"/>
      <c r="E250" s="38"/>
      <c r="F250" s="39" t="str">
        <f t="shared" si="81"/>
        <v/>
      </c>
      <c r="G250" s="39"/>
      <c r="H250" s="38"/>
      <c r="I250" s="192"/>
      <c r="J250" s="192"/>
      <c r="K250" s="192"/>
      <c r="L250" s="192"/>
      <c r="M250" s="192"/>
      <c r="N250" s="192"/>
      <c r="O250" s="192"/>
      <c r="P250" s="192"/>
      <c r="Q250" s="192"/>
      <c r="R250" s="192"/>
      <c r="Y250" s="40"/>
      <c r="Z250" s="41"/>
      <c r="AA250" s="42" t="str">
        <f t="shared" si="64"/>
        <v/>
      </c>
      <c r="AB250" s="42" t="str">
        <f t="shared" si="69"/>
        <v/>
      </c>
      <c r="AD250" s="5" t="str">
        <f t="shared" si="65"/>
        <v/>
      </c>
      <c r="AE250" s="138" t="str">
        <f t="shared" si="66"/>
        <v/>
      </c>
      <c r="AF250" s="138" t="str">
        <f t="shared" si="70"/>
        <v/>
      </c>
      <c r="AG250" s="6" t="str">
        <f t="shared" si="67"/>
        <v/>
      </c>
      <c r="AH250" s="5" t="str">
        <f t="shared" si="68"/>
        <v/>
      </c>
      <c r="AI250" s="6" t="str">
        <f t="shared" si="71"/>
        <v/>
      </c>
      <c r="AJ250" s="6" t="str">
        <f t="shared" si="72"/>
        <v/>
      </c>
      <c r="AK250" s="6" t="str">
        <f t="shared" si="73"/>
        <v/>
      </c>
      <c r="AL250" s="6" t="str">
        <f t="shared" si="74"/>
        <v/>
      </c>
      <c r="AM250" s="6" t="str">
        <f t="shared" si="75"/>
        <v/>
      </c>
      <c r="AN250" s="6" t="str">
        <f t="shared" si="76"/>
        <v/>
      </c>
      <c r="AO250" s="6" t="str">
        <f t="shared" si="77"/>
        <v/>
      </c>
      <c r="AP250" s="6" t="str">
        <f t="shared" si="78"/>
        <v/>
      </c>
      <c r="AQ250" s="6" t="str">
        <f t="shared" si="79"/>
        <v/>
      </c>
      <c r="AR250" s="6" t="str">
        <f t="shared" si="80"/>
        <v/>
      </c>
      <c r="AS250" s="6"/>
      <c r="AT250" s="47"/>
    </row>
    <row r="251" spans="2:46" x14ac:dyDescent="0.25">
      <c r="B251" s="194"/>
      <c r="C251" s="194"/>
      <c r="D251" s="4"/>
      <c r="E251" s="38"/>
      <c r="F251" s="39" t="str">
        <f t="shared" si="81"/>
        <v/>
      </c>
      <c r="G251" s="39"/>
      <c r="H251" s="38"/>
      <c r="I251" s="192"/>
      <c r="J251" s="192"/>
      <c r="K251" s="192"/>
      <c r="L251" s="192"/>
      <c r="M251" s="192"/>
      <c r="N251" s="192"/>
      <c r="O251" s="192"/>
      <c r="P251" s="192"/>
      <c r="Q251" s="192"/>
      <c r="R251" s="192"/>
      <c r="Y251" s="40"/>
      <c r="Z251" s="41"/>
      <c r="AA251" s="42" t="str">
        <f t="shared" si="64"/>
        <v/>
      </c>
      <c r="AB251" s="42" t="str">
        <f t="shared" si="69"/>
        <v/>
      </c>
      <c r="AD251" s="5" t="str">
        <f t="shared" si="65"/>
        <v/>
      </c>
      <c r="AE251" s="138" t="str">
        <f t="shared" si="66"/>
        <v/>
      </c>
      <c r="AF251" s="138" t="str">
        <f t="shared" si="70"/>
        <v/>
      </c>
      <c r="AG251" s="6" t="str">
        <f t="shared" si="67"/>
        <v/>
      </c>
      <c r="AH251" s="5" t="str">
        <f t="shared" si="68"/>
        <v/>
      </c>
      <c r="AI251" s="6" t="str">
        <f t="shared" si="71"/>
        <v/>
      </c>
      <c r="AJ251" s="6" t="str">
        <f t="shared" si="72"/>
        <v/>
      </c>
      <c r="AK251" s="6" t="str">
        <f t="shared" si="73"/>
        <v/>
      </c>
      <c r="AL251" s="6" t="str">
        <f t="shared" si="74"/>
        <v/>
      </c>
      <c r="AM251" s="6" t="str">
        <f t="shared" si="75"/>
        <v/>
      </c>
      <c r="AN251" s="6" t="str">
        <f t="shared" si="76"/>
        <v/>
      </c>
      <c r="AO251" s="6" t="str">
        <f t="shared" si="77"/>
        <v/>
      </c>
      <c r="AP251" s="6" t="str">
        <f t="shared" si="78"/>
        <v/>
      </c>
      <c r="AQ251" s="6" t="str">
        <f t="shared" si="79"/>
        <v/>
      </c>
      <c r="AR251" s="6" t="str">
        <f t="shared" si="80"/>
        <v/>
      </c>
      <c r="AS251" s="6"/>
      <c r="AT251" s="47"/>
    </row>
    <row r="252" spans="2:46" x14ac:dyDescent="0.25">
      <c r="B252" s="194"/>
      <c r="C252" s="194"/>
      <c r="D252" s="4"/>
      <c r="E252" s="38"/>
      <c r="F252" s="39" t="str">
        <f t="shared" si="81"/>
        <v/>
      </c>
      <c r="G252" s="39"/>
      <c r="H252" s="38"/>
      <c r="I252" s="192"/>
      <c r="J252" s="192"/>
      <c r="K252" s="192"/>
      <c r="L252" s="192"/>
      <c r="M252" s="192"/>
      <c r="N252" s="192"/>
      <c r="O252" s="192"/>
      <c r="P252" s="192"/>
      <c r="Q252" s="192"/>
      <c r="R252" s="192"/>
      <c r="Y252" s="40"/>
      <c r="Z252" s="41"/>
      <c r="AA252" s="42" t="str">
        <f t="shared" si="64"/>
        <v/>
      </c>
      <c r="AB252" s="42" t="str">
        <f t="shared" si="69"/>
        <v/>
      </c>
      <c r="AD252" s="5" t="str">
        <f t="shared" si="65"/>
        <v/>
      </c>
      <c r="AE252" s="138" t="str">
        <f t="shared" si="66"/>
        <v/>
      </c>
      <c r="AF252" s="138" t="str">
        <f t="shared" si="70"/>
        <v/>
      </c>
      <c r="AG252" s="6" t="str">
        <f t="shared" si="67"/>
        <v/>
      </c>
      <c r="AH252" s="5" t="str">
        <f t="shared" si="68"/>
        <v/>
      </c>
      <c r="AI252" s="6" t="str">
        <f t="shared" si="71"/>
        <v/>
      </c>
      <c r="AJ252" s="6" t="str">
        <f t="shared" si="72"/>
        <v/>
      </c>
      <c r="AK252" s="6" t="str">
        <f t="shared" si="73"/>
        <v/>
      </c>
      <c r="AL252" s="6" t="str">
        <f t="shared" si="74"/>
        <v/>
      </c>
      <c r="AM252" s="6" t="str">
        <f t="shared" si="75"/>
        <v/>
      </c>
      <c r="AN252" s="6" t="str">
        <f t="shared" si="76"/>
        <v/>
      </c>
      <c r="AO252" s="6" t="str">
        <f t="shared" si="77"/>
        <v/>
      </c>
      <c r="AP252" s="6" t="str">
        <f t="shared" si="78"/>
        <v/>
      </c>
      <c r="AQ252" s="6" t="str">
        <f t="shared" si="79"/>
        <v/>
      </c>
      <c r="AR252" s="6" t="str">
        <f t="shared" si="80"/>
        <v/>
      </c>
      <c r="AS252" s="6"/>
      <c r="AT252" s="47"/>
    </row>
    <row r="253" spans="2:46" x14ac:dyDescent="0.25">
      <c r="B253" s="194"/>
      <c r="C253" s="194"/>
      <c r="D253" s="4"/>
      <c r="E253" s="38"/>
      <c r="F253" s="39" t="str">
        <f t="shared" si="81"/>
        <v/>
      </c>
      <c r="G253" s="39"/>
      <c r="H253" s="38"/>
      <c r="I253" s="192"/>
      <c r="J253" s="192"/>
      <c r="K253" s="192"/>
      <c r="L253" s="192"/>
      <c r="M253" s="192"/>
      <c r="N253" s="192"/>
      <c r="O253" s="192"/>
      <c r="P253" s="192"/>
      <c r="Q253" s="192"/>
      <c r="R253" s="192"/>
      <c r="Y253" s="40"/>
      <c r="Z253" s="41"/>
      <c r="AA253" s="42" t="str">
        <f t="shared" si="64"/>
        <v/>
      </c>
      <c r="AB253" s="42" t="str">
        <f t="shared" si="69"/>
        <v/>
      </c>
      <c r="AD253" s="5" t="str">
        <f t="shared" si="65"/>
        <v/>
      </c>
      <c r="AE253" s="138" t="str">
        <f t="shared" si="66"/>
        <v/>
      </c>
      <c r="AF253" s="138" t="str">
        <f t="shared" si="70"/>
        <v/>
      </c>
      <c r="AG253" s="6" t="str">
        <f t="shared" si="67"/>
        <v/>
      </c>
      <c r="AH253" s="5" t="str">
        <f t="shared" si="68"/>
        <v/>
      </c>
      <c r="AI253" s="6" t="str">
        <f t="shared" si="71"/>
        <v/>
      </c>
      <c r="AJ253" s="6" t="str">
        <f t="shared" si="72"/>
        <v/>
      </c>
      <c r="AK253" s="6" t="str">
        <f t="shared" si="73"/>
        <v/>
      </c>
      <c r="AL253" s="6" t="str">
        <f t="shared" si="74"/>
        <v/>
      </c>
      <c r="AM253" s="6" t="str">
        <f t="shared" si="75"/>
        <v/>
      </c>
      <c r="AN253" s="6" t="str">
        <f t="shared" si="76"/>
        <v/>
      </c>
      <c r="AO253" s="6" t="str">
        <f t="shared" si="77"/>
        <v/>
      </c>
      <c r="AP253" s="6" t="str">
        <f t="shared" si="78"/>
        <v/>
      </c>
      <c r="AQ253" s="6" t="str">
        <f t="shared" si="79"/>
        <v/>
      </c>
      <c r="AR253" s="6" t="str">
        <f t="shared" si="80"/>
        <v/>
      </c>
      <c r="AS253" s="6"/>
      <c r="AT253" s="47"/>
    </row>
    <row r="254" spans="2:46" x14ac:dyDescent="0.25">
      <c r="B254" s="194"/>
      <c r="C254" s="194"/>
      <c r="D254" s="4"/>
      <c r="E254" s="38"/>
      <c r="F254" s="39" t="str">
        <f t="shared" si="81"/>
        <v/>
      </c>
      <c r="G254" s="39"/>
      <c r="H254" s="38"/>
      <c r="I254" s="192"/>
      <c r="J254" s="192"/>
      <c r="K254" s="192"/>
      <c r="L254" s="192"/>
      <c r="M254" s="192"/>
      <c r="N254" s="192"/>
      <c r="O254" s="192"/>
      <c r="P254" s="192"/>
      <c r="Q254" s="192"/>
      <c r="R254" s="192"/>
      <c r="Y254" s="40"/>
      <c r="Z254" s="41"/>
      <c r="AA254" s="42" t="str">
        <f t="shared" si="64"/>
        <v/>
      </c>
      <c r="AB254" s="42" t="str">
        <f t="shared" si="69"/>
        <v/>
      </c>
      <c r="AD254" s="5" t="str">
        <f t="shared" si="65"/>
        <v/>
      </c>
      <c r="AE254" s="138" t="str">
        <f t="shared" si="66"/>
        <v/>
      </c>
      <c r="AF254" s="138" t="str">
        <f t="shared" si="70"/>
        <v/>
      </c>
      <c r="AG254" s="6" t="str">
        <f t="shared" si="67"/>
        <v/>
      </c>
      <c r="AH254" s="5" t="str">
        <f t="shared" si="68"/>
        <v/>
      </c>
      <c r="AI254" s="6" t="str">
        <f t="shared" si="71"/>
        <v/>
      </c>
      <c r="AJ254" s="6" t="str">
        <f t="shared" si="72"/>
        <v/>
      </c>
      <c r="AK254" s="6" t="str">
        <f t="shared" si="73"/>
        <v/>
      </c>
      <c r="AL254" s="6" t="str">
        <f t="shared" si="74"/>
        <v/>
      </c>
      <c r="AM254" s="6" t="str">
        <f t="shared" si="75"/>
        <v/>
      </c>
      <c r="AN254" s="6" t="str">
        <f t="shared" si="76"/>
        <v/>
      </c>
      <c r="AO254" s="6" t="str">
        <f t="shared" si="77"/>
        <v/>
      </c>
      <c r="AP254" s="6" t="str">
        <f t="shared" si="78"/>
        <v/>
      </c>
      <c r="AQ254" s="6" t="str">
        <f t="shared" si="79"/>
        <v/>
      </c>
      <c r="AR254" s="6" t="str">
        <f t="shared" si="80"/>
        <v/>
      </c>
      <c r="AS254" s="6"/>
      <c r="AT254" s="47"/>
    </row>
    <row r="255" spans="2:46" x14ac:dyDescent="0.25">
      <c r="B255" s="194"/>
      <c r="C255" s="194"/>
      <c r="D255" s="4"/>
      <c r="E255" s="38"/>
      <c r="F255" s="39" t="str">
        <f t="shared" si="81"/>
        <v/>
      </c>
      <c r="G255" s="39"/>
      <c r="H255" s="38"/>
      <c r="I255" s="192"/>
      <c r="J255" s="192"/>
      <c r="K255" s="192"/>
      <c r="L255" s="192"/>
      <c r="M255" s="192"/>
      <c r="N255" s="192"/>
      <c r="O255" s="192"/>
      <c r="P255" s="192"/>
      <c r="Q255" s="192"/>
      <c r="R255" s="192"/>
      <c r="Y255" s="40"/>
      <c r="Z255" s="41"/>
      <c r="AA255" s="42" t="str">
        <f t="shared" si="64"/>
        <v/>
      </c>
      <c r="AB255" s="42" t="str">
        <f t="shared" si="69"/>
        <v/>
      </c>
      <c r="AD255" s="5" t="str">
        <f t="shared" si="65"/>
        <v/>
      </c>
      <c r="AE255" s="138" t="str">
        <f t="shared" si="66"/>
        <v/>
      </c>
      <c r="AF255" s="138" t="str">
        <f t="shared" si="70"/>
        <v/>
      </c>
      <c r="AG255" s="6" t="str">
        <f t="shared" si="67"/>
        <v/>
      </c>
      <c r="AH255" s="5" t="str">
        <f t="shared" si="68"/>
        <v/>
      </c>
      <c r="AI255" s="6" t="str">
        <f t="shared" si="71"/>
        <v/>
      </c>
      <c r="AJ255" s="6" t="str">
        <f t="shared" si="72"/>
        <v/>
      </c>
      <c r="AK255" s="6" t="str">
        <f t="shared" si="73"/>
        <v/>
      </c>
      <c r="AL255" s="6" t="str">
        <f t="shared" si="74"/>
        <v/>
      </c>
      <c r="AM255" s="6" t="str">
        <f t="shared" si="75"/>
        <v/>
      </c>
      <c r="AN255" s="6" t="str">
        <f t="shared" si="76"/>
        <v/>
      </c>
      <c r="AO255" s="6" t="str">
        <f t="shared" si="77"/>
        <v/>
      </c>
      <c r="AP255" s="6" t="str">
        <f t="shared" si="78"/>
        <v/>
      </c>
      <c r="AQ255" s="6" t="str">
        <f t="shared" si="79"/>
        <v/>
      </c>
      <c r="AR255" s="6" t="str">
        <f t="shared" si="80"/>
        <v/>
      </c>
      <c r="AS255" s="6"/>
      <c r="AT255" s="47"/>
    </row>
    <row r="256" spans="2:46" x14ac:dyDescent="0.25">
      <c r="B256" s="194"/>
      <c r="C256" s="194"/>
      <c r="D256" s="4"/>
      <c r="E256" s="38"/>
      <c r="F256" s="39" t="str">
        <f t="shared" si="81"/>
        <v/>
      </c>
      <c r="G256" s="39"/>
      <c r="H256" s="38"/>
      <c r="I256" s="192"/>
      <c r="J256" s="192"/>
      <c r="K256" s="192"/>
      <c r="L256" s="192"/>
      <c r="M256" s="192"/>
      <c r="N256" s="192"/>
      <c r="O256" s="192"/>
      <c r="P256" s="192"/>
      <c r="Q256" s="192"/>
      <c r="R256" s="192"/>
      <c r="Y256" s="40"/>
      <c r="Z256" s="41"/>
      <c r="AA256" s="42" t="str">
        <f t="shared" si="64"/>
        <v/>
      </c>
      <c r="AB256" s="42" t="str">
        <f t="shared" si="69"/>
        <v/>
      </c>
      <c r="AD256" s="5" t="str">
        <f t="shared" si="65"/>
        <v/>
      </c>
      <c r="AE256" s="138" t="str">
        <f t="shared" si="66"/>
        <v/>
      </c>
      <c r="AF256" s="138" t="str">
        <f t="shared" si="70"/>
        <v/>
      </c>
      <c r="AG256" s="6" t="str">
        <f t="shared" si="67"/>
        <v/>
      </c>
      <c r="AH256" s="5" t="str">
        <f t="shared" si="68"/>
        <v/>
      </c>
      <c r="AI256" s="6" t="str">
        <f t="shared" si="71"/>
        <v/>
      </c>
      <c r="AJ256" s="6" t="str">
        <f t="shared" si="72"/>
        <v/>
      </c>
      <c r="AK256" s="6" t="str">
        <f t="shared" si="73"/>
        <v/>
      </c>
      <c r="AL256" s="6" t="str">
        <f t="shared" si="74"/>
        <v/>
      </c>
      <c r="AM256" s="6" t="str">
        <f t="shared" si="75"/>
        <v/>
      </c>
      <c r="AN256" s="6" t="str">
        <f t="shared" si="76"/>
        <v/>
      </c>
      <c r="AO256" s="6" t="str">
        <f t="shared" si="77"/>
        <v/>
      </c>
      <c r="AP256" s="6" t="str">
        <f t="shared" si="78"/>
        <v/>
      </c>
      <c r="AQ256" s="6" t="str">
        <f t="shared" si="79"/>
        <v/>
      </c>
      <c r="AR256" s="6" t="str">
        <f t="shared" si="80"/>
        <v/>
      </c>
      <c r="AS256" s="6"/>
      <c r="AT256" s="47"/>
    </row>
    <row r="257" spans="2:46" x14ac:dyDescent="0.25">
      <c r="B257" s="194"/>
      <c r="C257" s="194"/>
      <c r="D257" s="4"/>
      <c r="E257" s="38"/>
      <c r="F257" s="39" t="str">
        <f t="shared" si="81"/>
        <v/>
      </c>
      <c r="G257" s="39"/>
      <c r="H257" s="38"/>
      <c r="I257" s="192"/>
      <c r="J257" s="192"/>
      <c r="K257" s="192"/>
      <c r="L257" s="192"/>
      <c r="M257" s="192"/>
      <c r="N257" s="192"/>
      <c r="O257" s="192"/>
      <c r="P257" s="192"/>
      <c r="Q257" s="192"/>
      <c r="R257" s="192"/>
      <c r="Y257" s="40"/>
      <c r="Z257" s="41"/>
      <c r="AA257" s="42" t="str">
        <f t="shared" si="64"/>
        <v/>
      </c>
      <c r="AB257" s="42" t="str">
        <f t="shared" si="69"/>
        <v/>
      </c>
      <c r="AD257" s="5" t="str">
        <f t="shared" si="65"/>
        <v/>
      </c>
      <c r="AE257" s="138" t="str">
        <f t="shared" si="66"/>
        <v/>
      </c>
      <c r="AF257" s="138" t="str">
        <f t="shared" si="70"/>
        <v/>
      </c>
      <c r="AG257" s="6" t="str">
        <f t="shared" si="67"/>
        <v/>
      </c>
      <c r="AH257" s="5" t="str">
        <f t="shared" si="68"/>
        <v/>
      </c>
      <c r="AI257" s="6" t="str">
        <f t="shared" si="71"/>
        <v/>
      </c>
      <c r="AJ257" s="6" t="str">
        <f t="shared" si="72"/>
        <v/>
      </c>
      <c r="AK257" s="6" t="str">
        <f t="shared" si="73"/>
        <v/>
      </c>
      <c r="AL257" s="6" t="str">
        <f t="shared" si="74"/>
        <v/>
      </c>
      <c r="AM257" s="6" t="str">
        <f t="shared" si="75"/>
        <v/>
      </c>
      <c r="AN257" s="6" t="str">
        <f t="shared" si="76"/>
        <v/>
      </c>
      <c r="AO257" s="6" t="str">
        <f t="shared" si="77"/>
        <v/>
      </c>
      <c r="AP257" s="6" t="str">
        <f t="shared" si="78"/>
        <v/>
      </c>
      <c r="AQ257" s="6" t="str">
        <f t="shared" si="79"/>
        <v/>
      </c>
      <c r="AR257" s="6" t="str">
        <f t="shared" si="80"/>
        <v/>
      </c>
      <c r="AS257" s="6"/>
      <c r="AT257" s="47"/>
    </row>
    <row r="258" spans="2:46" x14ac:dyDescent="0.25">
      <c r="B258" s="194"/>
      <c r="C258" s="194"/>
      <c r="D258" s="4"/>
      <c r="E258" s="38"/>
      <c r="F258" s="39" t="str">
        <f t="shared" si="81"/>
        <v/>
      </c>
      <c r="G258" s="39"/>
      <c r="H258" s="38"/>
      <c r="I258" s="192"/>
      <c r="J258" s="192"/>
      <c r="K258" s="192"/>
      <c r="L258" s="192"/>
      <c r="M258" s="192"/>
      <c r="N258" s="192"/>
      <c r="O258" s="192"/>
      <c r="P258" s="192"/>
      <c r="Q258" s="192"/>
      <c r="R258" s="192"/>
      <c r="Y258" s="40"/>
      <c r="Z258" s="41"/>
      <c r="AA258" s="42" t="str">
        <f t="shared" si="64"/>
        <v/>
      </c>
      <c r="AB258" s="42" t="str">
        <f t="shared" si="69"/>
        <v/>
      </c>
      <c r="AD258" s="5" t="str">
        <f t="shared" si="65"/>
        <v/>
      </c>
      <c r="AE258" s="138" t="str">
        <f t="shared" si="66"/>
        <v/>
      </c>
      <c r="AF258" s="138" t="str">
        <f t="shared" si="70"/>
        <v/>
      </c>
      <c r="AG258" s="6" t="str">
        <f t="shared" si="67"/>
        <v/>
      </c>
      <c r="AH258" s="5" t="str">
        <f t="shared" si="68"/>
        <v/>
      </c>
      <c r="AI258" s="6" t="str">
        <f t="shared" si="71"/>
        <v/>
      </c>
      <c r="AJ258" s="6" t="str">
        <f t="shared" si="72"/>
        <v/>
      </c>
      <c r="AK258" s="6" t="str">
        <f t="shared" si="73"/>
        <v/>
      </c>
      <c r="AL258" s="6" t="str">
        <f t="shared" si="74"/>
        <v/>
      </c>
      <c r="AM258" s="6" t="str">
        <f t="shared" si="75"/>
        <v/>
      </c>
      <c r="AN258" s="6" t="str">
        <f t="shared" si="76"/>
        <v/>
      </c>
      <c r="AO258" s="6" t="str">
        <f t="shared" si="77"/>
        <v/>
      </c>
      <c r="AP258" s="6" t="str">
        <f t="shared" si="78"/>
        <v/>
      </c>
      <c r="AQ258" s="6" t="str">
        <f t="shared" si="79"/>
        <v/>
      </c>
      <c r="AR258" s="6" t="str">
        <f t="shared" si="80"/>
        <v/>
      </c>
      <c r="AS258" s="6"/>
      <c r="AT258" s="47"/>
    </row>
    <row r="259" spans="2:46" x14ac:dyDescent="0.25">
      <c r="B259" s="194"/>
      <c r="C259" s="194"/>
      <c r="D259" s="4"/>
      <c r="E259" s="38"/>
      <c r="F259" s="39" t="str">
        <f t="shared" si="81"/>
        <v/>
      </c>
      <c r="G259" s="39"/>
      <c r="H259" s="38"/>
      <c r="I259" s="192"/>
      <c r="J259" s="192"/>
      <c r="K259" s="192"/>
      <c r="L259" s="192"/>
      <c r="M259" s="192"/>
      <c r="N259" s="192"/>
      <c r="O259" s="192"/>
      <c r="P259" s="192"/>
      <c r="Q259" s="192"/>
      <c r="R259" s="192"/>
      <c r="Y259" s="40"/>
      <c r="Z259" s="41"/>
      <c r="AA259" s="42" t="str">
        <f t="shared" si="64"/>
        <v/>
      </c>
      <c r="AB259" s="42" t="str">
        <f t="shared" si="69"/>
        <v/>
      </c>
      <c r="AD259" s="5" t="str">
        <f t="shared" si="65"/>
        <v/>
      </c>
      <c r="AE259" s="138" t="str">
        <f t="shared" si="66"/>
        <v/>
      </c>
      <c r="AF259" s="138" t="str">
        <f t="shared" si="70"/>
        <v/>
      </c>
      <c r="AG259" s="6" t="str">
        <f t="shared" si="67"/>
        <v/>
      </c>
      <c r="AH259" s="5" t="str">
        <f t="shared" si="68"/>
        <v/>
      </c>
      <c r="AI259" s="6" t="str">
        <f t="shared" si="71"/>
        <v/>
      </c>
      <c r="AJ259" s="6" t="str">
        <f t="shared" si="72"/>
        <v/>
      </c>
      <c r="AK259" s="6" t="str">
        <f t="shared" si="73"/>
        <v/>
      </c>
      <c r="AL259" s="6" t="str">
        <f t="shared" si="74"/>
        <v/>
      </c>
      <c r="AM259" s="6" t="str">
        <f t="shared" si="75"/>
        <v/>
      </c>
      <c r="AN259" s="6" t="str">
        <f t="shared" si="76"/>
        <v/>
      </c>
      <c r="AO259" s="6" t="str">
        <f t="shared" si="77"/>
        <v/>
      </c>
      <c r="AP259" s="6" t="str">
        <f t="shared" si="78"/>
        <v/>
      </c>
      <c r="AQ259" s="6" t="str">
        <f t="shared" si="79"/>
        <v/>
      </c>
      <c r="AR259" s="6" t="str">
        <f t="shared" si="80"/>
        <v/>
      </c>
      <c r="AS259" s="6"/>
      <c r="AT259" s="47"/>
    </row>
    <row r="260" spans="2:46" x14ac:dyDescent="0.25">
      <c r="B260" s="194"/>
      <c r="C260" s="194"/>
      <c r="D260" s="4"/>
      <c r="E260" s="38"/>
      <c r="F260" s="39" t="str">
        <f t="shared" si="81"/>
        <v/>
      </c>
      <c r="G260" s="39"/>
      <c r="H260" s="38"/>
      <c r="I260" s="192"/>
      <c r="J260" s="192"/>
      <c r="K260" s="192"/>
      <c r="L260" s="192"/>
      <c r="M260" s="192"/>
      <c r="N260" s="192"/>
      <c r="O260" s="192"/>
      <c r="P260" s="192"/>
      <c r="Q260" s="192"/>
      <c r="R260" s="192"/>
      <c r="Y260" s="40"/>
      <c r="Z260" s="41"/>
      <c r="AA260" s="42" t="str">
        <f t="shared" si="64"/>
        <v/>
      </c>
      <c r="AB260" s="42" t="str">
        <f t="shared" si="69"/>
        <v/>
      </c>
      <c r="AD260" s="5" t="str">
        <f t="shared" si="65"/>
        <v/>
      </c>
      <c r="AE260" s="138" t="str">
        <f t="shared" si="66"/>
        <v/>
      </c>
      <c r="AF260" s="138" t="str">
        <f t="shared" si="70"/>
        <v/>
      </c>
      <c r="AG260" s="6" t="str">
        <f t="shared" si="67"/>
        <v/>
      </c>
      <c r="AH260" s="5" t="str">
        <f t="shared" si="68"/>
        <v/>
      </c>
      <c r="AI260" s="6" t="str">
        <f t="shared" si="71"/>
        <v/>
      </c>
      <c r="AJ260" s="6" t="str">
        <f t="shared" si="72"/>
        <v/>
      </c>
      <c r="AK260" s="6" t="str">
        <f t="shared" si="73"/>
        <v/>
      </c>
      <c r="AL260" s="6" t="str">
        <f t="shared" si="74"/>
        <v/>
      </c>
      <c r="AM260" s="6" t="str">
        <f t="shared" si="75"/>
        <v/>
      </c>
      <c r="AN260" s="6" t="str">
        <f t="shared" si="76"/>
        <v/>
      </c>
      <c r="AO260" s="6" t="str">
        <f t="shared" si="77"/>
        <v/>
      </c>
      <c r="AP260" s="6" t="str">
        <f t="shared" si="78"/>
        <v/>
      </c>
      <c r="AQ260" s="6" t="str">
        <f t="shared" si="79"/>
        <v/>
      </c>
      <c r="AR260" s="6" t="str">
        <f t="shared" si="80"/>
        <v/>
      </c>
      <c r="AS260" s="6"/>
      <c r="AT260" s="47"/>
    </row>
    <row r="261" spans="2:46" x14ac:dyDescent="0.25">
      <c r="B261" s="194"/>
      <c r="C261" s="194"/>
      <c r="D261" s="4"/>
      <c r="E261" s="38"/>
      <c r="F261" s="39" t="str">
        <f t="shared" si="81"/>
        <v/>
      </c>
      <c r="G261" s="39"/>
      <c r="H261" s="38"/>
      <c r="I261" s="192"/>
      <c r="J261" s="192"/>
      <c r="K261" s="192"/>
      <c r="L261" s="192"/>
      <c r="M261" s="192"/>
      <c r="N261" s="192"/>
      <c r="O261" s="192"/>
      <c r="P261" s="192"/>
      <c r="Q261" s="192"/>
      <c r="R261" s="192"/>
      <c r="Y261" s="40"/>
      <c r="Z261" s="41"/>
      <c r="AA261" s="42" t="str">
        <f t="shared" si="64"/>
        <v/>
      </c>
      <c r="AB261" s="42" t="str">
        <f t="shared" si="69"/>
        <v/>
      </c>
      <c r="AD261" s="5" t="str">
        <f t="shared" si="65"/>
        <v/>
      </c>
      <c r="AE261" s="138" t="str">
        <f t="shared" si="66"/>
        <v/>
      </c>
      <c r="AF261" s="138" t="str">
        <f t="shared" si="70"/>
        <v/>
      </c>
      <c r="AG261" s="6" t="str">
        <f t="shared" si="67"/>
        <v/>
      </c>
      <c r="AH261" s="5" t="str">
        <f t="shared" si="68"/>
        <v/>
      </c>
      <c r="AI261" s="6" t="str">
        <f t="shared" si="71"/>
        <v/>
      </c>
      <c r="AJ261" s="6" t="str">
        <f t="shared" si="72"/>
        <v/>
      </c>
      <c r="AK261" s="6" t="str">
        <f t="shared" si="73"/>
        <v/>
      </c>
      <c r="AL261" s="6" t="str">
        <f t="shared" si="74"/>
        <v/>
      </c>
      <c r="AM261" s="6" t="str">
        <f t="shared" si="75"/>
        <v/>
      </c>
      <c r="AN261" s="6" t="str">
        <f t="shared" si="76"/>
        <v/>
      </c>
      <c r="AO261" s="6" t="str">
        <f t="shared" si="77"/>
        <v/>
      </c>
      <c r="AP261" s="6" t="str">
        <f t="shared" si="78"/>
        <v/>
      </c>
      <c r="AQ261" s="6" t="str">
        <f t="shared" si="79"/>
        <v/>
      </c>
      <c r="AR261" s="6" t="str">
        <f t="shared" si="80"/>
        <v/>
      </c>
      <c r="AS261" s="6"/>
      <c r="AT261" s="47"/>
    </row>
    <row r="262" spans="2:46" x14ac:dyDescent="0.25">
      <c r="B262" s="194"/>
      <c r="C262" s="194"/>
      <c r="D262" s="4"/>
      <c r="E262" s="38"/>
      <c r="F262" s="39" t="str">
        <f t="shared" si="81"/>
        <v/>
      </c>
      <c r="G262" s="39"/>
      <c r="H262" s="38"/>
      <c r="I262" s="192"/>
      <c r="J262" s="192"/>
      <c r="K262" s="192"/>
      <c r="L262" s="192"/>
      <c r="M262" s="192"/>
      <c r="N262" s="192"/>
      <c r="O262" s="192"/>
      <c r="P262" s="192"/>
      <c r="Q262" s="192"/>
      <c r="R262" s="192"/>
      <c r="Y262" s="40"/>
      <c r="Z262" s="41"/>
      <c r="AA262" s="42" t="str">
        <f t="shared" si="64"/>
        <v/>
      </c>
      <c r="AB262" s="42" t="str">
        <f t="shared" si="69"/>
        <v/>
      </c>
      <c r="AD262" s="5" t="str">
        <f t="shared" si="65"/>
        <v/>
      </c>
      <c r="AE262" s="138" t="str">
        <f t="shared" si="66"/>
        <v/>
      </c>
      <c r="AF262" s="138" t="str">
        <f t="shared" si="70"/>
        <v/>
      </c>
      <c r="AG262" s="6" t="str">
        <f t="shared" si="67"/>
        <v/>
      </c>
      <c r="AH262" s="5" t="str">
        <f t="shared" si="68"/>
        <v/>
      </c>
      <c r="AI262" s="6" t="str">
        <f t="shared" si="71"/>
        <v/>
      </c>
      <c r="AJ262" s="6" t="str">
        <f t="shared" si="72"/>
        <v/>
      </c>
      <c r="AK262" s="6" t="str">
        <f t="shared" si="73"/>
        <v/>
      </c>
      <c r="AL262" s="6" t="str">
        <f t="shared" si="74"/>
        <v/>
      </c>
      <c r="AM262" s="6" t="str">
        <f t="shared" si="75"/>
        <v/>
      </c>
      <c r="AN262" s="6" t="str">
        <f t="shared" si="76"/>
        <v/>
      </c>
      <c r="AO262" s="6" t="str">
        <f t="shared" si="77"/>
        <v/>
      </c>
      <c r="AP262" s="6" t="str">
        <f t="shared" si="78"/>
        <v/>
      </c>
      <c r="AQ262" s="6" t="str">
        <f t="shared" si="79"/>
        <v/>
      </c>
      <c r="AR262" s="6" t="str">
        <f t="shared" si="80"/>
        <v/>
      </c>
      <c r="AS262" s="6"/>
      <c r="AT262" s="47"/>
    </row>
    <row r="263" spans="2:46" x14ac:dyDescent="0.25">
      <c r="B263" s="194"/>
      <c r="C263" s="194"/>
      <c r="D263" s="4"/>
      <c r="E263" s="38"/>
      <c r="F263" s="39" t="str">
        <f t="shared" si="81"/>
        <v/>
      </c>
      <c r="G263" s="39"/>
      <c r="H263" s="38"/>
      <c r="I263" s="192"/>
      <c r="J263" s="192"/>
      <c r="K263" s="192"/>
      <c r="L263" s="192"/>
      <c r="M263" s="192"/>
      <c r="N263" s="192"/>
      <c r="O263" s="192"/>
      <c r="P263" s="192"/>
      <c r="Q263" s="192"/>
      <c r="R263" s="192"/>
      <c r="Y263" s="40"/>
      <c r="Z263" s="41"/>
      <c r="AA263" s="42" t="str">
        <f t="shared" si="64"/>
        <v/>
      </c>
      <c r="AB263" s="42" t="str">
        <f t="shared" si="69"/>
        <v/>
      </c>
      <c r="AD263" s="5" t="str">
        <f t="shared" si="65"/>
        <v/>
      </c>
      <c r="AE263" s="138" t="str">
        <f t="shared" si="66"/>
        <v/>
      </c>
      <c r="AF263" s="138" t="str">
        <f t="shared" si="70"/>
        <v/>
      </c>
      <c r="AG263" s="6" t="str">
        <f t="shared" si="67"/>
        <v/>
      </c>
      <c r="AH263" s="5" t="str">
        <f t="shared" si="68"/>
        <v/>
      </c>
      <c r="AI263" s="6" t="str">
        <f t="shared" si="71"/>
        <v/>
      </c>
      <c r="AJ263" s="6" t="str">
        <f t="shared" si="72"/>
        <v/>
      </c>
      <c r="AK263" s="6" t="str">
        <f t="shared" si="73"/>
        <v/>
      </c>
      <c r="AL263" s="6" t="str">
        <f t="shared" si="74"/>
        <v/>
      </c>
      <c r="AM263" s="6" t="str">
        <f t="shared" si="75"/>
        <v/>
      </c>
      <c r="AN263" s="6" t="str">
        <f t="shared" si="76"/>
        <v/>
      </c>
      <c r="AO263" s="6" t="str">
        <f t="shared" si="77"/>
        <v/>
      </c>
      <c r="AP263" s="6" t="str">
        <f t="shared" si="78"/>
        <v/>
      </c>
      <c r="AQ263" s="6" t="str">
        <f t="shared" si="79"/>
        <v/>
      </c>
      <c r="AR263" s="6" t="str">
        <f t="shared" si="80"/>
        <v/>
      </c>
      <c r="AS263" s="6"/>
      <c r="AT263" s="47"/>
    </row>
    <row r="264" spans="2:46" x14ac:dyDescent="0.25">
      <c r="B264" s="194"/>
      <c r="C264" s="194"/>
      <c r="D264" s="4"/>
      <c r="E264" s="38"/>
      <c r="F264" s="39" t="str">
        <f t="shared" si="81"/>
        <v/>
      </c>
      <c r="G264" s="39"/>
      <c r="H264" s="38"/>
      <c r="I264" s="192"/>
      <c r="J264" s="192"/>
      <c r="K264" s="192"/>
      <c r="L264" s="192"/>
      <c r="M264" s="192"/>
      <c r="N264" s="192"/>
      <c r="O264" s="192"/>
      <c r="P264" s="192"/>
      <c r="Q264" s="192"/>
      <c r="R264" s="192"/>
      <c r="Y264" s="40"/>
      <c r="Z264" s="41"/>
      <c r="AA264" s="42" t="str">
        <f t="shared" si="64"/>
        <v/>
      </c>
      <c r="AB264" s="42" t="str">
        <f t="shared" si="69"/>
        <v/>
      </c>
      <c r="AD264" s="5" t="str">
        <f t="shared" si="65"/>
        <v/>
      </c>
      <c r="AE264" s="138" t="str">
        <f t="shared" si="66"/>
        <v/>
      </c>
      <c r="AF264" s="138" t="str">
        <f t="shared" si="70"/>
        <v/>
      </c>
      <c r="AG264" s="6" t="str">
        <f t="shared" si="67"/>
        <v/>
      </c>
      <c r="AH264" s="5" t="str">
        <f t="shared" si="68"/>
        <v/>
      </c>
      <c r="AI264" s="6" t="str">
        <f t="shared" si="71"/>
        <v/>
      </c>
      <c r="AJ264" s="6" t="str">
        <f t="shared" si="72"/>
        <v/>
      </c>
      <c r="AK264" s="6" t="str">
        <f t="shared" si="73"/>
        <v/>
      </c>
      <c r="AL264" s="6" t="str">
        <f t="shared" si="74"/>
        <v/>
      </c>
      <c r="AM264" s="6" t="str">
        <f t="shared" si="75"/>
        <v/>
      </c>
      <c r="AN264" s="6" t="str">
        <f t="shared" si="76"/>
        <v/>
      </c>
      <c r="AO264" s="6" t="str">
        <f t="shared" si="77"/>
        <v/>
      </c>
      <c r="AP264" s="6" t="str">
        <f t="shared" si="78"/>
        <v/>
      </c>
      <c r="AQ264" s="6" t="str">
        <f t="shared" si="79"/>
        <v/>
      </c>
      <c r="AR264" s="6" t="str">
        <f t="shared" si="80"/>
        <v/>
      </c>
      <c r="AS264" s="6"/>
      <c r="AT264" s="47"/>
    </row>
    <row r="265" spans="2:46" x14ac:dyDescent="0.25">
      <c r="B265" s="194"/>
      <c r="C265" s="194"/>
      <c r="D265" s="4"/>
      <c r="E265" s="38"/>
      <c r="F265" s="39" t="str">
        <f t="shared" si="81"/>
        <v/>
      </c>
      <c r="G265" s="39"/>
      <c r="H265" s="38"/>
      <c r="I265" s="192"/>
      <c r="J265" s="192"/>
      <c r="K265" s="192"/>
      <c r="L265" s="192"/>
      <c r="M265" s="192"/>
      <c r="N265" s="192"/>
      <c r="O265" s="192"/>
      <c r="P265" s="192"/>
      <c r="Q265" s="192"/>
      <c r="R265" s="192"/>
      <c r="Y265" s="40"/>
      <c r="Z265" s="41"/>
      <c r="AA265" s="42" t="str">
        <f t="shared" si="64"/>
        <v/>
      </c>
      <c r="AB265" s="42" t="str">
        <f t="shared" si="69"/>
        <v/>
      </c>
      <c r="AD265" s="5" t="str">
        <f t="shared" si="65"/>
        <v/>
      </c>
      <c r="AE265" s="138" t="str">
        <f t="shared" si="66"/>
        <v/>
      </c>
      <c r="AF265" s="138" t="str">
        <f t="shared" si="70"/>
        <v/>
      </c>
      <c r="AG265" s="6" t="str">
        <f t="shared" si="67"/>
        <v/>
      </c>
      <c r="AH265" s="5" t="str">
        <f t="shared" si="68"/>
        <v/>
      </c>
      <c r="AI265" s="6" t="str">
        <f t="shared" si="71"/>
        <v/>
      </c>
      <c r="AJ265" s="6" t="str">
        <f t="shared" si="72"/>
        <v/>
      </c>
      <c r="AK265" s="6" t="str">
        <f t="shared" si="73"/>
        <v/>
      </c>
      <c r="AL265" s="6" t="str">
        <f t="shared" si="74"/>
        <v/>
      </c>
      <c r="AM265" s="6" t="str">
        <f t="shared" si="75"/>
        <v/>
      </c>
      <c r="AN265" s="6" t="str">
        <f t="shared" si="76"/>
        <v/>
      </c>
      <c r="AO265" s="6" t="str">
        <f t="shared" si="77"/>
        <v/>
      </c>
      <c r="AP265" s="6" t="str">
        <f t="shared" si="78"/>
        <v/>
      </c>
      <c r="AQ265" s="6" t="str">
        <f t="shared" si="79"/>
        <v/>
      </c>
      <c r="AR265" s="6" t="str">
        <f t="shared" si="80"/>
        <v/>
      </c>
      <c r="AS265" s="6"/>
      <c r="AT265" s="47"/>
    </row>
    <row r="266" spans="2:46" x14ac:dyDescent="0.25">
      <c r="B266" s="194"/>
      <c r="C266" s="194"/>
      <c r="D266" s="4"/>
      <c r="E266" s="38"/>
      <c r="F266" s="39" t="str">
        <f t="shared" si="81"/>
        <v/>
      </c>
      <c r="G266" s="39"/>
      <c r="H266" s="38"/>
      <c r="I266" s="192"/>
      <c r="J266" s="192"/>
      <c r="K266" s="192"/>
      <c r="L266" s="192"/>
      <c r="M266" s="192"/>
      <c r="N266" s="192"/>
      <c r="O266" s="192"/>
      <c r="P266" s="192"/>
      <c r="Q266" s="192"/>
      <c r="R266" s="192"/>
      <c r="Y266" s="40"/>
      <c r="Z266" s="41"/>
      <c r="AA266" s="42" t="str">
        <f t="shared" si="64"/>
        <v/>
      </c>
      <c r="AB266" s="42" t="str">
        <f t="shared" si="69"/>
        <v/>
      </c>
      <c r="AD266" s="5" t="str">
        <f t="shared" si="65"/>
        <v/>
      </c>
      <c r="AE266" s="138" t="str">
        <f t="shared" si="66"/>
        <v/>
      </c>
      <c r="AF266" s="138" t="str">
        <f t="shared" si="70"/>
        <v/>
      </c>
      <c r="AG266" s="6" t="str">
        <f t="shared" si="67"/>
        <v/>
      </c>
      <c r="AH266" s="5" t="str">
        <f t="shared" si="68"/>
        <v/>
      </c>
      <c r="AI266" s="6" t="str">
        <f t="shared" si="71"/>
        <v/>
      </c>
      <c r="AJ266" s="6" t="str">
        <f t="shared" si="72"/>
        <v/>
      </c>
      <c r="AK266" s="6" t="str">
        <f t="shared" si="73"/>
        <v/>
      </c>
      <c r="AL266" s="6" t="str">
        <f t="shared" si="74"/>
        <v/>
      </c>
      <c r="AM266" s="6" t="str">
        <f t="shared" si="75"/>
        <v/>
      </c>
      <c r="AN266" s="6" t="str">
        <f t="shared" si="76"/>
        <v/>
      </c>
      <c r="AO266" s="6" t="str">
        <f t="shared" si="77"/>
        <v/>
      </c>
      <c r="AP266" s="6" t="str">
        <f t="shared" si="78"/>
        <v/>
      </c>
      <c r="AQ266" s="6" t="str">
        <f t="shared" si="79"/>
        <v/>
      </c>
      <c r="AR266" s="6" t="str">
        <f t="shared" si="80"/>
        <v/>
      </c>
      <c r="AS266" s="6"/>
      <c r="AT266" s="47"/>
    </row>
    <row r="267" spans="2:46" x14ac:dyDescent="0.25">
      <c r="B267" s="194"/>
      <c r="C267" s="194"/>
      <c r="D267" s="4"/>
      <c r="E267" s="38"/>
      <c r="F267" s="39" t="str">
        <f t="shared" si="81"/>
        <v/>
      </c>
      <c r="G267" s="39"/>
      <c r="H267" s="38"/>
      <c r="I267" s="192"/>
      <c r="J267" s="192"/>
      <c r="K267" s="192"/>
      <c r="L267" s="192"/>
      <c r="M267" s="192"/>
      <c r="N267" s="192"/>
      <c r="O267" s="192"/>
      <c r="P267" s="192"/>
      <c r="Q267" s="192"/>
      <c r="R267" s="192"/>
      <c r="Y267" s="40"/>
      <c r="Z267" s="41"/>
      <c r="AA267" s="42" t="str">
        <f t="shared" si="64"/>
        <v/>
      </c>
      <c r="AB267" s="42" t="str">
        <f t="shared" si="69"/>
        <v/>
      </c>
      <c r="AD267" s="5" t="str">
        <f t="shared" si="65"/>
        <v/>
      </c>
      <c r="AE267" s="138" t="str">
        <f t="shared" si="66"/>
        <v/>
      </c>
      <c r="AF267" s="138" t="str">
        <f t="shared" si="70"/>
        <v/>
      </c>
      <c r="AG267" s="6" t="str">
        <f t="shared" si="67"/>
        <v/>
      </c>
      <c r="AH267" s="5" t="str">
        <f t="shared" si="68"/>
        <v/>
      </c>
      <c r="AI267" s="6" t="str">
        <f t="shared" si="71"/>
        <v/>
      </c>
      <c r="AJ267" s="6" t="str">
        <f t="shared" si="72"/>
        <v/>
      </c>
      <c r="AK267" s="6" t="str">
        <f t="shared" si="73"/>
        <v/>
      </c>
      <c r="AL267" s="6" t="str">
        <f t="shared" si="74"/>
        <v/>
      </c>
      <c r="AM267" s="6" t="str">
        <f t="shared" si="75"/>
        <v/>
      </c>
      <c r="AN267" s="6" t="str">
        <f t="shared" si="76"/>
        <v/>
      </c>
      <c r="AO267" s="6" t="str">
        <f t="shared" si="77"/>
        <v/>
      </c>
      <c r="AP267" s="6" t="str">
        <f t="shared" si="78"/>
        <v/>
      </c>
      <c r="AQ267" s="6" t="str">
        <f t="shared" si="79"/>
        <v/>
      </c>
      <c r="AR267" s="6" t="str">
        <f t="shared" si="80"/>
        <v/>
      </c>
      <c r="AS267" s="6"/>
      <c r="AT267" s="47"/>
    </row>
    <row r="268" spans="2:46" x14ac:dyDescent="0.25">
      <c r="B268" s="194"/>
      <c r="C268" s="194"/>
      <c r="D268" s="4"/>
      <c r="E268" s="38"/>
      <c r="F268" s="39" t="str">
        <f t="shared" si="81"/>
        <v/>
      </c>
      <c r="G268" s="39"/>
      <c r="H268" s="38"/>
      <c r="I268" s="192"/>
      <c r="J268" s="192"/>
      <c r="K268" s="192"/>
      <c r="L268" s="192"/>
      <c r="M268" s="192"/>
      <c r="N268" s="192"/>
      <c r="O268" s="192"/>
      <c r="P268" s="192"/>
      <c r="Q268" s="192"/>
      <c r="R268" s="192"/>
      <c r="Y268" s="40"/>
      <c r="Z268" s="41"/>
      <c r="AA268" s="42" t="str">
        <f t="shared" si="64"/>
        <v/>
      </c>
      <c r="AB268" s="42" t="str">
        <f t="shared" si="69"/>
        <v/>
      </c>
      <c r="AD268" s="5" t="str">
        <f t="shared" si="65"/>
        <v/>
      </c>
      <c r="AE268" s="138" t="str">
        <f t="shared" si="66"/>
        <v/>
      </c>
      <c r="AF268" s="138" t="str">
        <f t="shared" si="70"/>
        <v/>
      </c>
      <c r="AG268" s="6" t="str">
        <f t="shared" si="67"/>
        <v/>
      </c>
      <c r="AH268" s="5" t="str">
        <f t="shared" si="68"/>
        <v/>
      </c>
      <c r="AI268" s="6" t="str">
        <f t="shared" si="71"/>
        <v/>
      </c>
      <c r="AJ268" s="6" t="str">
        <f t="shared" si="72"/>
        <v/>
      </c>
      <c r="AK268" s="6" t="str">
        <f t="shared" si="73"/>
        <v/>
      </c>
      <c r="AL268" s="6" t="str">
        <f t="shared" si="74"/>
        <v/>
      </c>
      <c r="AM268" s="6" t="str">
        <f t="shared" si="75"/>
        <v/>
      </c>
      <c r="AN268" s="6" t="str">
        <f t="shared" si="76"/>
        <v/>
      </c>
      <c r="AO268" s="6" t="str">
        <f t="shared" si="77"/>
        <v/>
      </c>
      <c r="AP268" s="6" t="str">
        <f t="shared" si="78"/>
        <v/>
      </c>
      <c r="AQ268" s="6" t="str">
        <f t="shared" si="79"/>
        <v/>
      </c>
      <c r="AR268" s="6" t="str">
        <f t="shared" si="80"/>
        <v/>
      </c>
      <c r="AS268" s="6"/>
      <c r="AT268" s="47"/>
    </row>
    <row r="269" spans="2:46" x14ac:dyDescent="0.25">
      <c r="B269" s="194"/>
      <c r="C269" s="194"/>
      <c r="D269" s="4"/>
      <c r="E269" s="38"/>
      <c r="F269" s="39" t="str">
        <f t="shared" si="81"/>
        <v/>
      </c>
      <c r="G269" s="39"/>
      <c r="H269" s="38"/>
      <c r="I269" s="192"/>
      <c r="J269" s="192"/>
      <c r="K269" s="192"/>
      <c r="L269" s="192"/>
      <c r="M269" s="192"/>
      <c r="N269" s="192"/>
      <c r="O269" s="192"/>
      <c r="P269" s="192"/>
      <c r="Q269" s="192"/>
      <c r="R269" s="192"/>
      <c r="Y269" s="40"/>
      <c r="Z269" s="41"/>
      <c r="AA269" s="42" t="str">
        <f t="shared" si="64"/>
        <v/>
      </c>
      <c r="AB269" s="42" t="str">
        <f t="shared" si="69"/>
        <v/>
      </c>
      <c r="AD269" s="5" t="str">
        <f t="shared" si="65"/>
        <v/>
      </c>
      <c r="AE269" s="138" t="str">
        <f t="shared" si="66"/>
        <v/>
      </c>
      <c r="AF269" s="138" t="str">
        <f t="shared" si="70"/>
        <v/>
      </c>
      <c r="AG269" s="6" t="str">
        <f t="shared" si="67"/>
        <v/>
      </c>
      <c r="AH269" s="5" t="str">
        <f t="shared" si="68"/>
        <v/>
      </c>
      <c r="AI269" s="6" t="str">
        <f t="shared" si="71"/>
        <v/>
      </c>
      <c r="AJ269" s="6" t="str">
        <f t="shared" si="72"/>
        <v/>
      </c>
      <c r="AK269" s="6" t="str">
        <f t="shared" si="73"/>
        <v/>
      </c>
      <c r="AL269" s="6" t="str">
        <f t="shared" si="74"/>
        <v/>
      </c>
      <c r="AM269" s="6" t="str">
        <f t="shared" si="75"/>
        <v/>
      </c>
      <c r="AN269" s="6" t="str">
        <f t="shared" si="76"/>
        <v/>
      </c>
      <c r="AO269" s="6" t="str">
        <f t="shared" si="77"/>
        <v/>
      </c>
      <c r="AP269" s="6" t="str">
        <f t="shared" si="78"/>
        <v/>
      </c>
      <c r="AQ269" s="6" t="str">
        <f t="shared" si="79"/>
        <v/>
      </c>
      <c r="AR269" s="6" t="str">
        <f t="shared" si="80"/>
        <v/>
      </c>
      <c r="AS269" s="6"/>
      <c r="AT269" s="47"/>
    </row>
    <row r="270" spans="2:46" x14ac:dyDescent="0.25">
      <c r="B270" s="194"/>
      <c r="C270" s="194"/>
      <c r="D270" s="4"/>
      <c r="E270" s="38"/>
      <c r="F270" s="39" t="str">
        <f t="shared" si="81"/>
        <v/>
      </c>
      <c r="G270" s="39"/>
      <c r="H270" s="38"/>
      <c r="I270" s="192"/>
      <c r="J270" s="192"/>
      <c r="K270" s="192"/>
      <c r="L270" s="192"/>
      <c r="M270" s="192"/>
      <c r="N270" s="192"/>
      <c r="O270" s="192"/>
      <c r="P270" s="192"/>
      <c r="Q270" s="192"/>
      <c r="R270" s="192"/>
      <c r="Y270" s="40"/>
      <c r="Z270" s="41"/>
      <c r="AA270" s="42" t="str">
        <f t="shared" si="64"/>
        <v/>
      </c>
      <c r="AB270" s="42" t="str">
        <f t="shared" si="69"/>
        <v/>
      </c>
      <c r="AD270" s="5" t="str">
        <f t="shared" si="65"/>
        <v/>
      </c>
      <c r="AE270" s="138" t="str">
        <f t="shared" si="66"/>
        <v/>
      </c>
      <c r="AF270" s="138" t="str">
        <f t="shared" si="70"/>
        <v/>
      </c>
      <c r="AG270" s="6" t="str">
        <f t="shared" si="67"/>
        <v/>
      </c>
      <c r="AH270" s="5" t="str">
        <f t="shared" si="68"/>
        <v/>
      </c>
      <c r="AI270" s="6" t="str">
        <f t="shared" si="71"/>
        <v/>
      </c>
      <c r="AJ270" s="6" t="str">
        <f t="shared" si="72"/>
        <v/>
      </c>
      <c r="AK270" s="6" t="str">
        <f t="shared" si="73"/>
        <v/>
      </c>
      <c r="AL270" s="6" t="str">
        <f t="shared" si="74"/>
        <v/>
      </c>
      <c r="AM270" s="6" t="str">
        <f t="shared" si="75"/>
        <v/>
      </c>
      <c r="AN270" s="6" t="str">
        <f t="shared" si="76"/>
        <v/>
      </c>
      <c r="AO270" s="6" t="str">
        <f t="shared" si="77"/>
        <v/>
      </c>
      <c r="AP270" s="6" t="str">
        <f t="shared" si="78"/>
        <v/>
      </c>
      <c r="AQ270" s="6" t="str">
        <f t="shared" si="79"/>
        <v/>
      </c>
      <c r="AR270" s="6" t="str">
        <f t="shared" si="80"/>
        <v/>
      </c>
      <c r="AS270" s="6"/>
      <c r="AT270" s="47"/>
    </row>
    <row r="271" spans="2:46" x14ac:dyDescent="0.25">
      <c r="B271" s="194"/>
      <c r="C271" s="194"/>
      <c r="D271" s="4"/>
      <c r="E271" s="38"/>
      <c r="F271" s="39" t="str">
        <f t="shared" si="81"/>
        <v/>
      </c>
      <c r="G271" s="39"/>
      <c r="H271" s="38"/>
      <c r="I271" s="192"/>
      <c r="J271" s="192"/>
      <c r="K271" s="192"/>
      <c r="L271" s="192"/>
      <c r="M271" s="192"/>
      <c r="N271" s="192"/>
      <c r="O271" s="192"/>
      <c r="P271" s="192"/>
      <c r="Q271" s="192"/>
      <c r="R271" s="192"/>
      <c r="Y271" s="40"/>
      <c r="Z271" s="41"/>
      <c r="AA271" s="42" t="str">
        <f t="shared" si="64"/>
        <v/>
      </c>
      <c r="AB271" s="42" t="str">
        <f t="shared" si="69"/>
        <v/>
      </c>
      <c r="AD271" s="5" t="str">
        <f t="shared" si="65"/>
        <v/>
      </c>
      <c r="AE271" s="138" t="str">
        <f t="shared" si="66"/>
        <v/>
      </c>
      <c r="AF271" s="138" t="str">
        <f t="shared" si="70"/>
        <v/>
      </c>
      <c r="AG271" s="6" t="str">
        <f t="shared" si="67"/>
        <v/>
      </c>
      <c r="AH271" s="5" t="str">
        <f t="shared" si="68"/>
        <v/>
      </c>
      <c r="AI271" s="6" t="str">
        <f t="shared" si="71"/>
        <v/>
      </c>
      <c r="AJ271" s="6" t="str">
        <f t="shared" si="72"/>
        <v/>
      </c>
      <c r="AK271" s="6" t="str">
        <f t="shared" si="73"/>
        <v/>
      </c>
      <c r="AL271" s="6" t="str">
        <f t="shared" si="74"/>
        <v/>
      </c>
      <c r="AM271" s="6" t="str">
        <f t="shared" si="75"/>
        <v/>
      </c>
      <c r="AN271" s="6" t="str">
        <f t="shared" si="76"/>
        <v/>
      </c>
      <c r="AO271" s="6" t="str">
        <f t="shared" si="77"/>
        <v/>
      </c>
      <c r="AP271" s="6" t="str">
        <f t="shared" si="78"/>
        <v/>
      </c>
      <c r="AQ271" s="6" t="str">
        <f t="shared" si="79"/>
        <v/>
      </c>
      <c r="AR271" s="6" t="str">
        <f t="shared" si="80"/>
        <v/>
      </c>
      <c r="AS271" s="6"/>
      <c r="AT271" s="47"/>
    </row>
    <row r="272" spans="2:46" x14ac:dyDescent="0.25">
      <c r="B272" s="194"/>
      <c r="C272" s="194"/>
      <c r="D272" s="4"/>
      <c r="E272" s="38"/>
      <c r="F272" s="39" t="str">
        <f t="shared" si="81"/>
        <v/>
      </c>
      <c r="G272" s="39"/>
      <c r="H272" s="38"/>
      <c r="I272" s="192"/>
      <c r="J272" s="192"/>
      <c r="K272" s="192"/>
      <c r="L272" s="192"/>
      <c r="M272" s="192"/>
      <c r="N272" s="192"/>
      <c r="O272" s="192"/>
      <c r="P272" s="192"/>
      <c r="Q272" s="192"/>
      <c r="R272" s="192"/>
      <c r="Y272" s="40"/>
      <c r="Z272" s="41"/>
      <c r="AA272" s="42" t="str">
        <f t="shared" ref="AA272:AA335" si="82">IFERROR(IF(OR(B272="",B272="SUBTOTAL"),"",IF(AND(B272="Capítulo",E272=E$12),SUMIF(AD$15:AD$501,D272,AA$15:AA$501),IF(E272=E$13,AE272*Z272,SUM(AI272:AM272)))),"")</f>
        <v/>
      </c>
      <c r="AB272" s="42" t="str">
        <f t="shared" si="69"/>
        <v/>
      </c>
      <c r="AD272" s="5" t="str">
        <f t="shared" ref="AD272:AD335" si="83">IF(B272="PARTIDA",MID(D272,1,2),"")</f>
        <v/>
      </c>
      <c r="AE272" s="138" t="str">
        <f t="shared" ref="AE272:AE335" si="84">IF(AND($E272=$E$13,$B272="PARTIDA"),IF($G272="PZ",$AM$2,1),"")</f>
        <v/>
      </c>
      <c r="AF272" s="138" t="str">
        <f t="shared" si="70"/>
        <v/>
      </c>
      <c r="AG272" s="6" t="str">
        <f t="shared" ref="AG272:AG335" si="85">IF(E272=$E$13,MID($G272,1,3),"")</f>
        <v/>
      </c>
      <c r="AH272" s="5" t="str">
        <f t="shared" ref="AH272:AH335" si="86">IF(E272=$E$13,AA272,"")</f>
        <v/>
      </c>
      <c r="AI272" s="6" t="str">
        <f t="shared" si="71"/>
        <v/>
      </c>
      <c r="AJ272" s="6" t="str">
        <f t="shared" si="72"/>
        <v/>
      </c>
      <c r="AK272" s="6" t="str">
        <f t="shared" si="73"/>
        <v/>
      </c>
      <c r="AL272" s="6" t="str">
        <f t="shared" si="74"/>
        <v/>
      </c>
      <c r="AM272" s="6" t="str">
        <f t="shared" si="75"/>
        <v/>
      </c>
      <c r="AN272" s="6" t="str">
        <f t="shared" si="76"/>
        <v/>
      </c>
      <c r="AO272" s="6" t="str">
        <f t="shared" si="77"/>
        <v/>
      </c>
      <c r="AP272" s="6" t="str">
        <f t="shared" si="78"/>
        <v/>
      </c>
      <c r="AQ272" s="6" t="str">
        <f t="shared" si="79"/>
        <v/>
      </c>
      <c r="AR272" s="6" t="str">
        <f t="shared" si="80"/>
        <v/>
      </c>
      <c r="AS272" s="6"/>
      <c r="AT272" s="47"/>
    </row>
    <row r="273" spans="2:46" x14ac:dyDescent="0.25">
      <c r="B273" s="194"/>
      <c r="C273" s="194"/>
      <c r="D273" s="4"/>
      <c r="E273" s="38"/>
      <c r="F273" s="39" t="str">
        <f t="shared" si="81"/>
        <v/>
      </c>
      <c r="G273" s="39"/>
      <c r="H273" s="38"/>
      <c r="I273" s="192"/>
      <c r="J273" s="192"/>
      <c r="K273" s="192"/>
      <c r="L273" s="192"/>
      <c r="M273" s="192"/>
      <c r="N273" s="192"/>
      <c r="O273" s="192"/>
      <c r="P273" s="192"/>
      <c r="Q273" s="192"/>
      <c r="R273" s="192"/>
      <c r="Y273" s="40"/>
      <c r="Z273" s="41"/>
      <c r="AA273" s="42" t="str">
        <f t="shared" si="82"/>
        <v/>
      </c>
      <c r="AB273" s="42" t="str">
        <f t="shared" ref="AB273:AB336" si="87">IFERROR(IF(OR(AK$2=0,B273="",B273="SUBTOTAL"),"",IF(AND(B273="Capítulo",E273=E$12),SUMIF(AD$15:AD$501,D273,AB$15:AB$501),IF(E273=E$13,AF273*Z273,SUM(AI273:AR273)))),"")</f>
        <v/>
      </c>
      <c r="AD273" s="5" t="str">
        <f t="shared" si="83"/>
        <v/>
      </c>
      <c r="AE273" s="138" t="str">
        <f t="shared" si="84"/>
        <v/>
      </c>
      <c r="AF273" s="138" t="str">
        <f t="shared" ref="AF273:AF336" si="88">IF(AND($E273=$E$13,$B273="PARTIDA"),IF($G273="PZ",$AN$2,1),"")</f>
        <v/>
      </c>
      <c r="AG273" s="6" t="str">
        <f t="shared" si="85"/>
        <v/>
      </c>
      <c r="AH273" s="5" t="str">
        <f t="shared" si="86"/>
        <v/>
      </c>
      <c r="AI273" s="6" t="str">
        <f t="shared" ref="AI273:AI336" si="89">IF(OR(AI$13="",S273="",$E273=$E$13,$B273&lt;&gt;"partida"),"",S273*$Z273)</f>
        <v/>
      </c>
      <c r="AJ273" s="6" t="str">
        <f t="shared" ref="AJ273:AJ336" si="90">IF(OR(AJ$13="",T273="",$E273=$E$13,$B273&lt;&gt;"partida"),"",T273*$Z273)</f>
        <v/>
      </c>
      <c r="AK273" s="6" t="str">
        <f t="shared" ref="AK273:AK336" si="91">IF(OR(AK$13="",U273="",$E273=$E$13,$B273&lt;&gt;"partida"),"",U273*$Z273)</f>
        <v/>
      </c>
      <c r="AL273" s="6" t="str">
        <f t="shared" ref="AL273:AL336" si="92">IF(OR(AL$13="",V273="",$E273=$E$13,$B273&lt;&gt;"partida"),"",V273*$Z273)</f>
        <v/>
      </c>
      <c r="AM273" s="6" t="str">
        <f t="shared" ref="AM273:AM336" si="93">IF(OR(AM$13="",W273="",$E273=$E$13,$B273&lt;&gt;"partida"),"",W273*$Z273)</f>
        <v/>
      </c>
      <c r="AN273" s="6" t="str">
        <f t="shared" ref="AN273:AN336" si="94">IF(OR(AN$13="",S273="",$E273=$E$13,$B273&lt;&gt;"partida"),"",S273*$Z273)</f>
        <v/>
      </c>
      <c r="AO273" s="6" t="str">
        <f t="shared" ref="AO273:AO336" si="95">IF(OR(AO$13="",T273="",$E273=$E$13,$B273&lt;&gt;"partida"),"",T273*$Z273)</f>
        <v/>
      </c>
      <c r="AP273" s="6" t="str">
        <f t="shared" ref="AP273:AP336" si="96">IF(OR(AP$13="",U273="",$E273=$E$13,$B273&lt;&gt;"partida"),"",U273*$Z273)</f>
        <v/>
      </c>
      <c r="AQ273" s="6" t="str">
        <f t="shared" ref="AQ273:AQ336" si="97">IF(OR(AQ$13="",V273="",$E273=$E$13,$B273&lt;&gt;"partida"),"",V273*$Z273)</f>
        <v/>
      </c>
      <c r="AR273" s="6" t="str">
        <f t="shared" ref="AR273:AR336" si="98">IF(OR(AR$13="",W273="",$E273=$E$13,$B273&lt;&gt;"partida"),"",W273*$Z273)</f>
        <v/>
      </c>
      <c r="AS273" s="6"/>
      <c r="AT273" s="47"/>
    </row>
    <row r="274" spans="2:46" x14ac:dyDescent="0.25">
      <c r="B274" s="194"/>
      <c r="C274" s="194"/>
      <c r="D274" s="4"/>
      <c r="E274" s="38"/>
      <c r="F274" s="39" t="str">
        <f t="shared" si="81"/>
        <v/>
      </c>
      <c r="G274" s="39"/>
      <c r="H274" s="38"/>
      <c r="I274" s="192"/>
      <c r="J274" s="192"/>
      <c r="K274" s="192"/>
      <c r="L274" s="192"/>
      <c r="M274" s="192"/>
      <c r="N274" s="192"/>
      <c r="O274" s="192"/>
      <c r="P274" s="192"/>
      <c r="Q274" s="192"/>
      <c r="R274" s="192"/>
      <c r="Y274" s="40"/>
      <c r="Z274" s="41"/>
      <c r="AA274" s="42" t="str">
        <f t="shared" si="82"/>
        <v/>
      </c>
      <c r="AB274" s="42" t="str">
        <f t="shared" si="87"/>
        <v/>
      </c>
      <c r="AD274" s="5" t="str">
        <f t="shared" si="83"/>
        <v/>
      </c>
      <c r="AE274" s="138" t="str">
        <f t="shared" si="84"/>
        <v/>
      </c>
      <c r="AF274" s="138" t="str">
        <f t="shared" si="88"/>
        <v/>
      </c>
      <c r="AG274" s="6" t="str">
        <f t="shared" si="85"/>
        <v/>
      </c>
      <c r="AH274" s="5" t="str">
        <f t="shared" si="86"/>
        <v/>
      </c>
      <c r="AI274" s="6" t="str">
        <f t="shared" si="89"/>
        <v/>
      </c>
      <c r="AJ274" s="6" t="str">
        <f t="shared" si="90"/>
        <v/>
      </c>
      <c r="AK274" s="6" t="str">
        <f t="shared" si="91"/>
        <v/>
      </c>
      <c r="AL274" s="6" t="str">
        <f t="shared" si="92"/>
        <v/>
      </c>
      <c r="AM274" s="6" t="str">
        <f t="shared" si="93"/>
        <v/>
      </c>
      <c r="AN274" s="6" t="str">
        <f t="shared" si="94"/>
        <v/>
      </c>
      <c r="AO274" s="6" t="str">
        <f t="shared" si="95"/>
        <v/>
      </c>
      <c r="AP274" s="6" t="str">
        <f t="shared" si="96"/>
        <v/>
      </c>
      <c r="AQ274" s="6" t="str">
        <f t="shared" si="97"/>
        <v/>
      </c>
      <c r="AR274" s="6" t="str">
        <f t="shared" si="98"/>
        <v/>
      </c>
      <c r="AS274" s="6"/>
      <c r="AT274" s="47"/>
    </row>
    <row r="275" spans="2:46" x14ac:dyDescent="0.25">
      <c r="B275" s="194"/>
      <c r="C275" s="194"/>
      <c r="D275" s="4"/>
      <c r="E275" s="38"/>
      <c r="F275" s="39" t="str">
        <f t="shared" si="81"/>
        <v/>
      </c>
      <c r="G275" s="39"/>
      <c r="H275" s="38"/>
      <c r="I275" s="192"/>
      <c r="J275" s="192"/>
      <c r="K275" s="192"/>
      <c r="L275" s="192"/>
      <c r="M275" s="192"/>
      <c r="N275" s="192"/>
      <c r="O275" s="192"/>
      <c r="P275" s="192"/>
      <c r="Q275" s="192"/>
      <c r="R275" s="192"/>
      <c r="Y275" s="40"/>
      <c r="Z275" s="41"/>
      <c r="AA275" s="42" t="str">
        <f t="shared" si="82"/>
        <v/>
      </c>
      <c r="AB275" s="42" t="str">
        <f t="shared" si="87"/>
        <v/>
      </c>
      <c r="AD275" s="5" t="str">
        <f t="shared" si="83"/>
        <v/>
      </c>
      <c r="AE275" s="138" t="str">
        <f t="shared" si="84"/>
        <v/>
      </c>
      <c r="AF275" s="138" t="str">
        <f t="shared" si="88"/>
        <v/>
      </c>
      <c r="AG275" s="6" t="str">
        <f t="shared" si="85"/>
        <v/>
      </c>
      <c r="AH275" s="5" t="str">
        <f t="shared" si="86"/>
        <v/>
      </c>
      <c r="AI275" s="6" t="str">
        <f t="shared" si="89"/>
        <v/>
      </c>
      <c r="AJ275" s="6" t="str">
        <f t="shared" si="90"/>
        <v/>
      </c>
      <c r="AK275" s="6" t="str">
        <f t="shared" si="91"/>
        <v/>
      </c>
      <c r="AL275" s="6" t="str">
        <f t="shared" si="92"/>
        <v/>
      </c>
      <c r="AM275" s="6" t="str">
        <f t="shared" si="93"/>
        <v/>
      </c>
      <c r="AN275" s="6" t="str">
        <f t="shared" si="94"/>
        <v/>
      </c>
      <c r="AO275" s="6" t="str">
        <f t="shared" si="95"/>
        <v/>
      </c>
      <c r="AP275" s="6" t="str">
        <f t="shared" si="96"/>
        <v/>
      </c>
      <c r="AQ275" s="6" t="str">
        <f t="shared" si="97"/>
        <v/>
      </c>
      <c r="AR275" s="6" t="str">
        <f t="shared" si="98"/>
        <v/>
      </c>
      <c r="AS275" s="6"/>
      <c r="AT275" s="47"/>
    </row>
    <row r="276" spans="2:46" x14ac:dyDescent="0.25">
      <c r="B276" s="194"/>
      <c r="C276" s="194"/>
      <c r="D276" s="4"/>
      <c r="E276" s="38"/>
      <c r="F276" s="39" t="str">
        <f t="shared" si="81"/>
        <v/>
      </c>
      <c r="G276" s="39"/>
      <c r="H276" s="38"/>
      <c r="I276" s="192"/>
      <c r="J276" s="192"/>
      <c r="K276" s="192"/>
      <c r="L276" s="192"/>
      <c r="M276" s="192"/>
      <c r="N276" s="192"/>
      <c r="O276" s="192"/>
      <c r="P276" s="192"/>
      <c r="Q276" s="192"/>
      <c r="R276" s="192"/>
      <c r="Y276" s="40"/>
      <c r="Z276" s="41"/>
      <c r="AA276" s="42" t="str">
        <f t="shared" si="82"/>
        <v/>
      </c>
      <c r="AB276" s="42" t="str">
        <f t="shared" si="87"/>
        <v/>
      </c>
      <c r="AD276" s="5" t="str">
        <f t="shared" si="83"/>
        <v/>
      </c>
      <c r="AE276" s="138" t="str">
        <f t="shared" si="84"/>
        <v/>
      </c>
      <c r="AF276" s="138" t="str">
        <f t="shared" si="88"/>
        <v/>
      </c>
      <c r="AG276" s="6" t="str">
        <f t="shared" si="85"/>
        <v/>
      </c>
      <c r="AH276" s="5" t="str">
        <f t="shared" si="86"/>
        <v/>
      </c>
      <c r="AI276" s="6" t="str">
        <f t="shared" si="89"/>
        <v/>
      </c>
      <c r="AJ276" s="6" t="str">
        <f t="shared" si="90"/>
        <v/>
      </c>
      <c r="AK276" s="6" t="str">
        <f t="shared" si="91"/>
        <v/>
      </c>
      <c r="AL276" s="6" t="str">
        <f t="shared" si="92"/>
        <v/>
      </c>
      <c r="AM276" s="6" t="str">
        <f t="shared" si="93"/>
        <v/>
      </c>
      <c r="AN276" s="6" t="str">
        <f t="shared" si="94"/>
        <v/>
      </c>
      <c r="AO276" s="6" t="str">
        <f t="shared" si="95"/>
        <v/>
      </c>
      <c r="AP276" s="6" t="str">
        <f t="shared" si="96"/>
        <v/>
      </c>
      <c r="AQ276" s="6" t="str">
        <f t="shared" si="97"/>
        <v/>
      </c>
      <c r="AR276" s="6" t="str">
        <f t="shared" si="98"/>
        <v/>
      </c>
      <c r="AS276" s="6"/>
      <c r="AT276" s="47"/>
    </row>
    <row r="277" spans="2:46" x14ac:dyDescent="0.25">
      <c r="B277" s="194"/>
      <c r="C277" s="194"/>
      <c r="D277" s="4"/>
      <c r="E277" s="38"/>
      <c r="F277" s="39" t="str">
        <f t="shared" si="81"/>
        <v/>
      </c>
      <c r="G277" s="39"/>
      <c r="H277" s="38"/>
      <c r="I277" s="192"/>
      <c r="J277" s="192"/>
      <c r="K277" s="192"/>
      <c r="L277" s="192"/>
      <c r="M277" s="192"/>
      <c r="N277" s="192"/>
      <c r="O277" s="192"/>
      <c r="P277" s="192"/>
      <c r="Q277" s="192"/>
      <c r="R277" s="192"/>
      <c r="Y277" s="40"/>
      <c r="Z277" s="41"/>
      <c r="AA277" s="42" t="str">
        <f t="shared" si="82"/>
        <v/>
      </c>
      <c r="AB277" s="42" t="str">
        <f t="shared" si="87"/>
        <v/>
      </c>
      <c r="AD277" s="5" t="str">
        <f t="shared" si="83"/>
        <v/>
      </c>
      <c r="AE277" s="138" t="str">
        <f t="shared" si="84"/>
        <v/>
      </c>
      <c r="AF277" s="138" t="str">
        <f t="shared" si="88"/>
        <v/>
      </c>
      <c r="AG277" s="6" t="str">
        <f t="shared" si="85"/>
        <v/>
      </c>
      <c r="AH277" s="5" t="str">
        <f t="shared" si="86"/>
        <v/>
      </c>
      <c r="AI277" s="6" t="str">
        <f t="shared" si="89"/>
        <v/>
      </c>
      <c r="AJ277" s="6" t="str">
        <f t="shared" si="90"/>
        <v/>
      </c>
      <c r="AK277" s="6" t="str">
        <f t="shared" si="91"/>
        <v/>
      </c>
      <c r="AL277" s="6" t="str">
        <f t="shared" si="92"/>
        <v/>
      </c>
      <c r="AM277" s="6" t="str">
        <f t="shared" si="93"/>
        <v/>
      </c>
      <c r="AN277" s="6" t="str">
        <f t="shared" si="94"/>
        <v/>
      </c>
      <c r="AO277" s="6" t="str">
        <f t="shared" si="95"/>
        <v/>
      </c>
      <c r="AP277" s="6" t="str">
        <f t="shared" si="96"/>
        <v/>
      </c>
      <c r="AQ277" s="6" t="str">
        <f t="shared" si="97"/>
        <v/>
      </c>
      <c r="AR277" s="6" t="str">
        <f t="shared" si="98"/>
        <v/>
      </c>
      <c r="AS277" s="6"/>
      <c r="AT277" s="47"/>
    </row>
    <row r="278" spans="2:46" x14ac:dyDescent="0.25">
      <c r="B278" s="194"/>
      <c r="C278" s="194"/>
      <c r="D278" s="4"/>
      <c r="E278" s="38"/>
      <c r="F278" s="39" t="str">
        <f t="shared" si="81"/>
        <v/>
      </c>
      <c r="G278" s="39"/>
      <c r="H278" s="38"/>
      <c r="I278" s="192"/>
      <c r="J278" s="192"/>
      <c r="K278" s="192"/>
      <c r="L278" s="192"/>
      <c r="M278" s="192"/>
      <c r="N278" s="192"/>
      <c r="O278" s="192"/>
      <c r="P278" s="192"/>
      <c r="Q278" s="192"/>
      <c r="R278" s="192"/>
      <c r="Y278" s="40"/>
      <c r="Z278" s="41"/>
      <c r="AA278" s="42" t="str">
        <f t="shared" si="82"/>
        <v/>
      </c>
      <c r="AB278" s="42" t="str">
        <f t="shared" si="87"/>
        <v/>
      </c>
      <c r="AD278" s="5" t="str">
        <f t="shared" si="83"/>
        <v/>
      </c>
      <c r="AE278" s="138" t="str">
        <f t="shared" si="84"/>
        <v/>
      </c>
      <c r="AF278" s="138" t="str">
        <f t="shared" si="88"/>
        <v/>
      </c>
      <c r="AG278" s="6" t="str">
        <f t="shared" si="85"/>
        <v/>
      </c>
      <c r="AH278" s="5" t="str">
        <f t="shared" si="86"/>
        <v/>
      </c>
      <c r="AI278" s="6" t="str">
        <f t="shared" si="89"/>
        <v/>
      </c>
      <c r="AJ278" s="6" t="str">
        <f t="shared" si="90"/>
        <v/>
      </c>
      <c r="AK278" s="6" t="str">
        <f t="shared" si="91"/>
        <v/>
      </c>
      <c r="AL278" s="6" t="str">
        <f t="shared" si="92"/>
        <v/>
      </c>
      <c r="AM278" s="6" t="str">
        <f t="shared" si="93"/>
        <v/>
      </c>
      <c r="AN278" s="6" t="str">
        <f t="shared" si="94"/>
        <v/>
      </c>
      <c r="AO278" s="6" t="str">
        <f t="shared" si="95"/>
        <v/>
      </c>
      <c r="AP278" s="6" t="str">
        <f t="shared" si="96"/>
        <v/>
      </c>
      <c r="AQ278" s="6" t="str">
        <f t="shared" si="97"/>
        <v/>
      </c>
      <c r="AR278" s="6" t="str">
        <f t="shared" si="98"/>
        <v/>
      </c>
      <c r="AS278" s="6"/>
      <c r="AT278" s="47"/>
    </row>
    <row r="279" spans="2:46" x14ac:dyDescent="0.25">
      <c r="B279" s="194"/>
      <c r="C279" s="194"/>
      <c r="D279" s="4"/>
      <c r="E279" s="38"/>
      <c r="F279" s="39" t="str">
        <f t="shared" si="81"/>
        <v/>
      </c>
      <c r="G279" s="39"/>
      <c r="H279" s="38"/>
      <c r="I279" s="192"/>
      <c r="J279" s="192"/>
      <c r="K279" s="192"/>
      <c r="L279" s="192"/>
      <c r="M279" s="192"/>
      <c r="N279" s="192"/>
      <c r="O279" s="192"/>
      <c r="P279" s="192"/>
      <c r="Q279" s="192"/>
      <c r="R279" s="192"/>
      <c r="Y279" s="40"/>
      <c r="Z279" s="41"/>
      <c r="AA279" s="42" t="str">
        <f t="shared" si="82"/>
        <v/>
      </c>
      <c r="AB279" s="42" t="str">
        <f t="shared" si="87"/>
        <v/>
      </c>
      <c r="AD279" s="5" t="str">
        <f t="shared" si="83"/>
        <v/>
      </c>
      <c r="AE279" s="138" t="str">
        <f t="shared" si="84"/>
        <v/>
      </c>
      <c r="AF279" s="138" t="str">
        <f t="shared" si="88"/>
        <v/>
      </c>
      <c r="AG279" s="6" t="str">
        <f t="shared" si="85"/>
        <v/>
      </c>
      <c r="AH279" s="5" t="str">
        <f t="shared" si="86"/>
        <v/>
      </c>
      <c r="AI279" s="6" t="str">
        <f t="shared" si="89"/>
        <v/>
      </c>
      <c r="AJ279" s="6" t="str">
        <f t="shared" si="90"/>
        <v/>
      </c>
      <c r="AK279" s="6" t="str">
        <f t="shared" si="91"/>
        <v/>
      </c>
      <c r="AL279" s="6" t="str">
        <f t="shared" si="92"/>
        <v/>
      </c>
      <c r="AM279" s="6" t="str">
        <f t="shared" si="93"/>
        <v/>
      </c>
      <c r="AN279" s="6" t="str">
        <f t="shared" si="94"/>
        <v/>
      </c>
      <c r="AO279" s="6" t="str">
        <f t="shared" si="95"/>
        <v/>
      </c>
      <c r="AP279" s="6" t="str">
        <f t="shared" si="96"/>
        <v/>
      </c>
      <c r="AQ279" s="6" t="str">
        <f t="shared" si="97"/>
        <v/>
      </c>
      <c r="AR279" s="6" t="str">
        <f t="shared" si="98"/>
        <v/>
      </c>
      <c r="AS279" s="6"/>
      <c r="AT279" s="47"/>
    </row>
    <row r="280" spans="2:46" x14ac:dyDescent="0.25">
      <c r="B280" s="194"/>
      <c r="C280" s="194"/>
      <c r="D280" s="4"/>
      <c r="E280" s="38"/>
      <c r="F280" s="39" t="str">
        <f t="shared" si="81"/>
        <v/>
      </c>
      <c r="G280" s="39"/>
      <c r="H280" s="38"/>
      <c r="I280" s="192"/>
      <c r="J280" s="192"/>
      <c r="K280" s="192"/>
      <c r="L280" s="192"/>
      <c r="M280" s="192"/>
      <c r="N280" s="192"/>
      <c r="O280" s="192"/>
      <c r="P280" s="192"/>
      <c r="Q280" s="192"/>
      <c r="R280" s="192"/>
      <c r="Y280" s="40"/>
      <c r="Z280" s="41"/>
      <c r="AA280" s="42" t="str">
        <f t="shared" si="82"/>
        <v/>
      </c>
      <c r="AB280" s="42" t="str">
        <f t="shared" si="87"/>
        <v/>
      </c>
      <c r="AD280" s="5" t="str">
        <f t="shared" si="83"/>
        <v/>
      </c>
      <c r="AE280" s="138" t="str">
        <f t="shared" si="84"/>
        <v/>
      </c>
      <c r="AF280" s="138" t="str">
        <f t="shared" si="88"/>
        <v/>
      </c>
      <c r="AG280" s="6" t="str">
        <f t="shared" si="85"/>
        <v/>
      </c>
      <c r="AH280" s="5" t="str">
        <f t="shared" si="86"/>
        <v/>
      </c>
      <c r="AI280" s="6" t="str">
        <f t="shared" si="89"/>
        <v/>
      </c>
      <c r="AJ280" s="6" t="str">
        <f t="shared" si="90"/>
        <v/>
      </c>
      <c r="AK280" s="6" t="str">
        <f t="shared" si="91"/>
        <v/>
      </c>
      <c r="AL280" s="6" t="str">
        <f t="shared" si="92"/>
        <v/>
      </c>
      <c r="AM280" s="6" t="str">
        <f t="shared" si="93"/>
        <v/>
      </c>
      <c r="AN280" s="6" t="str">
        <f t="shared" si="94"/>
        <v/>
      </c>
      <c r="AO280" s="6" t="str">
        <f t="shared" si="95"/>
        <v/>
      </c>
      <c r="AP280" s="6" t="str">
        <f t="shared" si="96"/>
        <v/>
      </c>
      <c r="AQ280" s="6" t="str">
        <f t="shared" si="97"/>
        <v/>
      </c>
      <c r="AR280" s="6" t="str">
        <f t="shared" si="98"/>
        <v/>
      </c>
      <c r="AS280" s="6"/>
      <c r="AT280" s="47"/>
    </row>
    <row r="281" spans="2:46" x14ac:dyDescent="0.25">
      <c r="B281" s="194"/>
      <c r="C281" s="194"/>
      <c r="D281" s="4"/>
      <c r="E281" s="38"/>
      <c r="F281" s="39" t="str">
        <f t="shared" si="81"/>
        <v/>
      </c>
      <c r="G281" s="39"/>
      <c r="H281" s="38"/>
      <c r="I281" s="192"/>
      <c r="J281" s="192"/>
      <c r="K281" s="192"/>
      <c r="L281" s="192"/>
      <c r="M281" s="192"/>
      <c r="N281" s="192"/>
      <c r="O281" s="192"/>
      <c r="P281" s="192"/>
      <c r="Q281" s="192"/>
      <c r="R281" s="192"/>
      <c r="Y281" s="40"/>
      <c r="Z281" s="41"/>
      <c r="AA281" s="42" t="str">
        <f t="shared" si="82"/>
        <v/>
      </c>
      <c r="AB281" s="42" t="str">
        <f t="shared" si="87"/>
        <v/>
      </c>
      <c r="AD281" s="5" t="str">
        <f t="shared" si="83"/>
        <v/>
      </c>
      <c r="AE281" s="138" t="str">
        <f t="shared" si="84"/>
        <v/>
      </c>
      <c r="AF281" s="138" t="str">
        <f t="shared" si="88"/>
        <v/>
      </c>
      <c r="AG281" s="6" t="str">
        <f t="shared" si="85"/>
        <v/>
      </c>
      <c r="AH281" s="5" t="str">
        <f t="shared" si="86"/>
        <v/>
      </c>
      <c r="AI281" s="6" t="str">
        <f t="shared" si="89"/>
        <v/>
      </c>
      <c r="AJ281" s="6" t="str">
        <f t="shared" si="90"/>
        <v/>
      </c>
      <c r="AK281" s="6" t="str">
        <f t="shared" si="91"/>
        <v/>
      </c>
      <c r="AL281" s="6" t="str">
        <f t="shared" si="92"/>
        <v/>
      </c>
      <c r="AM281" s="6" t="str">
        <f t="shared" si="93"/>
        <v/>
      </c>
      <c r="AN281" s="6" t="str">
        <f t="shared" si="94"/>
        <v/>
      </c>
      <c r="AO281" s="6" t="str">
        <f t="shared" si="95"/>
        <v/>
      </c>
      <c r="AP281" s="6" t="str">
        <f t="shared" si="96"/>
        <v/>
      </c>
      <c r="AQ281" s="6" t="str">
        <f t="shared" si="97"/>
        <v/>
      </c>
      <c r="AR281" s="6" t="str">
        <f t="shared" si="98"/>
        <v/>
      </c>
      <c r="AS281" s="6"/>
      <c r="AT281" s="47"/>
    </row>
    <row r="282" spans="2:46" x14ac:dyDescent="0.25">
      <c r="B282" s="194"/>
      <c r="C282" s="194"/>
      <c r="D282" s="4"/>
      <c r="E282" s="38"/>
      <c r="F282" s="39" t="str">
        <f t="shared" si="81"/>
        <v/>
      </c>
      <c r="G282" s="39"/>
      <c r="H282" s="38"/>
      <c r="I282" s="192"/>
      <c r="J282" s="192"/>
      <c r="K282" s="192"/>
      <c r="L282" s="192"/>
      <c r="M282" s="192"/>
      <c r="N282" s="192"/>
      <c r="O282" s="192"/>
      <c r="P282" s="192"/>
      <c r="Q282" s="192"/>
      <c r="R282" s="192"/>
      <c r="Y282" s="40"/>
      <c r="Z282" s="41"/>
      <c r="AA282" s="42" t="str">
        <f t="shared" si="82"/>
        <v/>
      </c>
      <c r="AB282" s="42" t="str">
        <f t="shared" si="87"/>
        <v/>
      </c>
      <c r="AD282" s="5" t="str">
        <f t="shared" si="83"/>
        <v/>
      </c>
      <c r="AE282" s="138" t="str">
        <f t="shared" si="84"/>
        <v/>
      </c>
      <c r="AF282" s="138" t="str">
        <f t="shared" si="88"/>
        <v/>
      </c>
      <c r="AG282" s="6" t="str">
        <f t="shared" si="85"/>
        <v/>
      </c>
      <c r="AH282" s="5" t="str">
        <f t="shared" si="86"/>
        <v/>
      </c>
      <c r="AI282" s="6" t="str">
        <f t="shared" si="89"/>
        <v/>
      </c>
      <c r="AJ282" s="6" t="str">
        <f t="shared" si="90"/>
        <v/>
      </c>
      <c r="AK282" s="6" t="str">
        <f t="shared" si="91"/>
        <v/>
      </c>
      <c r="AL282" s="6" t="str">
        <f t="shared" si="92"/>
        <v/>
      </c>
      <c r="AM282" s="6" t="str">
        <f t="shared" si="93"/>
        <v/>
      </c>
      <c r="AN282" s="6" t="str">
        <f t="shared" si="94"/>
        <v/>
      </c>
      <c r="AO282" s="6" t="str">
        <f t="shared" si="95"/>
        <v/>
      </c>
      <c r="AP282" s="6" t="str">
        <f t="shared" si="96"/>
        <v/>
      </c>
      <c r="AQ282" s="6" t="str">
        <f t="shared" si="97"/>
        <v/>
      </c>
      <c r="AR282" s="6" t="str">
        <f t="shared" si="98"/>
        <v/>
      </c>
      <c r="AS282" s="6"/>
      <c r="AT282" s="47"/>
    </row>
    <row r="283" spans="2:46" x14ac:dyDescent="0.25">
      <c r="B283" s="194"/>
      <c r="C283" s="194"/>
      <c r="D283" s="4"/>
      <c r="E283" s="38"/>
      <c r="F283" s="39" t="str">
        <f t="shared" si="81"/>
        <v/>
      </c>
      <c r="G283" s="39"/>
      <c r="H283" s="38"/>
      <c r="I283" s="192"/>
      <c r="J283" s="192"/>
      <c r="K283" s="192"/>
      <c r="L283" s="192"/>
      <c r="M283" s="192"/>
      <c r="N283" s="192"/>
      <c r="O283" s="192"/>
      <c r="P283" s="192"/>
      <c r="Q283" s="192"/>
      <c r="R283" s="192"/>
      <c r="Y283" s="40"/>
      <c r="Z283" s="41"/>
      <c r="AA283" s="42" t="str">
        <f t="shared" si="82"/>
        <v/>
      </c>
      <c r="AB283" s="42" t="str">
        <f t="shared" si="87"/>
        <v/>
      </c>
      <c r="AD283" s="5" t="str">
        <f t="shared" si="83"/>
        <v/>
      </c>
      <c r="AE283" s="138" t="str">
        <f t="shared" si="84"/>
        <v/>
      </c>
      <c r="AF283" s="138" t="str">
        <f t="shared" si="88"/>
        <v/>
      </c>
      <c r="AG283" s="6" t="str">
        <f t="shared" si="85"/>
        <v/>
      </c>
      <c r="AH283" s="5" t="str">
        <f t="shared" si="86"/>
        <v/>
      </c>
      <c r="AI283" s="6" t="str">
        <f t="shared" si="89"/>
        <v/>
      </c>
      <c r="AJ283" s="6" t="str">
        <f t="shared" si="90"/>
        <v/>
      </c>
      <c r="AK283" s="6" t="str">
        <f t="shared" si="91"/>
        <v/>
      </c>
      <c r="AL283" s="6" t="str">
        <f t="shared" si="92"/>
        <v/>
      </c>
      <c r="AM283" s="6" t="str">
        <f t="shared" si="93"/>
        <v/>
      </c>
      <c r="AN283" s="6" t="str">
        <f t="shared" si="94"/>
        <v/>
      </c>
      <c r="AO283" s="6" t="str">
        <f t="shared" si="95"/>
        <v/>
      </c>
      <c r="AP283" s="6" t="str">
        <f t="shared" si="96"/>
        <v/>
      </c>
      <c r="AQ283" s="6" t="str">
        <f t="shared" si="97"/>
        <v/>
      </c>
      <c r="AR283" s="6" t="str">
        <f t="shared" si="98"/>
        <v/>
      </c>
      <c r="AS283" s="6"/>
      <c r="AT283" s="47"/>
    </row>
    <row r="284" spans="2:46" x14ac:dyDescent="0.25">
      <c r="B284" s="194"/>
      <c r="C284" s="194"/>
      <c r="D284" s="4"/>
      <c r="E284" s="38"/>
      <c r="F284" s="39" t="str">
        <f t="shared" ref="F284:F347" si="99">IF(G284="","",VLOOKUP($G284,$AW$2:$AX$12,2,FALSE))</f>
        <v/>
      </c>
      <c r="G284" s="39"/>
      <c r="H284" s="38"/>
      <c r="I284" s="192"/>
      <c r="J284" s="192"/>
      <c r="K284" s="192"/>
      <c r="L284" s="192"/>
      <c r="M284" s="192"/>
      <c r="N284" s="192"/>
      <c r="O284" s="192"/>
      <c r="P284" s="192"/>
      <c r="Q284" s="192"/>
      <c r="R284" s="192"/>
      <c r="Y284" s="40"/>
      <c r="Z284" s="41"/>
      <c r="AA284" s="42" t="str">
        <f t="shared" si="82"/>
        <v/>
      </c>
      <c r="AB284" s="42" t="str">
        <f t="shared" si="87"/>
        <v/>
      </c>
      <c r="AD284" s="5" t="str">
        <f t="shared" si="83"/>
        <v/>
      </c>
      <c r="AE284" s="138" t="str">
        <f t="shared" si="84"/>
        <v/>
      </c>
      <c r="AF284" s="138" t="str">
        <f t="shared" si="88"/>
        <v/>
      </c>
      <c r="AG284" s="6" t="str">
        <f t="shared" si="85"/>
        <v/>
      </c>
      <c r="AH284" s="5" t="str">
        <f t="shared" si="86"/>
        <v/>
      </c>
      <c r="AI284" s="6" t="str">
        <f t="shared" si="89"/>
        <v/>
      </c>
      <c r="AJ284" s="6" t="str">
        <f t="shared" si="90"/>
        <v/>
      </c>
      <c r="AK284" s="6" t="str">
        <f t="shared" si="91"/>
        <v/>
      </c>
      <c r="AL284" s="6" t="str">
        <f t="shared" si="92"/>
        <v/>
      </c>
      <c r="AM284" s="6" t="str">
        <f t="shared" si="93"/>
        <v/>
      </c>
      <c r="AN284" s="6" t="str">
        <f t="shared" si="94"/>
        <v/>
      </c>
      <c r="AO284" s="6" t="str">
        <f t="shared" si="95"/>
        <v/>
      </c>
      <c r="AP284" s="6" t="str">
        <f t="shared" si="96"/>
        <v/>
      </c>
      <c r="AQ284" s="6" t="str">
        <f t="shared" si="97"/>
        <v/>
      </c>
      <c r="AR284" s="6" t="str">
        <f t="shared" si="98"/>
        <v/>
      </c>
      <c r="AS284" s="6"/>
      <c r="AT284" s="47"/>
    </row>
    <row r="285" spans="2:46" x14ac:dyDescent="0.25">
      <c r="B285" s="194"/>
      <c r="C285" s="194"/>
      <c r="D285" s="4"/>
      <c r="E285" s="38"/>
      <c r="F285" s="39" t="str">
        <f t="shared" si="99"/>
        <v/>
      </c>
      <c r="G285" s="39"/>
      <c r="H285" s="38"/>
      <c r="I285" s="192"/>
      <c r="J285" s="192"/>
      <c r="K285" s="192"/>
      <c r="L285" s="192"/>
      <c r="M285" s="192"/>
      <c r="N285" s="192"/>
      <c r="O285" s="192"/>
      <c r="P285" s="192"/>
      <c r="Q285" s="192"/>
      <c r="R285" s="192"/>
      <c r="Y285" s="40"/>
      <c r="Z285" s="41"/>
      <c r="AA285" s="42" t="str">
        <f t="shared" si="82"/>
        <v/>
      </c>
      <c r="AB285" s="42" t="str">
        <f t="shared" si="87"/>
        <v/>
      </c>
      <c r="AD285" s="5" t="str">
        <f t="shared" si="83"/>
        <v/>
      </c>
      <c r="AE285" s="138" t="str">
        <f t="shared" si="84"/>
        <v/>
      </c>
      <c r="AF285" s="138" t="str">
        <f t="shared" si="88"/>
        <v/>
      </c>
      <c r="AG285" s="6" t="str">
        <f t="shared" si="85"/>
        <v/>
      </c>
      <c r="AH285" s="5" t="str">
        <f t="shared" si="86"/>
        <v/>
      </c>
      <c r="AI285" s="6" t="str">
        <f t="shared" si="89"/>
        <v/>
      </c>
      <c r="AJ285" s="6" t="str">
        <f t="shared" si="90"/>
        <v/>
      </c>
      <c r="AK285" s="6" t="str">
        <f t="shared" si="91"/>
        <v/>
      </c>
      <c r="AL285" s="6" t="str">
        <f t="shared" si="92"/>
        <v/>
      </c>
      <c r="AM285" s="6" t="str">
        <f t="shared" si="93"/>
        <v/>
      </c>
      <c r="AN285" s="6" t="str">
        <f t="shared" si="94"/>
        <v/>
      </c>
      <c r="AO285" s="6" t="str">
        <f t="shared" si="95"/>
        <v/>
      </c>
      <c r="AP285" s="6" t="str">
        <f t="shared" si="96"/>
        <v/>
      </c>
      <c r="AQ285" s="6" t="str">
        <f t="shared" si="97"/>
        <v/>
      </c>
      <c r="AR285" s="6" t="str">
        <f t="shared" si="98"/>
        <v/>
      </c>
      <c r="AS285" s="6"/>
      <c r="AT285" s="47"/>
    </row>
    <row r="286" spans="2:46" x14ac:dyDescent="0.25">
      <c r="B286" s="194"/>
      <c r="C286" s="194"/>
      <c r="D286" s="4"/>
      <c r="E286" s="38"/>
      <c r="F286" s="39" t="str">
        <f t="shared" si="99"/>
        <v/>
      </c>
      <c r="G286" s="39"/>
      <c r="H286" s="38"/>
      <c r="I286" s="192"/>
      <c r="J286" s="192"/>
      <c r="K286" s="192"/>
      <c r="L286" s="192"/>
      <c r="M286" s="192"/>
      <c r="N286" s="192"/>
      <c r="O286" s="192"/>
      <c r="P286" s="192"/>
      <c r="Q286" s="192"/>
      <c r="R286" s="192"/>
      <c r="Y286" s="40"/>
      <c r="Z286" s="41"/>
      <c r="AA286" s="42" t="str">
        <f t="shared" si="82"/>
        <v/>
      </c>
      <c r="AB286" s="42" t="str">
        <f t="shared" si="87"/>
        <v/>
      </c>
      <c r="AD286" s="5" t="str">
        <f t="shared" si="83"/>
        <v/>
      </c>
      <c r="AE286" s="138" t="str">
        <f t="shared" si="84"/>
        <v/>
      </c>
      <c r="AF286" s="138" t="str">
        <f t="shared" si="88"/>
        <v/>
      </c>
      <c r="AG286" s="6" t="str">
        <f t="shared" si="85"/>
        <v/>
      </c>
      <c r="AH286" s="5" t="str">
        <f t="shared" si="86"/>
        <v/>
      </c>
      <c r="AI286" s="6" t="str">
        <f t="shared" si="89"/>
        <v/>
      </c>
      <c r="AJ286" s="6" t="str">
        <f t="shared" si="90"/>
        <v/>
      </c>
      <c r="AK286" s="6" t="str">
        <f t="shared" si="91"/>
        <v/>
      </c>
      <c r="AL286" s="6" t="str">
        <f t="shared" si="92"/>
        <v/>
      </c>
      <c r="AM286" s="6" t="str">
        <f t="shared" si="93"/>
        <v/>
      </c>
      <c r="AN286" s="6" t="str">
        <f t="shared" si="94"/>
        <v/>
      </c>
      <c r="AO286" s="6" t="str">
        <f t="shared" si="95"/>
        <v/>
      </c>
      <c r="AP286" s="6" t="str">
        <f t="shared" si="96"/>
        <v/>
      </c>
      <c r="AQ286" s="6" t="str">
        <f t="shared" si="97"/>
        <v/>
      </c>
      <c r="AR286" s="6" t="str">
        <f t="shared" si="98"/>
        <v/>
      </c>
      <c r="AS286" s="6"/>
      <c r="AT286" s="47"/>
    </row>
    <row r="287" spans="2:46" x14ac:dyDescent="0.25">
      <c r="B287" s="194"/>
      <c r="C287" s="194"/>
      <c r="D287" s="4"/>
      <c r="E287" s="38"/>
      <c r="F287" s="39" t="str">
        <f t="shared" si="99"/>
        <v/>
      </c>
      <c r="G287" s="39"/>
      <c r="H287" s="38"/>
      <c r="I287" s="192"/>
      <c r="J287" s="192"/>
      <c r="K287" s="192"/>
      <c r="L287" s="192"/>
      <c r="M287" s="192"/>
      <c r="N287" s="192"/>
      <c r="O287" s="192"/>
      <c r="P287" s="192"/>
      <c r="Q287" s="192"/>
      <c r="R287" s="192"/>
      <c r="Y287" s="40"/>
      <c r="Z287" s="41"/>
      <c r="AA287" s="42" t="str">
        <f t="shared" si="82"/>
        <v/>
      </c>
      <c r="AB287" s="42" t="str">
        <f t="shared" si="87"/>
        <v/>
      </c>
      <c r="AD287" s="5" t="str">
        <f t="shared" si="83"/>
        <v/>
      </c>
      <c r="AE287" s="138" t="str">
        <f t="shared" si="84"/>
        <v/>
      </c>
      <c r="AF287" s="138" t="str">
        <f t="shared" si="88"/>
        <v/>
      </c>
      <c r="AG287" s="6" t="str">
        <f t="shared" si="85"/>
        <v/>
      </c>
      <c r="AH287" s="5" t="str">
        <f t="shared" si="86"/>
        <v/>
      </c>
      <c r="AI287" s="6" t="str">
        <f t="shared" si="89"/>
        <v/>
      </c>
      <c r="AJ287" s="6" t="str">
        <f t="shared" si="90"/>
        <v/>
      </c>
      <c r="AK287" s="6" t="str">
        <f t="shared" si="91"/>
        <v/>
      </c>
      <c r="AL287" s="6" t="str">
        <f t="shared" si="92"/>
        <v/>
      </c>
      <c r="AM287" s="6" t="str">
        <f t="shared" si="93"/>
        <v/>
      </c>
      <c r="AN287" s="6" t="str">
        <f t="shared" si="94"/>
        <v/>
      </c>
      <c r="AO287" s="6" t="str">
        <f t="shared" si="95"/>
        <v/>
      </c>
      <c r="AP287" s="6" t="str">
        <f t="shared" si="96"/>
        <v/>
      </c>
      <c r="AQ287" s="6" t="str">
        <f t="shared" si="97"/>
        <v/>
      </c>
      <c r="AR287" s="6" t="str">
        <f t="shared" si="98"/>
        <v/>
      </c>
      <c r="AS287" s="6"/>
      <c r="AT287" s="47"/>
    </row>
    <row r="288" spans="2:46" x14ac:dyDescent="0.25">
      <c r="B288" s="194"/>
      <c r="C288" s="194"/>
      <c r="D288" s="4"/>
      <c r="E288" s="38"/>
      <c r="F288" s="39" t="str">
        <f t="shared" si="99"/>
        <v/>
      </c>
      <c r="G288" s="39"/>
      <c r="H288" s="38"/>
      <c r="I288" s="192"/>
      <c r="J288" s="192"/>
      <c r="K288" s="192"/>
      <c r="L288" s="192"/>
      <c r="M288" s="192"/>
      <c r="N288" s="192"/>
      <c r="O288" s="192"/>
      <c r="P288" s="192"/>
      <c r="Q288" s="192"/>
      <c r="R288" s="192"/>
      <c r="Y288" s="40"/>
      <c r="Z288" s="41"/>
      <c r="AA288" s="42" t="str">
        <f t="shared" si="82"/>
        <v/>
      </c>
      <c r="AB288" s="42" t="str">
        <f t="shared" si="87"/>
        <v/>
      </c>
      <c r="AD288" s="5" t="str">
        <f t="shared" si="83"/>
        <v/>
      </c>
      <c r="AE288" s="138" t="str">
        <f t="shared" si="84"/>
        <v/>
      </c>
      <c r="AF288" s="138" t="str">
        <f t="shared" si="88"/>
        <v/>
      </c>
      <c r="AG288" s="6" t="str">
        <f t="shared" si="85"/>
        <v/>
      </c>
      <c r="AH288" s="5" t="str">
        <f t="shared" si="86"/>
        <v/>
      </c>
      <c r="AI288" s="6" t="str">
        <f t="shared" si="89"/>
        <v/>
      </c>
      <c r="AJ288" s="6" t="str">
        <f t="shared" si="90"/>
        <v/>
      </c>
      <c r="AK288" s="6" t="str">
        <f t="shared" si="91"/>
        <v/>
      </c>
      <c r="AL288" s="6" t="str">
        <f t="shared" si="92"/>
        <v/>
      </c>
      <c r="AM288" s="6" t="str">
        <f t="shared" si="93"/>
        <v/>
      </c>
      <c r="AN288" s="6" t="str">
        <f t="shared" si="94"/>
        <v/>
      </c>
      <c r="AO288" s="6" t="str">
        <f t="shared" si="95"/>
        <v/>
      </c>
      <c r="AP288" s="6" t="str">
        <f t="shared" si="96"/>
        <v/>
      </c>
      <c r="AQ288" s="6" t="str">
        <f t="shared" si="97"/>
        <v/>
      </c>
      <c r="AR288" s="6" t="str">
        <f t="shared" si="98"/>
        <v/>
      </c>
      <c r="AS288" s="6"/>
      <c r="AT288" s="47"/>
    </row>
    <row r="289" spans="2:46" x14ac:dyDescent="0.25">
      <c r="B289" s="194"/>
      <c r="C289" s="194"/>
      <c r="D289" s="4"/>
      <c r="E289" s="38"/>
      <c r="F289" s="39" t="str">
        <f t="shared" si="99"/>
        <v/>
      </c>
      <c r="G289" s="39"/>
      <c r="H289" s="38"/>
      <c r="I289" s="192"/>
      <c r="J289" s="192"/>
      <c r="K289" s="192"/>
      <c r="L289" s="192"/>
      <c r="M289" s="192"/>
      <c r="N289" s="192"/>
      <c r="O289" s="192"/>
      <c r="P289" s="192"/>
      <c r="Q289" s="192"/>
      <c r="R289" s="192"/>
      <c r="Y289" s="40"/>
      <c r="Z289" s="41"/>
      <c r="AA289" s="42" t="str">
        <f t="shared" si="82"/>
        <v/>
      </c>
      <c r="AB289" s="42" t="str">
        <f t="shared" si="87"/>
        <v/>
      </c>
      <c r="AD289" s="5" t="str">
        <f t="shared" si="83"/>
        <v/>
      </c>
      <c r="AE289" s="138" t="str">
        <f t="shared" si="84"/>
        <v/>
      </c>
      <c r="AF289" s="138" t="str">
        <f t="shared" si="88"/>
        <v/>
      </c>
      <c r="AG289" s="6" t="str">
        <f t="shared" si="85"/>
        <v/>
      </c>
      <c r="AH289" s="5" t="str">
        <f t="shared" si="86"/>
        <v/>
      </c>
      <c r="AI289" s="6" t="str">
        <f t="shared" si="89"/>
        <v/>
      </c>
      <c r="AJ289" s="6" t="str">
        <f t="shared" si="90"/>
        <v/>
      </c>
      <c r="AK289" s="6" t="str">
        <f t="shared" si="91"/>
        <v/>
      </c>
      <c r="AL289" s="6" t="str">
        <f t="shared" si="92"/>
        <v/>
      </c>
      <c r="AM289" s="6" t="str">
        <f t="shared" si="93"/>
        <v/>
      </c>
      <c r="AN289" s="6" t="str">
        <f t="shared" si="94"/>
        <v/>
      </c>
      <c r="AO289" s="6" t="str">
        <f t="shared" si="95"/>
        <v/>
      </c>
      <c r="AP289" s="6" t="str">
        <f t="shared" si="96"/>
        <v/>
      </c>
      <c r="AQ289" s="6" t="str">
        <f t="shared" si="97"/>
        <v/>
      </c>
      <c r="AR289" s="6" t="str">
        <f t="shared" si="98"/>
        <v/>
      </c>
      <c r="AS289" s="6"/>
      <c r="AT289" s="47"/>
    </row>
    <row r="290" spans="2:46" x14ac:dyDescent="0.25">
      <c r="B290" s="194"/>
      <c r="C290" s="194"/>
      <c r="D290" s="4"/>
      <c r="E290" s="38"/>
      <c r="F290" s="39" t="str">
        <f t="shared" si="99"/>
        <v/>
      </c>
      <c r="G290" s="39"/>
      <c r="H290" s="38"/>
      <c r="I290" s="192"/>
      <c r="J290" s="192"/>
      <c r="K290" s="192"/>
      <c r="L290" s="192"/>
      <c r="M290" s="192"/>
      <c r="N290" s="192"/>
      <c r="O290" s="192"/>
      <c r="P290" s="192"/>
      <c r="Q290" s="192"/>
      <c r="R290" s="192"/>
      <c r="Y290" s="40"/>
      <c r="Z290" s="41"/>
      <c r="AA290" s="42" t="str">
        <f t="shared" si="82"/>
        <v/>
      </c>
      <c r="AB290" s="42" t="str">
        <f t="shared" si="87"/>
        <v/>
      </c>
      <c r="AD290" s="5" t="str">
        <f t="shared" si="83"/>
        <v/>
      </c>
      <c r="AE290" s="138" t="str">
        <f t="shared" si="84"/>
        <v/>
      </c>
      <c r="AF290" s="138" t="str">
        <f t="shared" si="88"/>
        <v/>
      </c>
      <c r="AG290" s="6" t="str">
        <f t="shared" si="85"/>
        <v/>
      </c>
      <c r="AH290" s="5" t="str">
        <f t="shared" si="86"/>
        <v/>
      </c>
      <c r="AI290" s="6" t="str">
        <f t="shared" si="89"/>
        <v/>
      </c>
      <c r="AJ290" s="6" t="str">
        <f t="shared" si="90"/>
        <v/>
      </c>
      <c r="AK290" s="6" t="str">
        <f t="shared" si="91"/>
        <v/>
      </c>
      <c r="AL290" s="6" t="str">
        <f t="shared" si="92"/>
        <v/>
      </c>
      <c r="AM290" s="6" t="str">
        <f t="shared" si="93"/>
        <v/>
      </c>
      <c r="AN290" s="6" t="str">
        <f t="shared" si="94"/>
        <v/>
      </c>
      <c r="AO290" s="6" t="str">
        <f t="shared" si="95"/>
        <v/>
      </c>
      <c r="AP290" s="6" t="str">
        <f t="shared" si="96"/>
        <v/>
      </c>
      <c r="AQ290" s="6" t="str">
        <f t="shared" si="97"/>
        <v/>
      </c>
      <c r="AR290" s="6" t="str">
        <f t="shared" si="98"/>
        <v/>
      </c>
      <c r="AS290" s="6"/>
      <c r="AT290" s="47"/>
    </row>
    <row r="291" spans="2:46" x14ac:dyDescent="0.25">
      <c r="B291" s="194"/>
      <c r="C291" s="194"/>
      <c r="D291" s="4"/>
      <c r="E291" s="38"/>
      <c r="F291" s="39" t="str">
        <f t="shared" si="99"/>
        <v/>
      </c>
      <c r="G291" s="39"/>
      <c r="H291" s="38"/>
      <c r="I291" s="192"/>
      <c r="J291" s="192"/>
      <c r="K291" s="192"/>
      <c r="L291" s="192"/>
      <c r="M291" s="192"/>
      <c r="N291" s="192"/>
      <c r="O291" s="192"/>
      <c r="P291" s="192"/>
      <c r="Q291" s="192"/>
      <c r="R291" s="192"/>
      <c r="Y291" s="40"/>
      <c r="Z291" s="41"/>
      <c r="AA291" s="42" t="str">
        <f t="shared" si="82"/>
        <v/>
      </c>
      <c r="AB291" s="42" t="str">
        <f t="shared" si="87"/>
        <v/>
      </c>
      <c r="AD291" s="5" t="str">
        <f t="shared" si="83"/>
        <v/>
      </c>
      <c r="AE291" s="138" t="str">
        <f t="shared" si="84"/>
        <v/>
      </c>
      <c r="AF291" s="138" t="str">
        <f t="shared" si="88"/>
        <v/>
      </c>
      <c r="AG291" s="6" t="str">
        <f t="shared" si="85"/>
        <v/>
      </c>
      <c r="AH291" s="5" t="str">
        <f t="shared" si="86"/>
        <v/>
      </c>
      <c r="AI291" s="6" t="str">
        <f t="shared" si="89"/>
        <v/>
      </c>
      <c r="AJ291" s="6" t="str">
        <f t="shared" si="90"/>
        <v/>
      </c>
      <c r="AK291" s="6" t="str">
        <f t="shared" si="91"/>
        <v/>
      </c>
      <c r="AL291" s="6" t="str">
        <f t="shared" si="92"/>
        <v/>
      </c>
      <c r="AM291" s="6" t="str">
        <f t="shared" si="93"/>
        <v/>
      </c>
      <c r="AN291" s="6" t="str">
        <f t="shared" si="94"/>
        <v/>
      </c>
      <c r="AO291" s="6" t="str">
        <f t="shared" si="95"/>
        <v/>
      </c>
      <c r="AP291" s="6" t="str">
        <f t="shared" si="96"/>
        <v/>
      </c>
      <c r="AQ291" s="6" t="str">
        <f t="shared" si="97"/>
        <v/>
      </c>
      <c r="AR291" s="6" t="str">
        <f t="shared" si="98"/>
        <v/>
      </c>
      <c r="AS291" s="6"/>
      <c r="AT291" s="47"/>
    </row>
    <row r="292" spans="2:46" x14ac:dyDescent="0.25">
      <c r="B292" s="194"/>
      <c r="C292" s="194"/>
      <c r="D292" s="4"/>
      <c r="E292" s="38"/>
      <c r="F292" s="39" t="str">
        <f t="shared" si="99"/>
        <v/>
      </c>
      <c r="G292" s="39"/>
      <c r="H292" s="38"/>
      <c r="I292" s="192"/>
      <c r="J292" s="192"/>
      <c r="K292" s="192"/>
      <c r="L292" s="192"/>
      <c r="M292" s="192"/>
      <c r="N292" s="192"/>
      <c r="O292" s="192"/>
      <c r="P292" s="192"/>
      <c r="Q292" s="192"/>
      <c r="R292" s="192"/>
      <c r="Y292" s="40"/>
      <c r="Z292" s="41"/>
      <c r="AA292" s="42" t="str">
        <f t="shared" si="82"/>
        <v/>
      </c>
      <c r="AB292" s="42" t="str">
        <f t="shared" si="87"/>
        <v/>
      </c>
      <c r="AD292" s="5" t="str">
        <f t="shared" si="83"/>
        <v/>
      </c>
      <c r="AE292" s="138" t="str">
        <f t="shared" si="84"/>
        <v/>
      </c>
      <c r="AF292" s="138" t="str">
        <f t="shared" si="88"/>
        <v/>
      </c>
      <c r="AG292" s="6" t="str">
        <f t="shared" si="85"/>
        <v/>
      </c>
      <c r="AH292" s="5" t="str">
        <f t="shared" si="86"/>
        <v/>
      </c>
      <c r="AI292" s="6" t="str">
        <f t="shared" si="89"/>
        <v/>
      </c>
      <c r="AJ292" s="6" t="str">
        <f t="shared" si="90"/>
        <v/>
      </c>
      <c r="AK292" s="6" t="str">
        <f t="shared" si="91"/>
        <v/>
      </c>
      <c r="AL292" s="6" t="str">
        <f t="shared" si="92"/>
        <v/>
      </c>
      <c r="AM292" s="6" t="str">
        <f t="shared" si="93"/>
        <v/>
      </c>
      <c r="AN292" s="6" t="str">
        <f t="shared" si="94"/>
        <v/>
      </c>
      <c r="AO292" s="6" t="str">
        <f t="shared" si="95"/>
        <v/>
      </c>
      <c r="AP292" s="6" t="str">
        <f t="shared" si="96"/>
        <v/>
      </c>
      <c r="AQ292" s="6" t="str">
        <f t="shared" si="97"/>
        <v/>
      </c>
      <c r="AR292" s="6" t="str">
        <f t="shared" si="98"/>
        <v/>
      </c>
      <c r="AS292" s="6"/>
      <c r="AT292" s="47"/>
    </row>
    <row r="293" spans="2:46" x14ac:dyDescent="0.25">
      <c r="B293" s="194"/>
      <c r="C293" s="194"/>
      <c r="D293" s="4"/>
      <c r="E293" s="38"/>
      <c r="F293" s="39" t="str">
        <f t="shared" si="99"/>
        <v/>
      </c>
      <c r="G293" s="39"/>
      <c r="H293" s="38"/>
      <c r="I293" s="192"/>
      <c r="J293" s="192"/>
      <c r="K293" s="192"/>
      <c r="L293" s="192"/>
      <c r="M293" s="192"/>
      <c r="N293" s="192"/>
      <c r="O293" s="192"/>
      <c r="P293" s="192"/>
      <c r="Q293" s="192"/>
      <c r="R293" s="192"/>
      <c r="Y293" s="40"/>
      <c r="Z293" s="41"/>
      <c r="AA293" s="42" t="str">
        <f t="shared" si="82"/>
        <v/>
      </c>
      <c r="AB293" s="42" t="str">
        <f t="shared" si="87"/>
        <v/>
      </c>
      <c r="AD293" s="5" t="str">
        <f t="shared" si="83"/>
        <v/>
      </c>
      <c r="AE293" s="138" t="str">
        <f t="shared" si="84"/>
        <v/>
      </c>
      <c r="AF293" s="138" t="str">
        <f t="shared" si="88"/>
        <v/>
      </c>
      <c r="AG293" s="6" t="str">
        <f t="shared" si="85"/>
        <v/>
      </c>
      <c r="AH293" s="5" t="str">
        <f t="shared" si="86"/>
        <v/>
      </c>
      <c r="AI293" s="6" t="str">
        <f t="shared" si="89"/>
        <v/>
      </c>
      <c r="AJ293" s="6" t="str">
        <f t="shared" si="90"/>
        <v/>
      </c>
      <c r="AK293" s="6" t="str">
        <f t="shared" si="91"/>
        <v/>
      </c>
      <c r="AL293" s="6" t="str">
        <f t="shared" si="92"/>
        <v/>
      </c>
      <c r="AM293" s="6" t="str">
        <f t="shared" si="93"/>
        <v/>
      </c>
      <c r="AN293" s="6" t="str">
        <f t="shared" si="94"/>
        <v/>
      </c>
      <c r="AO293" s="6" t="str">
        <f t="shared" si="95"/>
        <v/>
      </c>
      <c r="AP293" s="6" t="str">
        <f t="shared" si="96"/>
        <v/>
      </c>
      <c r="AQ293" s="6" t="str">
        <f t="shared" si="97"/>
        <v/>
      </c>
      <c r="AR293" s="6" t="str">
        <f t="shared" si="98"/>
        <v/>
      </c>
      <c r="AS293" s="6"/>
      <c r="AT293" s="47"/>
    </row>
    <row r="294" spans="2:46" x14ac:dyDescent="0.25">
      <c r="B294" s="194"/>
      <c r="C294" s="194"/>
      <c r="D294" s="4"/>
      <c r="E294" s="38"/>
      <c r="F294" s="39" t="str">
        <f t="shared" si="99"/>
        <v/>
      </c>
      <c r="G294" s="39"/>
      <c r="H294" s="38"/>
      <c r="I294" s="192"/>
      <c r="J294" s="192"/>
      <c r="K294" s="192"/>
      <c r="L294" s="192"/>
      <c r="M294" s="192"/>
      <c r="N294" s="192"/>
      <c r="O294" s="192"/>
      <c r="P294" s="192"/>
      <c r="Q294" s="192"/>
      <c r="R294" s="192"/>
      <c r="Y294" s="40"/>
      <c r="Z294" s="41"/>
      <c r="AA294" s="42" t="str">
        <f t="shared" si="82"/>
        <v/>
      </c>
      <c r="AB294" s="42" t="str">
        <f t="shared" si="87"/>
        <v/>
      </c>
      <c r="AD294" s="5" t="str">
        <f t="shared" si="83"/>
        <v/>
      </c>
      <c r="AE294" s="138" t="str">
        <f t="shared" si="84"/>
        <v/>
      </c>
      <c r="AF294" s="138" t="str">
        <f t="shared" si="88"/>
        <v/>
      </c>
      <c r="AG294" s="6" t="str">
        <f t="shared" si="85"/>
        <v/>
      </c>
      <c r="AH294" s="5" t="str">
        <f t="shared" si="86"/>
        <v/>
      </c>
      <c r="AI294" s="6" t="str">
        <f t="shared" si="89"/>
        <v/>
      </c>
      <c r="AJ294" s="6" t="str">
        <f t="shared" si="90"/>
        <v/>
      </c>
      <c r="AK294" s="6" t="str">
        <f t="shared" si="91"/>
        <v/>
      </c>
      <c r="AL294" s="6" t="str">
        <f t="shared" si="92"/>
        <v/>
      </c>
      <c r="AM294" s="6" t="str">
        <f t="shared" si="93"/>
        <v/>
      </c>
      <c r="AN294" s="6" t="str">
        <f t="shared" si="94"/>
        <v/>
      </c>
      <c r="AO294" s="6" t="str">
        <f t="shared" si="95"/>
        <v/>
      </c>
      <c r="AP294" s="6" t="str">
        <f t="shared" si="96"/>
        <v/>
      </c>
      <c r="AQ294" s="6" t="str">
        <f t="shared" si="97"/>
        <v/>
      </c>
      <c r="AR294" s="6" t="str">
        <f t="shared" si="98"/>
        <v/>
      </c>
      <c r="AS294" s="6"/>
      <c r="AT294" s="47"/>
    </row>
    <row r="295" spans="2:46" x14ac:dyDescent="0.25">
      <c r="B295" s="194"/>
      <c r="C295" s="194"/>
      <c r="D295" s="4"/>
      <c r="E295" s="38"/>
      <c r="F295" s="39" t="str">
        <f t="shared" si="99"/>
        <v/>
      </c>
      <c r="G295" s="39"/>
      <c r="H295" s="38"/>
      <c r="I295" s="192"/>
      <c r="J295" s="192"/>
      <c r="K295" s="192"/>
      <c r="L295" s="192"/>
      <c r="M295" s="192"/>
      <c r="N295" s="192"/>
      <c r="O295" s="192"/>
      <c r="P295" s="192"/>
      <c r="Q295" s="192"/>
      <c r="R295" s="192"/>
      <c r="Y295" s="40"/>
      <c r="Z295" s="41"/>
      <c r="AA295" s="42" t="str">
        <f t="shared" si="82"/>
        <v/>
      </c>
      <c r="AB295" s="42" t="str">
        <f t="shared" si="87"/>
        <v/>
      </c>
      <c r="AD295" s="5" t="str">
        <f t="shared" si="83"/>
        <v/>
      </c>
      <c r="AE295" s="138" t="str">
        <f t="shared" si="84"/>
        <v/>
      </c>
      <c r="AF295" s="138" t="str">
        <f t="shared" si="88"/>
        <v/>
      </c>
      <c r="AG295" s="6" t="str">
        <f t="shared" si="85"/>
        <v/>
      </c>
      <c r="AH295" s="5" t="str">
        <f t="shared" si="86"/>
        <v/>
      </c>
      <c r="AI295" s="6" t="str">
        <f t="shared" si="89"/>
        <v/>
      </c>
      <c r="AJ295" s="6" t="str">
        <f t="shared" si="90"/>
        <v/>
      </c>
      <c r="AK295" s="6" t="str">
        <f t="shared" si="91"/>
        <v/>
      </c>
      <c r="AL295" s="6" t="str">
        <f t="shared" si="92"/>
        <v/>
      </c>
      <c r="AM295" s="6" t="str">
        <f t="shared" si="93"/>
        <v/>
      </c>
      <c r="AN295" s="6" t="str">
        <f t="shared" si="94"/>
        <v/>
      </c>
      <c r="AO295" s="6" t="str">
        <f t="shared" si="95"/>
        <v/>
      </c>
      <c r="AP295" s="6" t="str">
        <f t="shared" si="96"/>
        <v/>
      </c>
      <c r="AQ295" s="6" t="str">
        <f t="shared" si="97"/>
        <v/>
      </c>
      <c r="AR295" s="6" t="str">
        <f t="shared" si="98"/>
        <v/>
      </c>
      <c r="AS295" s="6"/>
      <c r="AT295" s="47"/>
    </row>
    <row r="296" spans="2:46" x14ac:dyDescent="0.25">
      <c r="B296" s="194"/>
      <c r="C296" s="194"/>
      <c r="D296" s="4"/>
      <c r="E296" s="38"/>
      <c r="F296" s="39" t="str">
        <f t="shared" si="99"/>
        <v/>
      </c>
      <c r="G296" s="39"/>
      <c r="H296" s="38"/>
      <c r="I296" s="192"/>
      <c r="J296" s="192"/>
      <c r="K296" s="192"/>
      <c r="L296" s="192"/>
      <c r="M296" s="192"/>
      <c r="N296" s="192"/>
      <c r="O296" s="192"/>
      <c r="P296" s="192"/>
      <c r="Q296" s="192"/>
      <c r="R296" s="192"/>
      <c r="Y296" s="40"/>
      <c r="Z296" s="41"/>
      <c r="AA296" s="42" t="str">
        <f t="shared" si="82"/>
        <v/>
      </c>
      <c r="AB296" s="42" t="str">
        <f t="shared" si="87"/>
        <v/>
      </c>
      <c r="AD296" s="5" t="str">
        <f t="shared" si="83"/>
        <v/>
      </c>
      <c r="AE296" s="138" t="str">
        <f t="shared" si="84"/>
        <v/>
      </c>
      <c r="AF296" s="138" t="str">
        <f t="shared" si="88"/>
        <v/>
      </c>
      <c r="AG296" s="6" t="str">
        <f t="shared" si="85"/>
        <v/>
      </c>
      <c r="AH296" s="5" t="str">
        <f t="shared" si="86"/>
        <v/>
      </c>
      <c r="AI296" s="6" t="str">
        <f t="shared" si="89"/>
        <v/>
      </c>
      <c r="AJ296" s="6" t="str">
        <f t="shared" si="90"/>
        <v/>
      </c>
      <c r="AK296" s="6" t="str">
        <f t="shared" si="91"/>
        <v/>
      </c>
      <c r="AL296" s="6" t="str">
        <f t="shared" si="92"/>
        <v/>
      </c>
      <c r="AM296" s="6" t="str">
        <f t="shared" si="93"/>
        <v/>
      </c>
      <c r="AN296" s="6" t="str">
        <f t="shared" si="94"/>
        <v/>
      </c>
      <c r="AO296" s="6" t="str">
        <f t="shared" si="95"/>
        <v/>
      </c>
      <c r="AP296" s="6" t="str">
        <f t="shared" si="96"/>
        <v/>
      </c>
      <c r="AQ296" s="6" t="str">
        <f t="shared" si="97"/>
        <v/>
      </c>
      <c r="AR296" s="6" t="str">
        <f t="shared" si="98"/>
        <v/>
      </c>
      <c r="AS296" s="6"/>
      <c r="AT296" s="47"/>
    </row>
    <row r="297" spans="2:46" x14ac:dyDescent="0.25">
      <c r="B297" s="194"/>
      <c r="C297" s="194"/>
      <c r="D297" s="4"/>
      <c r="E297" s="38"/>
      <c r="F297" s="39" t="str">
        <f t="shared" si="99"/>
        <v/>
      </c>
      <c r="G297" s="39"/>
      <c r="H297" s="38"/>
      <c r="I297" s="192"/>
      <c r="J297" s="192"/>
      <c r="K297" s="192"/>
      <c r="L297" s="192"/>
      <c r="M297" s="192"/>
      <c r="N297" s="192"/>
      <c r="O297" s="192"/>
      <c r="P297" s="192"/>
      <c r="Q297" s="192"/>
      <c r="R297" s="192"/>
      <c r="Y297" s="40"/>
      <c r="Z297" s="41"/>
      <c r="AA297" s="42" t="str">
        <f t="shared" si="82"/>
        <v/>
      </c>
      <c r="AB297" s="42" t="str">
        <f t="shared" si="87"/>
        <v/>
      </c>
      <c r="AD297" s="5" t="str">
        <f t="shared" si="83"/>
        <v/>
      </c>
      <c r="AE297" s="138" t="str">
        <f t="shared" si="84"/>
        <v/>
      </c>
      <c r="AF297" s="138" t="str">
        <f t="shared" si="88"/>
        <v/>
      </c>
      <c r="AG297" s="6" t="str">
        <f t="shared" si="85"/>
        <v/>
      </c>
      <c r="AH297" s="5" t="str">
        <f t="shared" si="86"/>
        <v/>
      </c>
      <c r="AI297" s="6" t="str">
        <f t="shared" si="89"/>
        <v/>
      </c>
      <c r="AJ297" s="6" t="str">
        <f t="shared" si="90"/>
        <v/>
      </c>
      <c r="AK297" s="6" t="str">
        <f t="shared" si="91"/>
        <v/>
      </c>
      <c r="AL297" s="6" t="str">
        <f t="shared" si="92"/>
        <v/>
      </c>
      <c r="AM297" s="6" t="str">
        <f t="shared" si="93"/>
        <v/>
      </c>
      <c r="AN297" s="6" t="str">
        <f t="shared" si="94"/>
        <v/>
      </c>
      <c r="AO297" s="6" t="str">
        <f t="shared" si="95"/>
        <v/>
      </c>
      <c r="AP297" s="6" t="str">
        <f t="shared" si="96"/>
        <v/>
      </c>
      <c r="AQ297" s="6" t="str">
        <f t="shared" si="97"/>
        <v/>
      </c>
      <c r="AR297" s="6" t="str">
        <f t="shared" si="98"/>
        <v/>
      </c>
      <c r="AS297" s="6"/>
      <c r="AT297" s="47"/>
    </row>
    <row r="298" spans="2:46" x14ac:dyDescent="0.25">
      <c r="B298" s="194"/>
      <c r="C298" s="194"/>
      <c r="D298" s="4"/>
      <c r="E298" s="38"/>
      <c r="F298" s="39" t="str">
        <f t="shared" si="99"/>
        <v/>
      </c>
      <c r="G298" s="39"/>
      <c r="H298" s="38"/>
      <c r="I298" s="192"/>
      <c r="J298" s="192"/>
      <c r="K298" s="192"/>
      <c r="L298" s="192"/>
      <c r="M298" s="192"/>
      <c r="N298" s="192"/>
      <c r="O298" s="192"/>
      <c r="P298" s="192"/>
      <c r="Q298" s="192"/>
      <c r="R298" s="192"/>
      <c r="Y298" s="40"/>
      <c r="Z298" s="41"/>
      <c r="AA298" s="42" t="str">
        <f t="shared" si="82"/>
        <v/>
      </c>
      <c r="AB298" s="42" t="str">
        <f t="shared" si="87"/>
        <v/>
      </c>
      <c r="AD298" s="5" t="str">
        <f t="shared" si="83"/>
        <v/>
      </c>
      <c r="AE298" s="138" t="str">
        <f t="shared" si="84"/>
        <v/>
      </c>
      <c r="AF298" s="138" t="str">
        <f t="shared" si="88"/>
        <v/>
      </c>
      <c r="AG298" s="6" t="str">
        <f t="shared" si="85"/>
        <v/>
      </c>
      <c r="AH298" s="5" t="str">
        <f t="shared" si="86"/>
        <v/>
      </c>
      <c r="AI298" s="6" t="str">
        <f t="shared" si="89"/>
        <v/>
      </c>
      <c r="AJ298" s="6" t="str">
        <f t="shared" si="90"/>
        <v/>
      </c>
      <c r="AK298" s="6" t="str">
        <f t="shared" si="91"/>
        <v/>
      </c>
      <c r="AL298" s="6" t="str">
        <f t="shared" si="92"/>
        <v/>
      </c>
      <c r="AM298" s="6" t="str">
        <f t="shared" si="93"/>
        <v/>
      </c>
      <c r="AN298" s="6" t="str">
        <f t="shared" si="94"/>
        <v/>
      </c>
      <c r="AO298" s="6" t="str">
        <f t="shared" si="95"/>
        <v/>
      </c>
      <c r="AP298" s="6" t="str">
        <f t="shared" si="96"/>
        <v/>
      </c>
      <c r="AQ298" s="6" t="str">
        <f t="shared" si="97"/>
        <v/>
      </c>
      <c r="AR298" s="6" t="str">
        <f t="shared" si="98"/>
        <v/>
      </c>
      <c r="AS298" s="6"/>
      <c r="AT298" s="47"/>
    </row>
    <row r="299" spans="2:46" x14ac:dyDescent="0.25">
      <c r="B299" s="194"/>
      <c r="C299" s="194"/>
      <c r="D299" s="4"/>
      <c r="E299" s="38"/>
      <c r="F299" s="39" t="str">
        <f t="shared" si="99"/>
        <v/>
      </c>
      <c r="G299" s="39"/>
      <c r="H299" s="38"/>
      <c r="I299" s="192"/>
      <c r="J299" s="192"/>
      <c r="K299" s="192"/>
      <c r="L299" s="192"/>
      <c r="M299" s="192"/>
      <c r="N299" s="192"/>
      <c r="O299" s="192"/>
      <c r="P299" s="192"/>
      <c r="Q299" s="192"/>
      <c r="R299" s="192"/>
      <c r="Y299" s="40"/>
      <c r="Z299" s="41"/>
      <c r="AA299" s="42" t="str">
        <f t="shared" si="82"/>
        <v/>
      </c>
      <c r="AB299" s="42" t="str">
        <f t="shared" si="87"/>
        <v/>
      </c>
      <c r="AD299" s="5" t="str">
        <f t="shared" si="83"/>
        <v/>
      </c>
      <c r="AE299" s="138" t="str">
        <f t="shared" si="84"/>
        <v/>
      </c>
      <c r="AF299" s="138" t="str">
        <f t="shared" si="88"/>
        <v/>
      </c>
      <c r="AG299" s="6" t="str">
        <f t="shared" si="85"/>
        <v/>
      </c>
      <c r="AH299" s="5" t="str">
        <f t="shared" si="86"/>
        <v/>
      </c>
      <c r="AI299" s="6" t="str">
        <f t="shared" si="89"/>
        <v/>
      </c>
      <c r="AJ299" s="6" t="str">
        <f t="shared" si="90"/>
        <v/>
      </c>
      <c r="AK299" s="6" t="str">
        <f t="shared" si="91"/>
        <v/>
      </c>
      <c r="AL299" s="6" t="str">
        <f t="shared" si="92"/>
        <v/>
      </c>
      <c r="AM299" s="6" t="str">
        <f t="shared" si="93"/>
        <v/>
      </c>
      <c r="AN299" s="6" t="str">
        <f t="shared" si="94"/>
        <v/>
      </c>
      <c r="AO299" s="6" t="str">
        <f t="shared" si="95"/>
        <v/>
      </c>
      <c r="AP299" s="6" t="str">
        <f t="shared" si="96"/>
        <v/>
      </c>
      <c r="AQ299" s="6" t="str">
        <f t="shared" si="97"/>
        <v/>
      </c>
      <c r="AR299" s="6" t="str">
        <f t="shared" si="98"/>
        <v/>
      </c>
      <c r="AS299" s="6"/>
      <c r="AT299" s="47"/>
    </row>
    <row r="300" spans="2:46" x14ac:dyDescent="0.25">
      <c r="B300" s="194"/>
      <c r="C300" s="194"/>
      <c r="D300" s="4"/>
      <c r="E300" s="38"/>
      <c r="F300" s="39" t="str">
        <f t="shared" si="99"/>
        <v/>
      </c>
      <c r="G300" s="39"/>
      <c r="H300" s="38"/>
      <c r="I300" s="192"/>
      <c r="J300" s="192"/>
      <c r="K300" s="192"/>
      <c r="L300" s="192"/>
      <c r="M300" s="192"/>
      <c r="N300" s="192"/>
      <c r="O300" s="192"/>
      <c r="P300" s="192"/>
      <c r="Q300" s="192"/>
      <c r="R300" s="192"/>
      <c r="Y300" s="40"/>
      <c r="Z300" s="41"/>
      <c r="AA300" s="42" t="str">
        <f t="shared" si="82"/>
        <v/>
      </c>
      <c r="AB300" s="42" t="str">
        <f t="shared" si="87"/>
        <v/>
      </c>
      <c r="AD300" s="5" t="str">
        <f t="shared" si="83"/>
        <v/>
      </c>
      <c r="AE300" s="138" t="str">
        <f t="shared" si="84"/>
        <v/>
      </c>
      <c r="AF300" s="138" t="str">
        <f t="shared" si="88"/>
        <v/>
      </c>
      <c r="AG300" s="6" t="str">
        <f t="shared" si="85"/>
        <v/>
      </c>
      <c r="AH300" s="5" t="str">
        <f t="shared" si="86"/>
        <v/>
      </c>
      <c r="AI300" s="6" t="str">
        <f t="shared" si="89"/>
        <v/>
      </c>
      <c r="AJ300" s="6" t="str">
        <f t="shared" si="90"/>
        <v/>
      </c>
      <c r="AK300" s="6" t="str">
        <f t="shared" si="91"/>
        <v/>
      </c>
      <c r="AL300" s="6" t="str">
        <f t="shared" si="92"/>
        <v/>
      </c>
      <c r="AM300" s="6" t="str">
        <f t="shared" si="93"/>
        <v/>
      </c>
      <c r="AN300" s="6" t="str">
        <f t="shared" si="94"/>
        <v/>
      </c>
      <c r="AO300" s="6" t="str">
        <f t="shared" si="95"/>
        <v/>
      </c>
      <c r="AP300" s="6" t="str">
        <f t="shared" si="96"/>
        <v/>
      </c>
      <c r="AQ300" s="6" t="str">
        <f t="shared" si="97"/>
        <v/>
      </c>
      <c r="AR300" s="6" t="str">
        <f t="shared" si="98"/>
        <v/>
      </c>
      <c r="AS300" s="6"/>
      <c r="AT300" s="47"/>
    </row>
    <row r="301" spans="2:46" x14ac:dyDescent="0.25">
      <c r="B301" s="194"/>
      <c r="C301" s="194"/>
      <c r="D301" s="4"/>
      <c r="E301" s="38"/>
      <c r="F301" s="39" t="str">
        <f t="shared" si="99"/>
        <v/>
      </c>
      <c r="G301" s="39"/>
      <c r="H301" s="38"/>
      <c r="I301" s="192"/>
      <c r="J301" s="192"/>
      <c r="K301" s="192"/>
      <c r="L301" s="192"/>
      <c r="M301" s="192"/>
      <c r="N301" s="192"/>
      <c r="O301" s="192"/>
      <c r="P301" s="192"/>
      <c r="Q301" s="192"/>
      <c r="R301" s="192"/>
      <c r="Y301" s="40"/>
      <c r="Z301" s="41"/>
      <c r="AA301" s="42" t="str">
        <f t="shared" si="82"/>
        <v/>
      </c>
      <c r="AB301" s="42" t="str">
        <f t="shared" si="87"/>
        <v/>
      </c>
      <c r="AD301" s="5" t="str">
        <f t="shared" si="83"/>
        <v/>
      </c>
      <c r="AE301" s="138" t="str">
        <f t="shared" si="84"/>
        <v/>
      </c>
      <c r="AF301" s="138" t="str">
        <f t="shared" si="88"/>
        <v/>
      </c>
      <c r="AG301" s="6" t="str">
        <f t="shared" si="85"/>
        <v/>
      </c>
      <c r="AH301" s="5" t="str">
        <f t="shared" si="86"/>
        <v/>
      </c>
      <c r="AI301" s="6" t="str">
        <f t="shared" si="89"/>
        <v/>
      </c>
      <c r="AJ301" s="6" t="str">
        <f t="shared" si="90"/>
        <v/>
      </c>
      <c r="AK301" s="6" t="str">
        <f t="shared" si="91"/>
        <v/>
      </c>
      <c r="AL301" s="6" t="str">
        <f t="shared" si="92"/>
        <v/>
      </c>
      <c r="AM301" s="6" t="str">
        <f t="shared" si="93"/>
        <v/>
      </c>
      <c r="AN301" s="6" t="str">
        <f t="shared" si="94"/>
        <v/>
      </c>
      <c r="AO301" s="6" t="str">
        <f t="shared" si="95"/>
        <v/>
      </c>
      <c r="AP301" s="6" t="str">
        <f t="shared" si="96"/>
        <v/>
      </c>
      <c r="AQ301" s="6" t="str">
        <f t="shared" si="97"/>
        <v/>
      </c>
      <c r="AR301" s="6" t="str">
        <f t="shared" si="98"/>
        <v/>
      </c>
      <c r="AS301" s="6"/>
      <c r="AT301" s="47"/>
    </row>
    <row r="302" spans="2:46" x14ac:dyDescent="0.25">
      <c r="B302" s="194"/>
      <c r="C302" s="194"/>
      <c r="D302" s="4"/>
      <c r="E302" s="38"/>
      <c r="F302" s="39" t="str">
        <f t="shared" si="99"/>
        <v/>
      </c>
      <c r="G302" s="39"/>
      <c r="H302" s="38"/>
      <c r="I302" s="192"/>
      <c r="J302" s="192"/>
      <c r="K302" s="192"/>
      <c r="L302" s="192"/>
      <c r="M302" s="192"/>
      <c r="N302" s="192"/>
      <c r="O302" s="192"/>
      <c r="P302" s="192"/>
      <c r="Q302" s="192"/>
      <c r="R302" s="192"/>
      <c r="Y302" s="40"/>
      <c r="Z302" s="41"/>
      <c r="AA302" s="42" t="str">
        <f t="shared" si="82"/>
        <v/>
      </c>
      <c r="AB302" s="42" t="str">
        <f t="shared" si="87"/>
        <v/>
      </c>
      <c r="AD302" s="5" t="str">
        <f t="shared" si="83"/>
        <v/>
      </c>
      <c r="AE302" s="138" t="str">
        <f t="shared" si="84"/>
        <v/>
      </c>
      <c r="AF302" s="138" t="str">
        <f t="shared" si="88"/>
        <v/>
      </c>
      <c r="AG302" s="6" t="str">
        <f t="shared" si="85"/>
        <v/>
      </c>
      <c r="AH302" s="5" t="str">
        <f t="shared" si="86"/>
        <v/>
      </c>
      <c r="AI302" s="6" t="str">
        <f t="shared" si="89"/>
        <v/>
      </c>
      <c r="AJ302" s="6" t="str">
        <f t="shared" si="90"/>
        <v/>
      </c>
      <c r="AK302" s="6" t="str">
        <f t="shared" si="91"/>
        <v/>
      </c>
      <c r="AL302" s="6" t="str">
        <f t="shared" si="92"/>
        <v/>
      </c>
      <c r="AM302" s="6" t="str">
        <f t="shared" si="93"/>
        <v/>
      </c>
      <c r="AN302" s="6" t="str">
        <f t="shared" si="94"/>
        <v/>
      </c>
      <c r="AO302" s="6" t="str">
        <f t="shared" si="95"/>
        <v/>
      </c>
      <c r="AP302" s="6" t="str">
        <f t="shared" si="96"/>
        <v/>
      </c>
      <c r="AQ302" s="6" t="str">
        <f t="shared" si="97"/>
        <v/>
      </c>
      <c r="AR302" s="6" t="str">
        <f t="shared" si="98"/>
        <v/>
      </c>
      <c r="AS302" s="6"/>
      <c r="AT302" s="47"/>
    </row>
    <row r="303" spans="2:46" x14ac:dyDescent="0.25">
      <c r="B303" s="194"/>
      <c r="C303" s="194"/>
      <c r="D303" s="4"/>
      <c r="E303" s="38"/>
      <c r="F303" s="39" t="str">
        <f t="shared" si="99"/>
        <v/>
      </c>
      <c r="G303" s="39"/>
      <c r="H303" s="38"/>
      <c r="I303" s="192"/>
      <c r="J303" s="192"/>
      <c r="K303" s="192"/>
      <c r="L303" s="192"/>
      <c r="M303" s="192"/>
      <c r="N303" s="192"/>
      <c r="O303" s="192"/>
      <c r="P303" s="192"/>
      <c r="Q303" s="192"/>
      <c r="R303" s="192"/>
      <c r="Y303" s="40"/>
      <c r="Z303" s="41"/>
      <c r="AA303" s="42" t="str">
        <f t="shared" si="82"/>
        <v/>
      </c>
      <c r="AB303" s="42" t="str">
        <f t="shared" si="87"/>
        <v/>
      </c>
      <c r="AD303" s="5" t="str">
        <f t="shared" si="83"/>
        <v/>
      </c>
      <c r="AE303" s="138" t="str">
        <f t="shared" si="84"/>
        <v/>
      </c>
      <c r="AF303" s="138" t="str">
        <f t="shared" si="88"/>
        <v/>
      </c>
      <c r="AG303" s="6" t="str">
        <f t="shared" si="85"/>
        <v/>
      </c>
      <c r="AH303" s="5" t="str">
        <f t="shared" si="86"/>
        <v/>
      </c>
      <c r="AI303" s="6" t="str">
        <f t="shared" si="89"/>
        <v/>
      </c>
      <c r="AJ303" s="6" t="str">
        <f t="shared" si="90"/>
        <v/>
      </c>
      <c r="AK303" s="6" t="str">
        <f t="shared" si="91"/>
        <v/>
      </c>
      <c r="AL303" s="6" t="str">
        <f t="shared" si="92"/>
        <v/>
      </c>
      <c r="AM303" s="6" t="str">
        <f t="shared" si="93"/>
        <v/>
      </c>
      <c r="AN303" s="6" t="str">
        <f t="shared" si="94"/>
        <v/>
      </c>
      <c r="AO303" s="6" t="str">
        <f t="shared" si="95"/>
        <v/>
      </c>
      <c r="AP303" s="6" t="str">
        <f t="shared" si="96"/>
        <v/>
      </c>
      <c r="AQ303" s="6" t="str">
        <f t="shared" si="97"/>
        <v/>
      </c>
      <c r="AR303" s="6" t="str">
        <f t="shared" si="98"/>
        <v/>
      </c>
      <c r="AS303" s="6"/>
      <c r="AT303" s="47"/>
    </row>
    <row r="304" spans="2:46" x14ac:dyDescent="0.25">
      <c r="B304" s="194"/>
      <c r="C304" s="194"/>
      <c r="D304" s="4"/>
      <c r="E304" s="38"/>
      <c r="F304" s="39" t="str">
        <f t="shared" si="99"/>
        <v/>
      </c>
      <c r="G304" s="39"/>
      <c r="H304" s="38"/>
      <c r="I304" s="192"/>
      <c r="J304" s="192"/>
      <c r="K304" s="192"/>
      <c r="L304" s="192"/>
      <c r="M304" s="192"/>
      <c r="N304" s="192"/>
      <c r="O304" s="192"/>
      <c r="P304" s="192"/>
      <c r="Q304" s="192"/>
      <c r="R304" s="192"/>
      <c r="Y304" s="40"/>
      <c r="Z304" s="41"/>
      <c r="AA304" s="42" t="str">
        <f t="shared" si="82"/>
        <v/>
      </c>
      <c r="AB304" s="42" t="str">
        <f t="shared" si="87"/>
        <v/>
      </c>
      <c r="AD304" s="5" t="str">
        <f t="shared" si="83"/>
        <v/>
      </c>
      <c r="AE304" s="138" t="str">
        <f t="shared" si="84"/>
        <v/>
      </c>
      <c r="AF304" s="138" t="str">
        <f t="shared" si="88"/>
        <v/>
      </c>
      <c r="AG304" s="6" t="str">
        <f t="shared" si="85"/>
        <v/>
      </c>
      <c r="AH304" s="5" t="str">
        <f t="shared" si="86"/>
        <v/>
      </c>
      <c r="AI304" s="6" t="str">
        <f t="shared" si="89"/>
        <v/>
      </c>
      <c r="AJ304" s="6" t="str">
        <f t="shared" si="90"/>
        <v/>
      </c>
      <c r="AK304" s="6" t="str">
        <f t="shared" si="91"/>
        <v/>
      </c>
      <c r="AL304" s="6" t="str">
        <f t="shared" si="92"/>
        <v/>
      </c>
      <c r="AM304" s="6" t="str">
        <f t="shared" si="93"/>
        <v/>
      </c>
      <c r="AN304" s="6" t="str">
        <f t="shared" si="94"/>
        <v/>
      </c>
      <c r="AO304" s="6" t="str">
        <f t="shared" si="95"/>
        <v/>
      </c>
      <c r="AP304" s="6" t="str">
        <f t="shared" si="96"/>
        <v/>
      </c>
      <c r="AQ304" s="6" t="str">
        <f t="shared" si="97"/>
        <v/>
      </c>
      <c r="AR304" s="6" t="str">
        <f t="shared" si="98"/>
        <v/>
      </c>
      <c r="AS304" s="6"/>
      <c r="AT304" s="47"/>
    </row>
    <row r="305" spans="2:46" x14ac:dyDescent="0.25">
      <c r="B305" s="194"/>
      <c r="C305" s="194"/>
      <c r="D305" s="4"/>
      <c r="E305" s="38"/>
      <c r="F305" s="39" t="str">
        <f t="shared" si="99"/>
        <v/>
      </c>
      <c r="G305" s="39"/>
      <c r="H305" s="38"/>
      <c r="I305" s="192"/>
      <c r="J305" s="192"/>
      <c r="K305" s="192"/>
      <c r="L305" s="192"/>
      <c r="M305" s="192"/>
      <c r="N305" s="192"/>
      <c r="O305" s="192"/>
      <c r="P305" s="192"/>
      <c r="Q305" s="192"/>
      <c r="R305" s="192"/>
      <c r="Y305" s="40"/>
      <c r="Z305" s="41"/>
      <c r="AA305" s="42" t="str">
        <f t="shared" si="82"/>
        <v/>
      </c>
      <c r="AB305" s="42" t="str">
        <f t="shared" si="87"/>
        <v/>
      </c>
      <c r="AD305" s="5" t="str">
        <f t="shared" si="83"/>
        <v/>
      </c>
      <c r="AE305" s="138" t="str">
        <f t="shared" si="84"/>
        <v/>
      </c>
      <c r="AF305" s="138" t="str">
        <f t="shared" si="88"/>
        <v/>
      </c>
      <c r="AG305" s="6" t="str">
        <f t="shared" si="85"/>
        <v/>
      </c>
      <c r="AH305" s="5" t="str">
        <f t="shared" si="86"/>
        <v/>
      </c>
      <c r="AI305" s="6" t="str">
        <f t="shared" si="89"/>
        <v/>
      </c>
      <c r="AJ305" s="6" t="str">
        <f t="shared" si="90"/>
        <v/>
      </c>
      <c r="AK305" s="6" t="str">
        <f t="shared" si="91"/>
        <v/>
      </c>
      <c r="AL305" s="6" t="str">
        <f t="shared" si="92"/>
        <v/>
      </c>
      <c r="AM305" s="6" t="str">
        <f t="shared" si="93"/>
        <v/>
      </c>
      <c r="AN305" s="6" t="str">
        <f t="shared" si="94"/>
        <v/>
      </c>
      <c r="AO305" s="6" t="str">
        <f t="shared" si="95"/>
        <v/>
      </c>
      <c r="AP305" s="6" t="str">
        <f t="shared" si="96"/>
        <v/>
      </c>
      <c r="AQ305" s="6" t="str">
        <f t="shared" si="97"/>
        <v/>
      </c>
      <c r="AR305" s="6" t="str">
        <f t="shared" si="98"/>
        <v/>
      </c>
      <c r="AS305" s="6"/>
      <c r="AT305" s="47"/>
    </row>
    <row r="306" spans="2:46" x14ac:dyDescent="0.25">
      <c r="B306" s="194"/>
      <c r="C306" s="194"/>
      <c r="D306" s="4"/>
      <c r="E306" s="38"/>
      <c r="F306" s="39" t="str">
        <f t="shared" si="99"/>
        <v/>
      </c>
      <c r="G306" s="39"/>
      <c r="H306" s="38"/>
      <c r="I306" s="192"/>
      <c r="J306" s="192"/>
      <c r="K306" s="192"/>
      <c r="L306" s="192"/>
      <c r="M306" s="192"/>
      <c r="N306" s="192"/>
      <c r="O306" s="192"/>
      <c r="P306" s="192"/>
      <c r="Q306" s="192"/>
      <c r="R306" s="192"/>
      <c r="Y306" s="40"/>
      <c r="Z306" s="41"/>
      <c r="AA306" s="42" t="str">
        <f t="shared" si="82"/>
        <v/>
      </c>
      <c r="AB306" s="42" t="str">
        <f t="shared" si="87"/>
        <v/>
      </c>
      <c r="AD306" s="5" t="str">
        <f t="shared" si="83"/>
        <v/>
      </c>
      <c r="AE306" s="138" t="str">
        <f t="shared" si="84"/>
        <v/>
      </c>
      <c r="AF306" s="138" t="str">
        <f t="shared" si="88"/>
        <v/>
      </c>
      <c r="AG306" s="6" t="str">
        <f t="shared" si="85"/>
        <v/>
      </c>
      <c r="AH306" s="5" t="str">
        <f t="shared" si="86"/>
        <v/>
      </c>
      <c r="AI306" s="6" t="str">
        <f t="shared" si="89"/>
        <v/>
      </c>
      <c r="AJ306" s="6" t="str">
        <f t="shared" si="90"/>
        <v/>
      </c>
      <c r="AK306" s="6" t="str">
        <f t="shared" si="91"/>
        <v/>
      </c>
      <c r="AL306" s="6" t="str">
        <f t="shared" si="92"/>
        <v/>
      </c>
      <c r="AM306" s="6" t="str">
        <f t="shared" si="93"/>
        <v/>
      </c>
      <c r="AN306" s="6" t="str">
        <f t="shared" si="94"/>
        <v/>
      </c>
      <c r="AO306" s="6" t="str">
        <f t="shared" si="95"/>
        <v/>
      </c>
      <c r="AP306" s="6" t="str">
        <f t="shared" si="96"/>
        <v/>
      </c>
      <c r="AQ306" s="6" t="str">
        <f t="shared" si="97"/>
        <v/>
      </c>
      <c r="AR306" s="6" t="str">
        <f t="shared" si="98"/>
        <v/>
      </c>
      <c r="AS306" s="6"/>
      <c r="AT306" s="47"/>
    </row>
    <row r="307" spans="2:46" x14ac:dyDescent="0.25">
      <c r="B307" s="194"/>
      <c r="C307" s="194"/>
      <c r="D307" s="4"/>
      <c r="E307" s="38"/>
      <c r="F307" s="39" t="str">
        <f t="shared" si="99"/>
        <v/>
      </c>
      <c r="G307" s="39"/>
      <c r="H307" s="38"/>
      <c r="I307" s="192"/>
      <c r="J307" s="192"/>
      <c r="K307" s="192"/>
      <c r="L307" s="192"/>
      <c r="M307" s="192"/>
      <c r="N307" s="192"/>
      <c r="O307" s="192"/>
      <c r="P307" s="192"/>
      <c r="Q307" s="192"/>
      <c r="R307" s="192"/>
      <c r="Y307" s="40"/>
      <c r="Z307" s="41"/>
      <c r="AA307" s="42" t="str">
        <f t="shared" si="82"/>
        <v/>
      </c>
      <c r="AB307" s="42" t="str">
        <f t="shared" si="87"/>
        <v/>
      </c>
      <c r="AD307" s="5" t="str">
        <f t="shared" si="83"/>
        <v/>
      </c>
      <c r="AE307" s="138" t="str">
        <f t="shared" si="84"/>
        <v/>
      </c>
      <c r="AF307" s="138" t="str">
        <f t="shared" si="88"/>
        <v/>
      </c>
      <c r="AG307" s="6" t="str">
        <f t="shared" si="85"/>
        <v/>
      </c>
      <c r="AH307" s="5" t="str">
        <f t="shared" si="86"/>
        <v/>
      </c>
      <c r="AI307" s="6" t="str">
        <f t="shared" si="89"/>
        <v/>
      </c>
      <c r="AJ307" s="6" t="str">
        <f t="shared" si="90"/>
        <v/>
      </c>
      <c r="AK307" s="6" t="str">
        <f t="shared" si="91"/>
        <v/>
      </c>
      <c r="AL307" s="6" t="str">
        <f t="shared" si="92"/>
        <v/>
      </c>
      <c r="AM307" s="6" t="str">
        <f t="shared" si="93"/>
        <v/>
      </c>
      <c r="AN307" s="6" t="str">
        <f t="shared" si="94"/>
        <v/>
      </c>
      <c r="AO307" s="6" t="str">
        <f t="shared" si="95"/>
        <v/>
      </c>
      <c r="AP307" s="6" t="str">
        <f t="shared" si="96"/>
        <v/>
      </c>
      <c r="AQ307" s="6" t="str">
        <f t="shared" si="97"/>
        <v/>
      </c>
      <c r="AR307" s="6" t="str">
        <f t="shared" si="98"/>
        <v/>
      </c>
      <c r="AS307" s="6"/>
      <c r="AT307" s="47"/>
    </row>
    <row r="308" spans="2:46" x14ac:dyDescent="0.25">
      <c r="B308" s="194"/>
      <c r="C308" s="194"/>
      <c r="D308" s="4"/>
      <c r="E308" s="38"/>
      <c r="F308" s="39" t="str">
        <f t="shared" si="99"/>
        <v/>
      </c>
      <c r="G308" s="39"/>
      <c r="H308" s="38"/>
      <c r="I308" s="192"/>
      <c r="J308" s="192"/>
      <c r="K308" s="192"/>
      <c r="L308" s="192"/>
      <c r="M308" s="192"/>
      <c r="N308" s="192"/>
      <c r="O308" s="192"/>
      <c r="P308" s="192"/>
      <c r="Q308" s="192"/>
      <c r="R308" s="192"/>
      <c r="Y308" s="40"/>
      <c r="Z308" s="41"/>
      <c r="AA308" s="42" t="str">
        <f t="shared" si="82"/>
        <v/>
      </c>
      <c r="AB308" s="42" t="str">
        <f t="shared" si="87"/>
        <v/>
      </c>
      <c r="AD308" s="5" t="str">
        <f t="shared" si="83"/>
        <v/>
      </c>
      <c r="AE308" s="138" t="str">
        <f t="shared" si="84"/>
        <v/>
      </c>
      <c r="AF308" s="138" t="str">
        <f t="shared" si="88"/>
        <v/>
      </c>
      <c r="AG308" s="6" t="str">
        <f t="shared" si="85"/>
        <v/>
      </c>
      <c r="AH308" s="5" t="str">
        <f t="shared" si="86"/>
        <v/>
      </c>
      <c r="AI308" s="6" t="str">
        <f t="shared" si="89"/>
        <v/>
      </c>
      <c r="AJ308" s="6" t="str">
        <f t="shared" si="90"/>
        <v/>
      </c>
      <c r="AK308" s="6" t="str">
        <f t="shared" si="91"/>
        <v/>
      </c>
      <c r="AL308" s="6" t="str">
        <f t="shared" si="92"/>
        <v/>
      </c>
      <c r="AM308" s="6" t="str">
        <f t="shared" si="93"/>
        <v/>
      </c>
      <c r="AN308" s="6" t="str">
        <f t="shared" si="94"/>
        <v/>
      </c>
      <c r="AO308" s="6" t="str">
        <f t="shared" si="95"/>
        <v/>
      </c>
      <c r="AP308" s="6" t="str">
        <f t="shared" si="96"/>
        <v/>
      </c>
      <c r="AQ308" s="6" t="str">
        <f t="shared" si="97"/>
        <v/>
      </c>
      <c r="AR308" s="6" t="str">
        <f t="shared" si="98"/>
        <v/>
      </c>
      <c r="AS308" s="6"/>
      <c r="AT308" s="47"/>
    </row>
    <row r="309" spans="2:46" x14ac:dyDescent="0.25">
      <c r="B309" s="194"/>
      <c r="C309" s="194"/>
      <c r="D309" s="4"/>
      <c r="E309" s="38"/>
      <c r="F309" s="39" t="str">
        <f t="shared" si="99"/>
        <v/>
      </c>
      <c r="G309" s="39"/>
      <c r="H309" s="38"/>
      <c r="I309" s="192"/>
      <c r="J309" s="192"/>
      <c r="K309" s="192"/>
      <c r="L309" s="192"/>
      <c r="M309" s="192"/>
      <c r="N309" s="192"/>
      <c r="O309" s="192"/>
      <c r="P309" s="192"/>
      <c r="Q309" s="192"/>
      <c r="R309" s="192"/>
      <c r="Y309" s="40"/>
      <c r="Z309" s="41"/>
      <c r="AA309" s="42" t="str">
        <f t="shared" si="82"/>
        <v/>
      </c>
      <c r="AB309" s="42" t="str">
        <f t="shared" si="87"/>
        <v/>
      </c>
      <c r="AD309" s="5" t="str">
        <f t="shared" si="83"/>
        <v/>
      </c>
      <c r="AE309" s="138" t="str">
        <f t="shared" si="84"/>
        <v/>
      </c>
      <c r="AF309" s="138" t="str">
        <f t="shared" si="88"/>
        <v/>
      </c>
      <c r="AG309" s="6" t="str">
        <f t="shared" si="85"/>
        <v/>
      </c>
      <c r="AH309" s="5" t="str">
        <f t="shared" si="86"/>
        <v/>
      </c>
      <c r="AI309" s="6" t="str">
        <f t="shared" si="89"/>
        <v/>
      </c>
      <c r="AJ309" s="6" t="str">
        <f t="shared" si="90"/>
        <v/>
      </c>
      <c r="AK309" s="6" t="str">
        <f t="shared" si="91"/>
        <v/>
      </c>
      <c r="AL309" s="6" t="str">
        <f t="shared" si="92"/>
        <v/>
      </c>
      <c r="AM309" s="6" t="str">
        <f t="shared" si="93"/>
        <v/>
      </c>
      <c r="AN309" s="6" t="str">
        <f t="shared" si="94"/>
        <v/>
      </c>
      <c r="AO309" s="6" t="str">
        <f t="shared" si="95"/>
        <v/>
      </c>
      <c r="AP309" s="6" t="str">
        <f t="shared" si="96"/>
        <v/>
      </c>
      <c r="AQ309" s="6" t="str">
        <f t="shared" si="97"/>
        <v/>
      </c>
      <c r="AR309" s="6" t="str">
        <f t="shared" si="98"/>
        <v/>
      </c>
      <c r="AS309" s="6"/>
      <c r="AT309" s="47"/>
    </row>
    <row r="310" spans="2:46" x14ac:dyDescent="0.25">
      <c r="B310" s="194"/>
      <c r="C310" s="194"/>
      <c r="D310" s="4"/>
      <c r="E310" s="38"/>
      <c r="F310" s="39" t="str">
        <f t="shared" si="99"/>
        <v/>
      </c>
      <c r="G310" s="39"/>
      <c r="H310" s="38"/>
      <c r="I310" s="192"/>
      <c r="J310" s="192"/>
      <c r="K310" s="192"/>
      <c r="L310" s="192"/>
      <c r="M310" s="192"/>
      <c r="N310" s="192"/>
      <c r="O310" s="192"/>
      <c r="P310" s="192"/>
      <c r="Q310" s="192"/>
      <c r="R310" s="192"/>
      <c r="Y310" s="40"/>
      <c r="Z310" s="41"/>
      <c r="AA310" s="42" t="str">
        <f t="shared" si="82"/>
        <v/>
      </c>
      <c r="AB310" s="42" t="str">
        <f t="shared" si="87"/>
        <v/>
      </c>
      <c r="AD310" s="5" t="str">
        <f t="shared" si="83"/>
        <v/>
      </c>
      <c r="AE310" s="138" t="str">
        <f t="shared" si="84"/>
        <v/>
      </c>
      <c r="AF310" s="138" t="str">
        <f t="shared" si="88"/>
        <v/>
      </c>
      <c r="AG310" s="6" t="str">
        <f t="shared" si="85"/>
        <v/>
      </c>
      <c r="AH310" s="5" t="str">
        <f t="shared" si="86"/>
        <v/>
      </c>
      <c r="AI310" s="6" t="str">
        <f t="shared" si="89"/>
        <v/>
      </c>
      <c r="AJ310" s="6" t="str">
        <f t="shared" si="90"/>
        <v/>
      </c>
      <c r="AK310" s="6" t="str">
        <f t="shared" si="91"/>
        <v/>
      </c>
      <c r="AL310" s="6" t="str">
        <f t="shared" si="92"/>
        <v/>
      </c>
      <c r="AM310" s="6" t="str">
        <f t="shared" si="93"/>
        <v/>
      </c>
      <c r="AN310" s="6" t="str">
        <f t="shared" si="94"/>
        <v/>
      </c>
      <c r="AO310" s="6" t="str">
        <f t="shared" si="95"/>
        <v/>
      </c>
      <c r="AP310" s="6" t="str">
        <f t="shared" si="96"/>
        <v/>
      </c>
      <c r="AQ310" s="6" t="str">
        <f t="shared" si="97"/>
        <v/>
      </c>
      <c r="AR310" s="6" t="str">
        <f t="shared" si="98"/>
        <v/>
      </c>
      <c r="AS310" s="6"/>
      <c r="AT310" s="47"/>
    </row>
    <row r="311" spans="2:46" x14ac:dyDescent="0.25">
      <c r="B311" s="194"/>
      <c r="C311" s="194"/>
      <c r="D311" s="4"/>
      <c r="E311" s="38"/>
      <c r="F311" s="39" t="str">
        <f t="shared" si="99"/>
        <v/>
      </c>
      <c r="G311" s="39"/>
      <c r="H311" s="38"/>
      <c r="I311" s="192"/>
      <c r="J311" s="192"/>
      <c r="K311" s="192"/>
      <c r="L311" s="192"/>
      <c r="M311" s="192"/>
      <c r="N311" s="192"/>
      <c r="O311" s="192"/>
      <c r="P311" s="192"/>
      <c r="Q311" s="192"/>
      <c r="R311" s="192"/>
      <c r="Y311" s="40"/>
      <c r="Z311" s="41"/>
      <c r="AA311" s="42" t="str">
        <f t="shared" si="82"/>
        <v/>
      </c>
      <c r="AB311" s="42" t="str">
        <f t="shared" si="87"/>
        <v/>
      </c>
      <c r="AD311" s="5" t="str">
        <f t="shared" si="83"/>
        <v/>
      </c>
      <c r="AE311" s="138" t="str">
        <f t="shared" si="84"/>
        <v/>
      </c>
      <c r="AF311" s="138" t="str">
        <f t="shared" si="88"/>
        <v/>
      </c>
      <c r="AG311" s="6" t="str">
        <f t="shared" si="85"/>
        <v/>
      </c>
      <c r="AH311" s="5" t="str">
        <f t="shared" si="86"/>
        <v/>
      </c>
      <c r="AI311" s="6" t="str">
        <f t="shared" si="89"/>
        <v/>
      </c>
      <c r="AJ311" s="6" t="str">
        <f t="shared" si="90"/>
        <v/>
      </c>
      <c r="AK311" s="6" t="str">
        <f t="shared" si="91"/>
        <v/>
      </c>
      <c r="AL311" s="6" t="str">
        <f t="shared" si="92"/>
        <v/>
      </c>
      <c r="AM311" s="6" t="str">
        <f t="shared" si="93"/>
        <v/>
      </c>
      <c r="AN311" s="6" t="str">
        <f t="shared" si="94"/>
        <v/>
      </c>
      <c r="AO311" s="6" t="str">
        <f t="shared" si="95"/>
        <v/>
      </c>
      <c r="AP311" s="6" t="str">
        <f t="shared" si="96"/>
        <v/>
      </c>
      <c r="AQ311" s="6" t="str">
        <f t="shared" si="97"/>
        <v/>
      </c>
      <c r="AR311" s="6" t="str">
        <f t="shared" si="98"/>
        <v/>
      </c>
      <c r="AS311" s="6"/>
      <c r="AT311" s="47"/>
    </row>
    <row r="312" spans="2:46" x14ac:dyDescent="0.25">
      <c r="B312" s="194"/>
      <c r="C312" s="194"/>
      <c r="D312" s="4"/>
      <c r="E312" s="38"/>
      <c r="F312" s="39" t="str">
        <f t="shared" si="99"/>
        <v/>
      </c>
      <c r="G312" s="39"/>
      <c r="H312" s="38"/>
      <c r="I312" s="192"/>
      <c r="J312" s="192"/>
      <c r="K312" s="192"/>
      <c r="L312" s="192"/>
      <c r="M312" s="192"/>
      <c r="N312" s="192"/>
      <c r="O312" s="192"/>
      <c r="P312" s="192"/>
      <c r="Q312" s="192"/>
      <c r="R312" s="192"/>
      <c r="Y312" s="40"/>
      <c r="Z312" s="41"/>
      <c r="AA312" s="42" t="str">
        <f t="shared" si="82"/>
        <v/>
      </c>
      <c r="AB312" s="42" t="str">
        <f t="shared" si="87"/>
        <v/>
      </c>
      <c r="AD312" s="5" t="str">
        <f t="shared" si="83"/>
        <v/>
      </c>
      <c r="AE312" s="138" t="str">
        <f t="shared" si="84"/>
        <v/>
      </c>
      <c r="AF312" s="138" t="str">
        <f t="shared" si="88"/>
        <v/>
      </c>
      <c r="AG312" s="6" t="str">
        <f t="shared" si="85"/>
        <v/>
      </c>
      <c r="AH312" s="5" t="str">
        <f t="shared" si="86"/>
        <v/>
      </c>
      <c r="AI312" s="6" t="str">
        <f t="shared" si="89"/>
        <v/>
      </c>
      <c r="AJ312" s="6" t="str">
        <f t="shared" si="90"/>
        <v/>
      </c>
      <c r="AK312" s="6" t="str">
        <f t="shared" si="91"/>
        <v/>
      </c>
      <c r="AL312" s="6" t="str">
        <f t="shared" si="92"/>
        <v/>
      </c>
      <c r="AM312" s="6" t="str">
        <f t="shared" si="93"/>
        <v/>
      </c>
      <c r="AN312" s="6" t="str">
        <f t="shared" si="94"/>
        <v/>
      </c>
      <c r="AO312" s="6" t="str">
        <f t="shared" si="95"/>
        <v/>
      </c>
      <c r="AP312" s="6" t="str">
        <f t="shared" si="96"/>
        <v/>
      </c>
      <c r="AQ312" s="6" t="str">
        <f t="shared" si="97"/>
        <v/>
      </c>
      <c r="AR312" s="6" t="str">
        <f t="shared" si="98"/>
        <v/>
      </c>
      <c r="AS312" s="6"/>
      <c r="AT312" s="47"/>
    </row>
    <row r="313" spans="2:46" x14ac:dyDescent="0.25">
      <c r="B313" s="194"/>
      <c r="C313" s="194"/>
      <c r="D313" s="4"/>
      <c r="E313" s="38"/>
      <c r="F313" s="39" t="str">
        <f t="shared" si="99"/>
        <v/>
      </c>
      <c r="G313" s="39"/>
      <c r="H313" s="38"/>
      <c r="I313" s="192"/>
      <c r="J313" s="192"/>
      <c r="K313" s="192"/>
      <c r="L313" s="192"/>
      <c r="M313" s="192"/>
      <c r="N313" s="192"/>
      <c r="O313" s="192"/>
      <c r="P313" s="192"/>
      <c r="Q313" s="192"/>
      <c r="R313" s="192"/>
      <c r="Y313" s="40"/>
      <c r="Z313" s="41"/>
      <c r="AA313" s="42" t="str">
        <f t="shared" si="82"/>
        <v/>
      </c>
      <c r="AB313" s="42" t="str">
        <f t="shared" si="87"/>
        <v/>
      </c>
      <c r="AD313" s="5" t="str">
        <f t="shared" si="83"/>
        <v/>
      </c>
      <c r="AE313" s="138" t="str">
        <f t="shared" si="84"/>
        <v/>
      </c>
      <c r="AF313" s="138" t="str">
        <f t="shared" si="88"/>
        <v/>
      </c>
      <c r="AG313" s="6" t="str">
        <f t="shared" si="85"/>
        <v/>
      </c>
      <c r="AH313" s="5" t="str">
        <f t="shared" si="86"/>
        <v/>
      </c>
      <c r="AI313" s="6" t="str">
        <f t="shared" si="89"/>
        <v/>
      </c>
      <c r="AJ313" s="6" t="str">
        <f t="shared" si="90"/>
        <v/>
      </c>
      <c r="AK313" s="6" t="str">
        <f t="shared" si="91"/>
        <v/>
      </c>
      <c r="AL313" s="6" t="str">
        <f t="shared" si="92"/>
        <v/>
      </c>
      <c r="AM313" s="6" t="str">
        <f t="shared" si="93"/>
        <v/>
      </c>
      <c r="AN313" s="6" t="str">
        <f t="shared" si="94"/>
        <v/>
      </c>
      <c r="AO313" s="6" t="str">
        <f t="shared" si="95"/>
        <v/>
      </c>
      <c r="AP313" s="6" t="str">
        <f t="shared" si="96"/>
        <v/>
      </c>
      <c r="AQ313" s="6" t="str">
        <f t="shared" si="97"/>
        <v/>
      </c>
      <c r="AR313" s="6" t="str">
        <f t="shared" si="98"/>
        <v/>
      </c>
      <c r="AS313" s="6"/>
      <c r="AT313" s="47"/>
    </row>
    <row r="314" spans="2:46" x14ac:dyDescent="0.25">
      <c r="B314" s="194"/>
      <c r="C314" s="194"/>
      <c r="D314" s="4"/>
      <c r="E314" s="38"/>
      <c r="F314" s="39" t="str">
        <f t="shared" si="99"/>
        <v/>
      </c>
      <c r="G314" s="39"/>
      <c r="H314" s="38"/>
      <c r="I314" s="192"/>
      <c r="J314" s="192"/>
      <c r="K314" s="192"/>
      <c r="L314" s="192"/>
      <c r="M314" s="192"/>
      <c r="N314" s="192"/>
      <c r="O314" s="192"/>
      <c r="P314" s="192"/>
      <c r="Q314" s="192"/>
      <c r="R314" s="192"/>
      <c r="Y314" s="40"/>
      <c r="Z314" s="41"/>
      <c r="AA314" s="42" t="str">
        <f t="shared" si="82"/>
        <v/>
      </c>
      <c r="AB314" s="42" t="str">
        <f t="shared" si="87"/>
        <v/>
      </c>
      <c r="AD314" s="5" t="str">
        <f t="shared" si="83"/>
        <v/>
      </c>
      <c r="AE314" s="138" t="str">
        <f t="shared" si="84"/>
        <v/>
      </c>
      <c r="AF314" s="138" t="str">
        <f t="shared" si="88"/>
        <v/>
      </c>
      <c r="AG314" s="6" t="str">
        <f t="shared" si="85"/>
        <v/>
      </c>
      <c r="AH314" s="5" t="str">
        <f t="shared" si="86"/>
        <v/>
      </c>
      <c r="AI314" s="6" t="str">
        <f t="shared" si="89"/>
        <v/>
      </c>
      <c r="AJ314" s="6" t="str">
        <f t="shared" si="90"/>
        <v/>
      </c>
      <c r="AK314" s="6" t="str">
        <f t="shared" si="91"/>
        <v/>
      </c>
      <c r="AL314" s="6" t="str">
        <f t="shared" si="92"/>
        <v/>
      </c>
      <c r="AM314" s="6" t="str">
        <f t="shared" si="93"/>
        <v/>
      </c>
      <c r="AN314" s="6" t="str">
        <f t="shared" si="94"/>
        <v/>
      </c>
      <c r="AO314" s="6" t="str">
        <f t="shared" si="95"/>
        <v/>
      </c>
      <c r="AP314" s="6" t="str">
        <f t="shared" si="96"/>
        <v/>
      </c>
      <c r="AQ314" s="6" t="str">
        <f t="shared" si="97"/>
        <v/>
      </c>
      <c r="AR314" s="6" t="str">
        <f t="shared" si="98"/>
        <v/>
      </c>
      <c r="AS314" s="6"/>
      <c r="AT314" s="47"/>
    </row>
    <row r="315" spans="2:46" x14ac:dyDescent="0.25">
      <c r="B315" s="194"/>
      <c r="C315" s="194"/>
      <c r="D315" s="4"/>
      <c r="E315" s="38"/>
      <c r="F315" s="39" t="str">
        <f t="shared" si="99"/>
        <v/>
      </c>
      <c r="G315" s="39"/>
      <c r="H315" s="38"/>
      <c r="I315" s="192"/>
      <c r="J315" s="192"/>
      <c r="K315" s="192"/>
      <c r="L315" s="192"/>
      <c r="M315" s="192"/>
      <c r="N315" s="192"/>
      <c r="O315" s="192"/>
      <c r="P315" s="192"/>
      <c r="Q315" s="192"/>
      <c r="R315" s="192"/>
      <c r="Y315" s="40"/>
      <c r="Z315" s="41"/>
      <c r="AA315" s="42" t="str">
        <f t="shared" si="82"/>
        <v/>
      </c>
      <c r="AB315" s="42" t="str">
        <f t="shared" si="87"/>
        <v/>
      </c>
      <c r="AD315" s="5" t="str">
        <f t="shared" si="83"/>
        <v/>
      </c>
      <c r="AE315" s="138" t="str">
        <f t="shared" si="84"/>
        <v/>
      </c>
      <c r="AF315" s="138" t="str">
        <f t="shared" si="88"/>
        <v/>
      </c>
      <c r="AG315" s="6" t="str">
        <f t="shared" si="85"/>
        <v/>
      </c>
      <c r="AH315" s="5" t="str">
        <f t="shared" si="86"/>
        <v/>
      </c>
      <c r="AI315" s="6" t="str">
        <f t="shared" si="89"/>
        <v/>
      </c>
      <c r="AJ315" s="6" t="str">
        <f t="shared" si="90"/>
        <v/>
      </c>
      <c r="AK315" s="6" t="str">
        <f t="shared" si="91"/>
        <v/>
      </c>
      <c r="AL315" s="6" t="str">
        <f t="shared" si="92"/>
        <v/>
      </c>
      <c r="AM315" s="6" t="str">
        <f t="shared" si="93"/>
        <v/>
      </c>
      <c r="AN315" s="6" t="str">
        <f t="shared" si="94"/>
        <v/>
      </c>
      <c r="AO315" s="6" t="str">
        <f t="shared" si="95"/>
        <v/>
      </c>
      <c r="AP315" s="6" t="str">
        <f t="shared" si="96"/>
        <v/>
      </c>
      <c r="AQ315" s="6" t="str">
        <f t="shared" si="97"/>
        <v/>
      </c>
      <c r="AR315" s="6" t="str">
        <f t="shared" si="98"/>
        <v/>
      </c>
      <c r="AS315" s="6"/>
      <c r="AT315" s="47"/>
    </row>
    <row r="316" spans="2:46" x14ac:dyDescent="0.25">
      <c r="B316" s="194"/>
      <c r="C316" s="194"/>
      <c r="D316" s="4"/>
      <c r="E316" s="38"/>
      <c r="F316" s="39" t="str">
        <f t="shared" si="99"/>
        <v/>
      </c>
      <c r="G316" s="39"/>
      <c r="H316" s="38"/>
      <c r="I316" s="192"/>
      <c r="J316" s="192"/>
      <c r="K316" s="192"/>
      <c r="L316" s="192"/>
      <c r="M316" s="192"/>
      <c r="N316" s="192"/>
      <c r="O316" s="192"/>
      <c r="P316" s="192"/>
      <c r="Q316" s="192"/>
      <c r="R316" s="192"/>
      <c r="Y316" s="40"/>
      <c r="Z316" s="41"/>
      <c r="AA316" s="42" t="str">
        <f t="shared" si="82"/>
        <v/>
      </c>
      <c r="AB316" s="42" t="str">
        <f t="shared" si="87"/>
        <v/>
      </c>
      <c r="AD316" s="5" t="str">
        <f t="shared" si="83"/>
        <v/>
      </c>
      <c r="AE316" s="138" t="str">
        <f t="shared" si="84"/>
        <v/>
      </c>
      <c r="AF316" s="138" t="str">
        <f t="shared" si="88"/>
        <v/>
      </c>
      <c r="AG316" s="6" t="str">
        <f t="shared" si="85"/>
        <v/>
      </c>
      <c r="AH316" s="5" t="str">
        <f t="shared" si="86"/>
        <v/>
      </c>
      <c r="AI316" s="6" t="str">
        <f t="shared" si="89"/>
        <v/>
      </c>
      <c r="AJ316" s="6" t="str">
        <f t="shared" si="90"/>
        <v/>
      </c>
      <c r="AK316" s="6" t="str">
        <f t="shared" si="91"/>
        <v/>
      </c>
      <c r="AL316" s="6" t="str">
        <f t="shared" si="92"/>
        <v/>
      </c>
      <c r="AM316" s="6" t="str">
        <f t="shared" si="93"/>
        <v/>
      </c>
      <c r="AN316" s="6" t="str">
        <f t="shared" si="94"/>
        <v/>
      </c>
      <c r="AO316" s="6" t="str">
        <f t="shared" si="95"/>
        <v/>
      </c>
      <c r="AP316" s="6" t="str">
        <f t="shared" si="96"/>
        <v/>
      </c>
      <c r="AQ316" s="6" t="str">
        <f t="shared" si="97"/>
        <v/>
      </c>
      <c r="AR316" s="6" t="str">
        <f t="shared" si="98"/>
        <v/>
      </c>
      <c r="AS316" s="6"/>
      <c r="AT316" s="47"/>
    </row>
    <row r="317" spans="2:46" x14ac:dyDescent="0.25">
      <c r="B317" s="194"/>
      <c r="C317" s="194"/>
      <c r="D317" s="4"/>
      <c r="E317" s="38"/>
      <c r="F317" s="39" t="str">
        <f t="shared" si="99"/>
        <v/>
      </c>
      <c r="G317" s="39"/>
      <c r="H317" s="38"/>
      <c r="I317" s="192"/>
      <c r="J317" s="192"/>
      <c r="K317" s="192"/>
      <c r="L317" s="192"/>
      <c r="M317" s="192"/>
      <c r="N317" s="192"/>
      <c r="O317" s="192"/>
      <c r="P317" s="192"/>
      <c r="Q317" s="192"/>
      <c r="R317" s="192"/>
      <c r="Y317" s="40"/>
      <c r="Z317" s="41"/>
      <c r="AA317" s="42" t="str">
        <f t="shared" si="82"/>
        <v/>
      </c>
      <c r="AB317" s="42" t="str">
        <f t="shared" si="87"/>
        <v/>
      </c>
      <c r="AD317" s="5" t="str">
        <f t="shared" si="83"/>
        <v/>
      </c>
      <c r="AE317" s="138" t="str">
        <f t="shared" si="84"/>
        <v/>
      </c>
      <c r="AF317" s="138" t="str">
        <f t="shared" si="88"/>
        <v/>
      </c>
      <c r="AG317" s="6" t="str">
        <f t="shared" si="85"/>
        <v/>
      </c>
      <c r="AH317" s="5" t="str">
        <f t="shared" si="86"/>
        <v/>
      </c>
      <c r="AI317" s="6" t="str">
        <f t="shared" si="89"/>
        <v/>
      </c>
      <c r="AJ317" s="6" t="str">
        <f t="shared" si="90"/>
        <v/>
      </c>
      <c r="AK317" s="6" t="str">
        <f t="shared" si="91"/>
        <v/>
      </c>
      <c r="AL317" s="6" t="str">
        <f t="shared" si="92"/>
        <v/>
      </c>
      <c r="AM317" s="6" t="str">
        <f t="shared" si="93"/>
        <v/>
      </c>
      <c r="AN317" s="6" t="str">
        <f t="shared" si="94"/>
        <v/>
      </c>
      <c r="AO317" s="6" t="str">
        <f t="shared" si="95"/>
        <v/>
      </c>
      <c r="AP317" s="6" t="str">
        <f t="shared" si="96"/>
        <v/>
      </c>
      <c r="AQ317" s="6" t="str">
        <f t="shared" si="97"/>
        <v/>
      </c>
      <c r="AR317" s="6" t="str">
        <f t="shared" si="98"/>
        <v/>
      </c>
      <c r="AS317" s="6"/>
      <c r="AT317" s="47"/>
    </row>
    <row r="318" spans="2:46" x14ac:dyDescent="0.25">
      <c r="B318" s="194"/>
      <c r="C318" s="194"/>
      <c r="D318" s="4"/>
      <c r="E318" s="38"/>
      <c r="F318" s="39" t="str">
        <f t="shared" si="99"/>
        <v/>
      </c>
      <c r="G318" s="39"/>
      <c r="H318" s="38"/>
      <c r="I318" s="192"/>
      <c r="J318" s="192"/>
      <c r="K318" s="192"/>
      <c r="L318" s="192"/>
      <c r="M318" s="192"/>
      <c r="N318" s="192"/>
      <c r="O318" s="192"/>
      <c r="P318" s="192"/>
      <c r="Q318" s="192"/>
      <c r="R318" s="192"/>
      <c r="Y318" s="40"/>
      <c r="Z318" s="41"/>
      <c r="AA318" s="42" t="str">
        <f t="shared" si="82"/>
        <v/>
      </c>
      <c r="AB318" s="42" t="str">
        <f t="shared" si="87"/>
        <v/>
      </c>
      <c r="AD318" s="5" t="str">
        <f t="shared" si="83"/>
        <v/>
      </c>
      <c r="AE318" s="138" t="str">
        <f t="shared" si="84"/>
        <v/>
      </c>
      <c r="AF318" s="138" t="str">
        <f t="shared" si="88"/>
        <v/>
      </c>
      <c r="AG318" s="6" t="str">
        <f t="shared" si="85"/>
        <v/>
      </c>
      <c r="AH318" s="5" t="str">
        <f t="shared" si="86"/>
        <v/>
      </c>
      <c r="AI318" s="6" t="str">
        <f t="shared" si="89"/>
        <v/>
      </c>
      <c r="AJ318" s="6" t="str">
        <f t="shared" si="90"/>
        <v/>
      </c>
      <c r="AK318" s="6" t="str">
        <f t="shared" si="91"/>
        <v/>
      </c>
      <c r="AL318" s="6" t="str">
        <f t="shared" si="92"/>
        <v/>
      </c>
      <c r="AM318" s="6" t="str">
        <f t="shared" si="93"/>
        <v/>
      </c>
      <c r="AN318" s="6" t="str">
        <f t="shared" si="94"/>
        <v/>
      </c>
      <c r="AO318" s="6" t="str">
        <f t="shared" si="95"/>
        <v/>
      </c>
      <c r="AP318" s="6" t="str">
        <f t="shared" si="96"/>
        <v/>
      </c>
      <c r="AQ318" s="6" t="str">
        <f t="shared" si="97"/>
        <v/>
      </c>
      <c r="AR318" s="6" t="str">
        <f t="shared" si="98"/>
        <v/>
      </c>
      <c r="AS318" s="6"/>
      <c r="AT318" s="47"/>
    </row>
    <row r="319" spans="2:46" x14ac:dyDescent="0.25">
      <c r="B319" s="194"/>
      <c r="C319" s="194"/>
      <c r="D319" s="4"/>
      <c r="E319" s="38"/>
      <c r="F319" s="39" t="str">
        <f t="shared" si="99"/>
        <v/>
      </c>
      <c r="G319" s="39"/>
      <c r="H319" s="38"/>
      <c r="I319" s="192"/>
      <c r="J319" s="192"/>
      <c r="K319" s="192"/>
      <c r="L319" s="192"/>
      <c r="M319" s="192"/>
      <c r="N319" s="192"/>
      <c r="O319" s="192"/>
      <c r="P319" s="192"/>
      <c r="Q319" s="192"/>
      <c r="R319" s="192"/>
      <c r="Y319" s="40"/>
      <c r="Z319" s="41"/>
      <c r="AA319" s="42" t="str">
        <f t="shared" si="82"/>
        <v/>
      </c>
      <c r="AB319" s="42" t="str">
        <f t="shared" si="87"/>
        <v/>
      </c>
      <c r="AD319" s="5" t="str">
        <f t="shared" si="83"/>
        <v/>
      </c>
      <c r="AE319" s="138" t="str">
        <f t="shared" si="84"/>
        <v/>
      </c>
      <c r="AF319" s="138" t="str">
        <f t="shared" si="88"/>
        <v/>
      </c>
      <c r="AG319" s="6" t="str">
        <f t="shared" si="85"/>
        <v/>
      </c>
      <c r="AH319" s="5" t="str">
        <f t="shared" si="86"/>
        <v/>
      </c>
      <c r="AI319" s="6" t="str">
        <f t="shared" si="89"/>
        <v/>
      </c>
      <c r="AJ319" s="6" t="str">
        <f t="shared" si="90"/>
        <v/>
      </c>
      <c r="AK319" s="6" t="str">
        <f t="shared" si="91"/>
        <v/>
      </c>
      <c r="AL319" s="6" t="str">
        <f t="shared" si="92"/>
        <v/>
      </c>
      <c r="AM319" s="6" t="str">
        <f t="shared" si="93"/>
        <v/>
      </c>
      <c r="AN319" s="6" t="str">
        <f t="shared" si="94"/>
        <v/>
      </c>
      <c r="AO319" s="6" t="str">
        <f t="shared" si="95"/>
        <v/>
      </c>
      <c r="AP319" s="6" t="str">
        <f t="shared" si="96"/>
        <v/>
      </c>
      <c r="AQ319" s="6" t="str">
        <f t="shared" si="97"/>
        <v/>
      </c>
      <c r="AR319" s="6" t="str">
        <f t="shared" si="98"/>
        <v/>
      </c>
      <c r="AS319" s="6"/>
      <c r="AT319" s="47"/>
    </row>
    <row r="320" spans="2:46" x14ac:dyDescent="0.25">
      <c r="B320" s="194"/>
      <c r="C320" s="194"/>
      <c r="D320" s="4"/>
      <c r="E320" s="38"/>
      <c r="F320" s="39" t="str">
        <f t="shared" si="99"/>
        <v/>
      </c>
      <c r="G320" s="39"/>
      <c r="H320" s="38"/>
      <c r="I320" s="192"/>
      <c r="J320" s="192"/>
      <c r="K320" s="192"/>
      <c r="L320" s="192"/>
      <c r="M320" s="192"/>
      <c r="N320" s="192"/>
      <c r="O320" s="192"/>
      <c r="P320" s="192"/>
      <c r="Q320" s="192"/>
      <c r="R320" s="192"/>
      <c r="Y320" s="40"/>
      <c r="Z320" s="41"/>
      <c r="AA320" s="42" t="str">
        <f t="shared" si="82"/>
        <v/>
      </c>
      <c r="AB320" s="42" t="str">
        <f t="shared" si="87"/>
        <v/>
      </c>
      <c r="AD320" s="5" t="str">
        <f t="shared" si="83"/>
        <v/>
      </c>
      <c r="AE320" s="138" t="str">
        <f t="shared" si="84"/>
        <v/>
      </c>
      <c r="AF320" s="138" t="str">
        <f t="shared" si="88"/>
        <v/>
      </c>
      <c r="AG320" s="6" t="str">
        <f t="shared" si="85"/>
        <v/>
      </c>
      <c r="AH320" s="5" t="str">
        <f t="shared" si="86"/>
        <v/>
      </c>
      <c r="AI320" s="6" t="str">
        <f t="shared" si="89"/>
        <v/>
      </c>
      <c r="AJ320" s="6" t="str">
        <f t="shared" si="90"/>
        <v/>
      </c>
      <c r="AK320" s="6" t="str">
        <f t="shared" si="91"/>
        <v/>
      </c>
      <c r="AL320" s="6" t="str">
        <f t="shared" si="92"/>
        <v/>
      </c>
      <c r="AM320" s="6" t="str">
        <f t="shared" si="93"/>
        <v/>
      </c>
      <c r="AN320" s="6" t="str">
        <f t="shared" si="94"/>
        <v/>
      </c>
      <c r="AO320" s="6" t="str">
        <f t="shared" si="95"/>
        <v/>
      </c>
      <c r="AP320" s="6" t="str">
        <f t="shared" si="96"/>
        <v/>
      </c>
      <c r="AQ320" s="6" t="str">
        <f t="shared" si="97"/>
        <v/>
      </c>
      <c r="AR320" s="6" t="str">
        <f t="shared" si="98"/>
        <v/>
      </c>
      <c r="AS320" s="6"/>
      <c r="AT320" s="47"/>
    </row>
    <row r="321" spans="2:46" x14ac:dyDescent="0.25">
      <c r="B321" s="194"/>
      <c r="C321" s="194"/>
      <c r="D321" s="4"/>
      <c r="E321" s="38"/>
      <c r="F321" s="39" t="str">
        <f t="shared" si="99"/>
        <v/>
      </c>
      <c r="G321" s="39"/>
      <c r="H321" s="38"/>
      <c r="I321" s="192"/>
      <c r="J321" s="192"/>
      <c r="K321" s="192"/>
      <c r="L321" s="192"/>
      <c r="M321" s="192"/>
      <c r="N321" s="192"/>
      <c r="O321" s="192"/>
      <c r="P321" s="192"/>
      <c r="Q321" s="192"/>
      <c r="R321" s="192"/>
      <c r="Y321" s="40"/>
      <c r="Z321" s="41"/>
      <c r="AA321" s="42" t="str">
        <f t="shared" si="82"/>
        <v/>
      </c>
      <c r="AB321" s="42" t="str">
        <f t="shared" si="87"/>
        <v/>
      </c>
      <c r="AD321" s="5" t="str">
        <f t="shared" si="83"/>
        <v/>
      </c>
      <c r="AE321" s="138" t="str">
        <f t="shared" si="84"/>
        <v/>
      </c>
      <c r="AF321" s="138" t="str">
        <f t="shared" si="88"/>
        <v/>
      </c>
      <c r="AG321" s="6" t="str">
        <f t="shared" si="85"/>
        <v/>
      </c>
      <c r="AH321" s="5" t="str">
        <f t="shared" si="86"/>
        <v/>
      </c>
      <c r="AI321" s="6" t="str">
        <f t="shared" si="89"/>
        <v/>
      </c>
      <c r="AJ321" s="6" t="str">
        <f t="shared" si="90"/>
        <v/>
      </c>
      <c r="AK321" s="6" t="str">
        <f t="shared" si="91"/>
        <v/>
      </c>
      <c r="AL321" s="6" t="str">
        <f t="shared" si="92"/>
        <v/>
      </c>
      <c r="AM321" s="6" t="str">
        <f t="shared" si="93"/>
        <v/>
      </c>
      <c r="AN321" s="6" t="str">
        <f t="shared" si="94"/>
        <v/>
      </c>
      <c r="AO321" s="6" t="str">
        <f t="shared" si="95"/>
        <v/>
      </c>
      <c r="AP321" s="6" t="str">
        <f t="shared" si="96"/>
        <v/>
      </c>
      <c r="AQ321" s="6" t="str">
        <f t="shared" si="97"/>
        <v/>
      </c>
      <c r="AR321" s="6" t="str">
        <f t="shared" si="98"/>
        <v/>
      </c>
      <c r="AS321" s="6"/>
      <c r="AT321" s="47"/>
    </row>
    <row r="322" spans="2:46" x14ac:dyDescent="0.25">
      <c r="B322" s="194"/>
      <c r="C322" s="194"/>
      <c r="D322" s="4"/>
      <c r="E322" s="38"/>
      <c r="F322" s="39" t="str">
        <f t="shared" si="99"/>
        <v/>
      </c>
      <c r="G322" s="39"/>
      <c r="H322" s="38"/>
      <c r="I322" s="192"/>
      <c r="J322" s="192"/>
      <c r="K322" s="192"/>
      <c r="L322" s="192"/>
      <c r="M322" s="192"/>
      <c r="N322" s="192"/>
      <c r="O322" s="192"/>
      <c r="P322" s="192"/>
      <c r="Q322" s="192"/>
      <c r="R322" s="192"/>
      <c r="Y322" s="40"/>
      <c r="Z322" s="41"/>
      <c r="AA322" s="42" t="str">
        <f t="shared" si="82"/>
        <v/>
      </c>
      <c r="AB322" s="42" t="str">
        <f t="shared" si="87"/>
        <v/>
      </c>
      <c r="AD322" s="5" t="str">
        <f t="shared" si="83"/>
        <v/>
      </c>
      <c r="AE322" s="138" t="str">
        <f t="shared" si="84"/>
        <v/>
      </c>
      <c r="AF322" s="138" t="str">
        <f t="shared" si="88"/>
        <v/>
      </c>
      <c r="AG322" s="6" t="str">
        <f t="shared" si="85"/>
        <v/>
      </c>
      <c r="AH322" s="5" t="str">
        <f t="shared" si="86"/>
        <v/>
      </c>
      <c r="AI322" s="6" t="str">
        <f t="shared" si="89"/>
        <v/>
      </c>
      <c r="AJ322" s="6" t="str">
        <f t="shared" si="90"/>
        <v/>
      </c>
      <c r="AK322" s="6" t="str">
        <f t="shared" si="91"/>
        <v/>
      </c>
      <c r="AL322" s="6" t="str">
        <f t="shared" si="92"/>
        <v/>
      </c>
      <c r="AM322" s="6" t="str">
        <f t="shared" si="93"/>
        <v/>
      </c>
      <c r="AN322" s="6" t="str">
        <f t="shared" si="94"/>
        <v/>
      </c>
      <c r="AO322" s="6" t="str">
        <f t="shared" si="95"/>
        <v/>
      </c>
      <c r="AP322" s="6" t="str">
        <f t="shared" si="96"/>
        <v/>
      </c>
      <c r="AQ322" s="6" t="str">
        <f t="shared" si="97"/>
        <v/>
      </c>
      <c r="AR322" s="6" t="str">
        <f t="shared" si="98"/>
        <v/>
      </c>
      <c r="AS322" s="6"/>
      <c r="AT322" s="47"/>
    </row>
    <row r="323" spans="2:46" x14ac:dyDescent="0.25">
      <c r="B323" s="194"/>
      <c r="C323" s="194"/>
      <c r="D323" s="4"/>
      <c r="E323" s="38"/>
      <c r="F323" s="39" t="str">
        <f t="shared" si="99"/>
        <v/>
      </c>
      <c r="G323" s="39"/>
      <c r="H323" s="38"/>
      <c r="I323" s="192"/>
      <c r="J323" s="192"/>
      <c r="K323" s="192"/>
      <c r="L323" s="192"/>
      <c r="M323" s="192"/>
      <c r="N323" s="192"/>
      <c r="O323" s="192"/>
      <c r="P323" s="192"/>
      <c r="Q323" s="192"/>
      <c r="R323" s="192"/>
      <c r="Y323" s="40"/>
      <c r="Z323" s="41"/>
      <c r="AA323" s="42" t="str">
        <f t="shared" si="82"/>
        <v/>
      </c>
      <c r="AB323" s="42" t="str">
        <f t="shared" si="87"/>
        <v/>
      </c>
      <c r="AD323" s="5" t="str">
        <f t="shared" si="83"/>
        <v/>
      </c>
      <c r="AE323" s="138" t="str">
        <f t="shared" si="84"/>
        <v/>
      </c>
      <c r="AF323" s="138" t="str">
        <f t="shared" si="88"/>
        <v/>
      </c>
      <c r="AG323" s="6" t="str">
        <f t="shared" si="85"/>
        <v/>
      </c>
      <c r="AH323" s="5" t="str">
        <f t="shared" si="86"/>
        <v/>
      </c>
      <c r="AI323" s="6" t="str">
        <f t="shared" si="89"/>
        <v/>
      </c>
      <c r="AJ323" s="6" t="str">
        <f t="shared" si="90"/>
        <v/>
      </c>
      <c r="AK323" s="6" t="str">
        <f t="shared" si="91"/>
        <v/>
      </c>
      <c r="AL323" s="6" t="str">
        <f t="shared" si="92"/>
        <v/>
      </c>
      <c r="AM323" s="6" t="str">
        <f t="shared" si="93"/>
        <v/>
      </c>
      <c r="AN323" s="6" t="str">
        <f t="shared" si="94"/>
        <v/>
      </c>
      <c r="AO323" s="6" t="str">
        <f t="shared" si="95"/>
        <v/>
      </c>
      <c r="AP323" s="6" t="str">
        <f t="shared" si="96"/>
        <v/>
      </c>
      <c r="AQ323" s="6" t="str">
        <f t="shared" si="97"/>
        <v/>
      </c>
      <c r="AR323" s="6" t="str">
        <f t="shared" si="98"/>
        <v/>
      </c>
      <c r="AS323" s="6"/>
      <c r="AT323" s="47"/>
    </row>
    <row r="324" spans="2:46" x14ac:dyDescent="0.25">
      <c r="B324" s="194"/>
      <c r="C324" s="194"/>
      <c r="D324" s="4"/>
      <c r="E324" s="38"/>
      <c r="F324" s="39" t="str">
        <f t="shared" si="99"/>
        <v/>
      </c>
      <c r="G324" s="39"/>
      <c r="H324" s="38"/>
      <c r="I324" s="192"/>
      <c r="J324" s="192"/>
      <c r="K324" s="192"/>
      <c r="L324" s="192"/>
      <c r="M324" s="192"/>
      <c r="N324" s="192"/>
      <c r="O324" s="192"/>
      <c r="P324" s="192"/>
      <c r="Q324" s="192"/>
      <c r="R324" s="192"/>
      <c r="Y324" s="40"/>
      <c r="Z324" s="41"/>
      <c r="AA324" s="42" t="str">
        <f t="shared" si="82"/>
        <v/>
      </c>
      <c r="AB324" s="42" t="str">
        <f t="shared" si="87"/>
        <v/>
      </c>
      <c r="AD324" s="5" t="str">
        <f t="shared" si="83"/>
        <v/>
      </c>
      <c r="AE324" s="138" t="str">
        <f t="shared" si="84"/>
        <v/>
      </c>
      <c r="AF324" s="138" t="str">
        <f t="shared" si="88"/>
        <v/>
      </c>
      <c r="AG324" s="6" t="str">
        <f t="shared" si="85"/>
        <v/>
      </c>
      <c r="AH324" s="5" t="str">
        <f t="shared" si="86"/>
        <v/>
      </c>
      <c r="AI324" s="6" t="str">
        <f t="shared" si="89"/>
        <v/>
      </c>
      <c r="AJ324" s="6" t="str">
        <f t="shared" si="90"/>
        <v/>
      </c>
      <c r="AK324" s="6" t="str">
        <f t="shared" si="91"/>
        <v/>
      </c>
      <c r="AL324" s="6" t="str">
        <f t="shared" si="92"/>
        <v/>
      </c>
      <c r="AM324" s="6" t="str">
        <f t="shared" si="93"/>
        <v/>
      </c>
      <c r="AN324" s="6" t="str">
        <f t="shared" si="94"/>
        <v/>
      </c>
      <c r="AO324" s="6" t="str">
        <f t="shared" si="95"/>
        <v/>
      </c>
      <c r="AP324" s="6" t="str">
        <f t="shared" si="96"/>
        <v/>
      </c>
      <c r="AQ324" s="6" t="str">
        <f t="shared" si="97"/>
        <v/>
      </c>
      <c r="AR324" s="6" t="str">
        <f t="shared" si="98"/>
        <v/>
      </c>
      <c r="AS324" s="6"/>
      <c r="AT324" s="47"/>
    </row>
    <row r="325" spans="2:46" x14ac:dyDescent="0.25">
      <c r="B325" s="194"/>
      <c r="C325" s="194"/>
      <c r="D325" s="4"/>
      <c r="E325" s="38"/>
      <c r="F325" s="39" t="str">
        <f t="shared" si="99"/>
        <v/>
      </c>
      <c r="G325" s="39"/>
      <c r="H325" s="38"/>
      <c r="I325" s="192"/>
      <c r="J325" s="192"/>
      <c r="K325" s="192"/>
      <c r="L325" s="192"/>
      <c r="M325" s="192"/>
      <c r="N325" s="192"/>
      <c r="O325" s="192"/>
      <c r="P325" s="192"/>
      <c r="Q325" s="192"/>
      <c r="R325" s="192"/>
      <c r="Y325" s="40"/>
      <c r="Z325" s="41"/>
      <c r="AA325" s="42" t="str">
        <f t="shared" si="82"/>
        <v/>
      </c>
      <c r="AB325" s="42" t="str">
        <f t="shared" si="87"/>
        <v/>
      </c>
      <c r="AD325" s="5" t="str">
        <f t="shared" si="83"/>
        <v/>
      </c>
      <c r="AE325" s="138" t="str">
        <f t="shared" si="84"/>
        <v/>
      </c>
      <c r="AF325" s="138" t="str">
        <f t="shared" si="88"/>
        <v/>
      </c>
      <c r="AG325" s="6" t="str">
        <f t="shared" si="85"/>
        <v/>
      </c>
      <c r="AH325" s="5" t="str">
        <f t="shared" si="86"/>
        <v/>
      </c>
      <c r="AI325" s="6" t="str">
        <f t="shared" si="89"/>
        <v/>
      </c>
      <c r="AJ325" s="6" t="str">
        <f t="shared" si="90"/>
        <v/>
      </c>
      <c r="AK325" s="6" t="str">
        <f t="shared" si="91"/>
        <v/>
      </c>
      <c r="AL325" s="6" t="str">
        <f t="shared" si="92"/>
        <v/>
      </c>
      <c r="AM325" s="6" t="str">
        <f t="shared" si="93"/>
        <v/>
      </c>
      <c r="AN325" s="6" t="str">
        <f t="shared" si="94"/>
        <v/>
      </c>
      <c r="AO325" s="6" t="str">
        <f t="shared" si="95"/>
        <v/>
      </c>
      <c r="AP325" s="6" t="str">
        <f t="shared" si="96"/>
        <v/>
      </c>
      <c r="AQ325" s="6" t="str">
        <f t="shared" si="97"/>
        <v/>
      </c>
      <c r="AR325" s="6" t="str">
        <f t="shared" si="98"/>
        <v/>
      </c>
      <c r="AS325" s="6"/>
      <c r="AT325" s="47"/>
    </row>
    <row r="326" spans="2:46" x14ac:dyDescent="0.25">
      <c r="B326" s="194"/>
      <c r="C326" s="194"/>
      <c r="D326" s="4"/>
      <c r="E326" s="38"/>
      <c r="F326" s="39" t="str">
        <f t="shared" si="99"/>
        <v/>
      </c>
      <c r="G326" s="39"/>
      <c r="H326" s="38"/>
      <c r="I326" s="192"/>
      <c r="J326" s="192"/>
      <c r="K326" s="192"/>
      <c r="L326" s="192"/>
      <c r="M326" s="192"/>
      <c r="N326" s="192"/>
      <c r="O326" s="192"/>
      <c r="P326" s="192"/>
      <c r="Q326" s="192"/>
      <c r="R326" s="192"/>
      <c r="Y326" s="40"/>
      <c r="Z326" s="41"/>
      <c r="AA326" s="42" t="str">
        <f t="shared" si="82"/>
        <v/>
      </c>
      <c r="AB326" s="42" t="str">
        <f t="shared" si="87"/>
        <v/>
      </c>
      <c r="AD326" s="5" t="str">
        <f t="shared" si="83"/>
        <v/>
      </c>
      <c r="AE326" s="138" t="str">
        <f t="shared" si="84"/>
        <v/>
      </c>
      <c r="AF326" s="138" t="str">
        <f t="shared" si="88"/>
        <v/>
      </c>
      <c r="AG326" s="6" t="str">
        <f t="shared" si="85"/>
        <v/>
      </c>
      <c r="AH326" s="5" t="str">
        <f t="shared" si="86"/>
        <v/>
      </c>
      <c r="AI326" s="6" t="str">
        <f t="shared" si="89"/>
        <v/>
      </c>
      <c r="AJ326" s="6" t="str">
        <f t="shared" si="90"/>
        <v/>
      </c>
      <c r="AK326" s="6" t="str">
        <f t="shared" si="91"/>
        <v/>
      </c>
      <c r="AL326" s="6" t="str">
        <f t="shared" si="92"/>
        <v/>
      </c>
      <c r="AM326" s="6" t="str">
        <f t="shared" si="93"/>
        <v/>
      </c>
      <c r="AN326" s="6" t="str">
        <f t="shared" si="94"/>
        <v/>
      </c>
      <c r="AO326" s="6" t="str">
        <f t="shared" si="95"/>
        <v/>
      </c>
      <c r="AP326" s="6" t="str">
        <f t="shared" si="96"/>
        <v/>
      </c>
      <c r="AQ326" s="6" t="str">
        <f t="shared" si="97"/>
        <v/>
      </c>
      <c r="AR326" s="6" t="str">
        <f t="shared" si="98"/>
        <v/>
      </c>
      <c r="AS326" s="6"/>
      <c r="AT326" s="47"/>
    </row>
    <row r="327" spans="2:46" x14ac:dyDescent="0.25">
      <c r="B327" s="194"/>
      <c r="C327" s="194"/>
      <c r="D327" s="4"/>
      <c r="E327" s="38"/>
      <c r="F327" s="39" t="str">
        <f t="shared" si="99"/>
        <v/>
      </c>
      <c r="G327" s="39"/>
      <c r="H327" s="38"/>
      <c r="I327" s="192"/>
      <c r="J327" s="192"/>
      <c r="K327" s="192"/>
      <c r="L327" s="192"/>
      <c r="M327" s="192"/>
      <c r="N327" s="192"/>
      <c r="O327" s="192"/>
      <c r="P327" s="192"/>
      <c r="Q327" s="192"/>
      <c r="R327" s="192"/>
      <c r="Y327" s="40"/>
      <c r="Z327" s="41"/>
      <c r="AA327" s="42" t="str">
        <f t="shared" si="82"/>
        <v/>
      </c>
      <c r="AB327" s="42" t="str">
        <f t="shared" si="87"/>
        <v/>
      </c>
      <c r="AD327" s="5" t="str">
        <f t="shared" si="83"/>
        <v/>
      </c>
      <c r="AE327" s="138" t="str">
        <f t="shared" si="84"/>
        <v/>
      </c>
      <c r="AF327" s="138" t="str">
        <f t="shared" si="88"/>
        <v/>
      </c>
      <c r="AG327" s="6" t="str">
        <f t="shared" si="85"/>
        <v/>
      </c>
      <c r="AH327" s="5" t="str">
        <f t="shared" si="86"/>
        <v/>
      </c>
      <c r="AI327" s="6" t="str">
        <f t="shared" si="89"/>
        <v/>
      </c>
      <c r="AJ327" s="6" t="str">
        <f t="shared" si="90"/>
        <v/>
      </c>
      <c r="AK327" s="6" t="str">
        <f t="shared" si="91"/>
        <v/>
      </c>
      <c r="AL327" s="6" t="str">
        <f t="shared" si="92"/>
        <v/>
      </c>
      <c r="AM327" s="6" t="str">
        <f t="shared" si="93"/>
        <v/>
      </c>
      <c r="AN327" s="6" t="str">
        <f t="shared" si="94"/>
        <v/>
      </c>
      <c r="AO327" s="6" t="str">
        <f t="shared" si="95"/>
        <v/>
      </c>
      <c r="AP327" s="6" t="str">
        <f t="shared" si="96"/>
        <v/>
      </c>
      <c r="AQ327" s="6" t="str">
        <f t="shared" si="97"/>
        <v/>
      </c>
      <c r="AR327" s="6" t="str">
        <f t="shared" si="98"/>
        <v/>
      </c>
      <c r="AS327" s="6"/>
      <c r="AT327" s="47"/>
    </row>
    <row r="328" spans="2:46" x14ac:dyDescent="0.25">
      <c r="B328" s="194"/>
      <c r="C328" s="194"/>
      <c r="D328" s="4"/>
      <c r="E328" s="38"/>
      <c r="F328" s="39" t="str">
        <f t="shared" si="99"/>
        <v/>
      </c>
      <c r="G328" s="39"/>
      <c r="H328" s="38"/>
      <c r="I328" s="192"/>
      <c r="J328" s="192"/>
      <c r="K328" s="192"/>
      <c r="L328" s="192"/>
      <c r="M328" s="192"/>
      <c r="N328" s="192"/>
      <c r="O328" s="192"/>
      <c r="P328" s="192"/>
      <c r="Q328" s="192"/>
      <c r="R328" s="192"/>
      <c r="Y328" s="40"/>
      <c r="Z328" s="41"/>
      <c r="AA328" s="42" t="str">
        <f t="shared" si="82"/>
        <v/>
      </c>
      <c r="AB328" s="42" t="str">
        <f t="shared" si="87"/>
        <v/>
      </c>
      <c r="AD328" s="5" t="str">
        <f t="shared" si="83"/>
        <v/>
      </c>
      <c r="AE328" s="138" t="str">
        <f t="shared" si="84"/>
        <v/>
      </c>
      <c r="AF328" s="138" t="str">
        <f t="shared" si="88"/>
        <v/>
      </c>
      <c r="AG328" s="6" t="str">
        <f t="shared" si="85"/>
        <v/>
      </c>
      <c r="AH328" s="5" t="str">
        <f t="shared" si="86"/>
        <v/>
      </c>
      <c r="AI328" s="6" t="str">
        <f t="shared" si="89"/>
        <v/>
      </c>
      <c r="AJ328" s="6" t="str">
        <f t="shared" si="90"/>
        <v/>
      </c>
      <c r="AK328" s="6" t="str">
        <f t="shared" si="91"/>
        <v/>
      </c>
      <c r="AL328" s="6" t="str">
        <f t="shared" si="92"/>
        <v/>
      </c>
      <c r="AM328" s="6" t="str">
        <f t="shared" si="93"/>
        <v/>
      </c>
      <c r="AN328" s="6" t="str">
        <f t="shared" si="94"/>
        <v/>
      </c>
      <c r="AO328" s="6" t="str">
        <f t="shared" si="95"/>
        <v/>
      </c>
      <c r="AP328" s="6" t="str">
        <f t="shared" si="96"/>
        <v/>
      </c>
      <c r="AQ328" s="6" t="str">
        <f t="shared" si="97"/>
        <v/>
      </c>
      <c r="AR328" s="6" t="str">
        <f t="shared" si="98"/>
        <v/>
      </c>
      <c r="AS328" s="6"/>
      <c r="AT328" s="47"/>
    </row>
    <row r="329" spans="2:46" x14ac:dyDescent="0.25">
      <c r="B329" s="194"/>
      <c r="C329" s="194"/>
      <c r="D329" s="4"/>
      <c r="E329" s="38"/>
      <c r="F329" s="39" t="str">
        <f t="shared" si="99"/>
        <v/>
      </c>
      <c r="G329" s="39"/>
      <c r="H329" s="38"/>
      <c r="I329" s="192"/>
      <c r="J329" s="192"/>
      <c r="K329" s="192"/>
      <c r="L329" s="192"/>
      <c r="M329" s="192"/>
      <c r="N329" s="192"/>
      <c r="O329" s="192"/>
      <c r="P329" s="192"/>
      <c r="Q329" s="192"/>
      <c r="R329" s="192"/>
      <c r="Y329" s="40"/>
      <c r="Z329" s="41"/>
      <c r="AA329" s="42" t="str">
        <f t="shared" si="82"/>
        <v/>
      </c>
      <c r="AB329" s="42" t="str">
        <f t="shared" si="87"/>
        <v/>
      </c>
      <c r="AD329" s="5" t="str">
        <f t="shared" si="83"/>
        <v/>
      </c>
      <c r="AE329" s="138" t="str">
        <f t="shared" si="84"/>
        <v/>
      </c>
      <c r="AF329" s="138" t="str">
        <f t="shared" si="88"/>
        <v/>
      </c>
      <c r="AG329" s="6" t="str">
        <f t="shared" si="85"/>
        <v/>
      </c>
      <c r="AH329" s="5" t="str">
        <f t="shared" si="86"/>
        <v/>
      </c>
      <c r="AI329" s="6" t="str">
        <f t="shared" si="89"/>
        <v/>
      </c>
      <c r="AJ329" s="6" t="str">
        <f t="shared" si="90"/>
        <v/>
      </c>
      <c r="AK329" s="6" t="str">
        <f t="shared" si="91"/>
        <v/>
      </c>
      <c r="AL329" s="6" t="str">
        <f t="shared" si="92"/>
        <v/>
      </c>
      <c r="AM329" s="6" t="str">
        <f t="shared" si="93"/>
        <v/>
      </c>
      <c r="AN329" s="6" t="str">
        <f t="shared" si="94"/>
        <v/>
      </c>
      <c r="AO329" s="6" t="str">
        <f t="shared" si="95"/>
        <v/>
      </c>
      <c r="AP329" s="6" t="str">
        <f t="shared" si="96"/>
        <v/>
      </c>
      <c r="AQ329" s="6" t="str">
        <f t="shared" si="97"/>
        <v/>
      </c>
      <c r="AR329" s="6" t="str">
        <f t="shared" si="98"/>
        <v/>
      </c>
      <c r="AS329" s="6"/>
      <c r="AT329" s="47"/>
    </row>
    <row r="330" spans="2:46" x14ac:dyDescent="0.25">
      <c r="B330" s="194"/>
      <c r="C330" s="194"/>
      <c r="D330" s="4"/>
      <c r="E330" s="38"/>
      <c r="F330" s="39" t="str">
        <f t="shared" si="99"/>
        <v/>
      </c>
      <c r="G330" s="39"/>
      <c r="H330" s="38"/>
      <c r="I330" s="192"/>
      <c r="J330" s="192"/>
      <c r="K330" s="192"/>
      <c r="L330" s="192"/>
      <c r="M330" s="192"/>
      <c r="N330" s="192"/>
      <c r="O330" s="192"/>
      <c r="P330" s="192"/>
      <c r="Q330" s="192"/>
      <c r="R330" s="192"/>
      <c r="Y330" s="40"/>
      <c r="Z330" s="41"/>
      <c r="AA330" s="42" t="str">
        <f t="shared" si="82"/>
        <v/>
      </c>
      <c r="AB330" s="42" t="str">
        <f t="shared" si="87"/>
        <v/>
      </c>
      <c r="AD330" s="5" t="str">
        <f t="shared" si="83"/>
        <v/>
      </c>
      <c r="AE330" s="138" t="str">
        <f t="shared" si="84"/>
        <v/>
      </c>
      <c r="AF330" s="138" t="str">
        <f t="shared" si="88"/>
        <v/>
      </c>
      <c r="AG330" s="6" t="str">
        <f t="shared" si="85"/>
        <v/>
      </c>
      <c r="AH330" s="5" t="str">
        <f t="shared" si="86"/>
        <v/>
      </c>
      <c r="AI330" s="6" t="str">
        <f t="shared" si="89"/>
        <v/>
      </c>
      <c r="AJ330" s="6" t="str">
        <f t="shared" si="90"/>
        <v/>
      </c>
      <c r="AK330" s="6" t="str">
        <f t="shared" si="91"/>
        <v/>
      </c>
      <c r="AL330" s="6" t="str">
        <f t="shared" si="92"/>
        <v/>
      </c>
      <c r="AM330" s="6" t="str">
        <f t="shared" si="93"/>
        <v/>
      </c>
      <c r="AN330" s="6" t="str">
        <f t="shared" si="94"/>
        <v/>
      </c>
      <c r="AO330" s="6" t="str">
        <f t="shared" si="95"/>
        <v/>
      </c>
      <c r="AP330" s="6" t="str">
        <f t="shared" si="96"/>
        <v/>
      </c>
      <c r="AQ330" s="6" t="str">
        <f t="shared" si="97"/>
        <v/>
      </c>
      <c r="AR330" s="6" t="str">
        <f t="shared" si="98"/>
        <v/>
      </c>
      <c r="AS330" s="6"/>
      <c r="AT330" s="47"/>
    </row>
    <row r="331" spans="2:46" x14ac:dyDescent="0.25">
      <c r="B331" s="194"/>
      <c r="C331" s="194"/>
      <c r="D331" s="4"/>
      <c r="E331" s="38"/>
      <c r="F331" s="39" t="str">
        <f t="shared" si="99"/>
        <v/>
      </c>
      <c r="G331" s="39"/>
      <c r="H331" s="38"/>
      <c r="I331" s="192"/>
      <c r="J331" s="192"/>
      <c r="K331" s="192"/>
      <c r="L331" s="192"/>
      <c r="M331" s="192"/>
      <c r="N331" s="192"/>
      <c r="O331" s="192"/>
      <c r="P331" s="192"/>
      <c r="Q331" s="192"/>
      <c r="R331" s="192"/>
      <c r="Y331" s="40"/>
      <c r="Z331" s="41"/>
      <c r="AA331" s="42" t="str">
        <f t="shared" si="82"/>
        <v/>
      </c>
      <c r="AB331" s="42" t="str">
        <f t="shared" si="87"/>
        <v/>
      </c>
      <c r="AD331" s="5" t="str">
        <f t="shared" si="83"/>
        <v/>
      </c>
      <c r="AE331" s="138" t="str">
        <f t="shared" si="84"/>
        <v/>
      </c>
      <c r="AF331" s="138" t="str">
        <f t="shared" si="88"/>
        <v/>
      </c>
      <c r="AG331" s="6" t="str">
        <f t="shared" si="85"/>
        <v/>
      </c>
      <c r="AH331" s="5" t="str">
        <f t="shared" si="86"/>
        <v/>
      </c>
      <c r="AI331" s="6" t="str">
        <f t="shared" si="89"/>
        <v/>
      </c>
      <c r="AJ331" s="6" t="str">
        <f t="shared" si="90"/>
        <v/>
      </c>
      <c r="AK331" s="6" t="str">
        <f t="shared" si="91"/>
        <v/>
      </c>
      <c r="AL331" s="6" t="str">
        <f t="shared" si="92"/>
        <v/>
      </c>
      <c r="AM331" s="6" t="str">
        <f t="shared" si="93"/>
        <v/>
      </c>
      <c r="AN331" s="6" t="str">
        <f t="shared" si="94"/>
        <v/>
      </c>
      <c r="AO331" s="6" t="str">
        <f t="shared" si="95"/>
        <v/>
      </c>
      <c r="AP331" s="6" t="str">
        <f t="shared" si="96"/>
        <v/>
      </c>
      <c r="AQ331" s="6" t="str">
        <f t="shared" si="97"/>
        <v/>
      </c>
      <c r="AR331" s="6" t="str">
        <f t="shared" si="98"/>
        <v/>
      </c>
      <c r="AS331" s="6"/>
      <c r="AT331" s="47"/>
    </row>
    <row r="332" spans="2:46" x14ac:dyDescent="0.25">
      <c r="B332" s="194"/>
      <c r="C332" s="194"/>
      <c r="D332" s="4"/>
      <c r="E332" s="38"/>
      <c r="F332" s="39" t="str">
        <f t="shared" si="99"/>
        <v/>
      </c>
      <c r="G332" s="39"/>
      <c r="H332" s="38"/>
      <c r="I332" s="192"/>
      <c r="J332" s="192"/>
      <c r="K332" s="192"/>
      <c r="L332" s="192"/>
      <c r="M332" s="192"/>
      <c r="N332" s="192"/>
      <c r="O332" s="192"/>
      <c r="P332" s="192"/>
      <c r="Q332" s="192"/>
      <c r="R332" s="192"/>
      <c r="Y332" s="40"/>
      <c r="Z332" s="41"/>
      <c r="AA332" s="42" t="str">
        <f t="shared" si="82"/>
        <v/>
      </c>
      <c r="AB332" s="42" t="str">
        <f t="shared" si="87"/>
        <v/>
      </c>
      <c r="AD332" s="5" t="str">
        <f t="shared" si="83"/>
        <v/>
      </c>
      <c r="AE332" s="138" t="str">
        <f t="shared" si="84"/>
        <v/>
      </c>
      <c r="AF332" s="138" t="str">
        <f t="shared" si="88"/>
        <v/>
      </c>
      <c r="AG332" s="6" t="str">
        <f t="shared" si="85"/>
        <v/>
      </c>
      <c r="AH332" s="5" t="str">
        <f t="shared" si="86"/>
        <v/>
      </c>
      <c r="AI332" s="6" t="str">
        <f t="shared" si="89"/>
        <v/>
      </c>
      <c r="AJ332" s="6" t="str">
        <f t="shared" si="90"/>
        <v/>
      </c>
      <c r="AK332" s="6" t="str">
        <f t="shared" si="91"/>
        <v/>
      </c>
      <c r="AL332" s="6" t="str">
        <f t="shared" si="92"/>
        <v/>
      </c>
      <c r="AM332" s="6" t="str">
        <f t="shared" si="93"/>
        <v/>
      </c>
      <c r="AN332" s="6" t="str">
        <f t="shared" si="94"/>
        <v/>
      </c>
      <c r="AO332" s="6" t="str">
        <f t="shared" si="95"/>
        <v/>
      </c>
      <c r="AP332" s="6" t="str">
        <f t="shared" si="96"/>
        <v/>
      </c>
      <c r="AQ332" s="6" t="str">
        <f t="shared" si="97"/>
        <v/>
      </c>
      <c r="AR332" s="6" t="str">
        <f t="shared" si="98"/>
        <v/>
      </c>
      <c r="AS332" s="6"/>
      <c r="AT332" s="47"/>
    </row>
    <row r="333" spans="2:46" x14ac:dyDescent="0.25">
      <c r="B333" s="194"/>
      <c r="C333" s="194"/>
      <c r="D333" s="4"/>
      <c r="E333" s="38"/>
      <c r="F333" s="39" t="str">
        <f t="shared" si="99"/>
        <v/>
      </c>
      <c r="G333" s="39"/>
      <c r="H333" s="38"/>
      <c r="I333" s="192"/>
      <c r="J333" s="192"/>
      <c r="K333" s="192"/>
      <c r="L333" s="192"/>
      <c r="M333" s="192"/>
      <c r="N333" s="192"/>
      <c r="O333" s="192"/>
      <c r="P333" s="192"/>
      <c r="Q333" s="192"/>
      <c r="R333" s="192"/>
      <c r="Y333" s="40"/>
      <c r="Z333" s="41"/>
      <c r="AA333" s="42" t="str">
        <f t="shared" si="82"/>
        <v/>
      </c>
      <c r="AB333" s="42" t="str">
        <f t="shared" si="87"/>
        <v/>
      </c>
      <c r="AD333" s="5" t="str">
        <f t="shared" si="83"/>
        <v/>
      </c>
      <c r="AE333" s="138" t="str">
        <f t="shared" si="84"/>
        <v/>
      </c>
      <c r="AF333" s="138" t="str">
        <f t="shared" si="88"/>
        <v/>
      </c>
      <c r="AG333" s="6" t="str">
        <f t="shared" si="85"/>
        <v/>
      </c>
      <c r="AH333" s="5" t="str">
        <f t="shared" si="86"/>
        <v/>
      </c>
      <c r="AI333" s="6" t="str">
        <f t="shared" si="89"/>
        <v/>
      </c>
      <c r="AJ333" s="6" t="str">
        <f t="shared" si="90"/>
        <v/>
      </c>
      <c r="AK333" s="6" t="str">
        <f t="shared" si="91"/>
        <v/>
      </c>
      <c r="AL333" s="6" t="str">
        <f t="shared" si="92"/>
        <v/>
      </c>
      <c r="AM333" s="6" t="str">
        <f t="shared" si="93"/>
        <v/>
      </c>
      <c r="AN333" s="6" t="str">
        <f t="shared" si="94"/>
        <v/>
      </c>
      <c r="AO333" s="6" t="str">
        <f t="shared" si="95"/>
        <v/>
      </c>
      <c r="AP333" s="6" t="str">
        <f t="shared" si="96"/>
        <v/>
      </c>
      <c r="AQ333" s="6" t="str">
        <f t="shared" si="97"/>
        <v/>
      </c>
      <c r="AR333" s="6" t="str">
        <f t="shared" si="98"/>
        <v/>
      </c>
      <c r="AS333" s="6"/>
      <c r="AT333" s="47"/>
    </row>
    <row r="334" spans="2:46" x14ac:dyDescent="0.25">
      <c r="B334" s="194"/>
      <c r="C334" s="194"/>
      <c r="D334" s="4"/>
      <c r="E334" s="38"/>
      <c r="F334" s="39" t="str">
        <f t="shared" si="99"/>
        <v/>
      </c>
      <c r="G334" s="39"/>
      <c r="H334" s="38"/>
      <c r="I334" s="192"/>
      <c r="J334" s="192"/>
      <c r="K334" s="192"/>
      <c r="L334" s="192"/>
      <c r="M334" s="192"/>
      <c r="N334" s="192"/>
      <c r="O334" s="192"/>
      <c r="P334" s="192"/>
      <c r="Q334" s="192"/>
      <c r="R334" s="192"/>
      <c r="Y334" s="40"/>
      <c r="Z334" s="41"/>
      <c r="AA334" s="42" t="str">
        <f t="shared" si="82"/>
        <v/>
      </c>
      <c r="AB334" s="42" t="str">
        <f t="shared" si="87"/>
        <v/>
      </c>
      <c r="AD334" s="5" t="str">
        <f t="shared" si="83"/>
        <v/>
      </c>
      <c r="AE334" s="138" t="str">
        <f t="shared" si="84"/>
        <v/>
      </c>
      <c r="AF334" s="138" t="str">
        <f t="shared" si="88"/>
        <v/>
      </c>
      <c r="AG334" s="6" t="str">
        <f t="shared" si="85"/>
        <v/>
      </c>
      <c r="AH334" s="5" t="str">
        <f t="shared" si="86"/>
        <v/>
      </c>
      <c r="AI334" s="6" t="str">
        <f t="shared" si="89"/>
        <v/>
      </c>
      <c r="AJ334" s="6" t="str">
        <f t="shared" si="90"/>
        <v/>
      </c>
      <c r="AK334" s="6" t="str">
        <f t="shared" si="91"/>
        <v/>
      </c>
      <c r="AL334" s="6" t="str">
        <f t="shared" si="92"/>
        <v/>
      </c>
      <c r="AM334" s="6" t="str">
        <f t="shared" si="93"/>
        <v/>
      </c>
      <c r="AN334" s="6" t="str">
        <f t="shared" si="94"/>
        <v/>
      </c>
      <c r="AO334" s="6" t="str">
        <f t="shared" si="95"/>
        <v/>
      </c>
      <c r="AP334" s="6" t="str">
        <f t="shared" si="96"/>
        <v/>
      </c>
      <c r="AQ334" s="6" t="str">
        <f t="shared" si="97"/>
        <v/>
      </c>
      <c r="AR334" s="6" t="str">
        <f t="shared" si="98"/>
        <v/>
      </c>
      <c r="AS334" s="6"/>
      <c r="AT334" s="47"/>
    </row>
    <row r="335" spans="2:46" x14ac:dyDescent="0.25">
      <c r="B335" s="194"/>
      <c r="C335" s="194"/>
      <c r="D335" s="4"/>
      <c r="E335" s="38"/>
      <c r="F335" s="39" t="str">
        <f t="shared" si="99"/>
        <v/>
      </c>
      <c r="G335" s="39"/>
      <c r="H335" s="38"/>
      <c r="I335" s="192"/>
      <c r="J335" s="192"/>
      <c r="K335" s="192"/>
      <c r="L335" s="192"/>
      <c r="M335" s="192"/>
      <c r="N335" s="192"/>
      <c r="O335" s="192"/>
      <c r="P335" s="192"/>
      <c r="Q335" s="192"/>
      <c r="R335" s="192"/>
      <c r="Y335" s="40"/>
      <c r="Z335" s="41"/>
      <c r="AA335" s="42" t="str">
        <f t="shared" si="82"/>
        <v/>
      </c>
      <c r="AB335" s="42" t="str">
        <f t="shared" si="87"/>
        <v/>
      </c>
      <c r="AD335" s="5" t="str">
        <f t="shared" si="83"/>
        <v/>
      </c>
      <c r="AE335" s="138" t="str">
        <f t="shared" si="84"/>
        <v/>
      </c>
      <c r="AF335" s="138" t="str">
        <f t="shared" si="88"/>
        <v/>
      </c>
      <c r="AG335" s="6" t="str">
        <f t="shared" si="85"/>
        <v/>
      </c>
      <c r="AH335" s="5" t="str">
        <f t="shared" si="86"/>
        <v/>
      </c>
      <c r="AI335" s="6" t="str">
        <f t="shared" si="89"/>
        <v/>
      </c>
      <c r="AJ335" s="6" t="str">
        <f t="shared" si="90"/>
        <v/>
      </c>
      <c r="AK335" s="6" t="str">
        <f t="shared" si="91"/>
        <v/>
      </c>
      <c r="AL335" s="6" t="str">
        <f t="shared" si="92"/>
        <v/>
      </c>
      <c r="AM335" s="6" t="str">
        <f t="shared" si="93"/>
        <v/>
      </c>
      <c r="AN335" s="6" t="str">
        <f t="shared" si="94"/>
        <v/>
      </c>
      <c r="AO335" s="6" t="str">
        <f t="shared" si="95"/>
        <v/>
      </c>
      <c r="AP335" s="6" t="str">
        <f t="shared" si="96"/>
        <v/>
      </c>
      <c r="AQ335" s="6" t="str">
        <f t="shared" si="97"/>
        <v/>
      </c>
      <c r="AR335" s="6" t="str">
        <f t="shared" si="98"/>
        <v/>
      </c>
      <c r="AS335" s="6"/>
      <c r="AT335" s="47"/>
    </row>
    <row r="336" spans="2:46" x14ac:dyDescent="0.25">
      <c r="B336" s="194"/>
      <c r="C336" s="194"/>
      <c r="D336" s="4"/>
      <c r="E336" s="38"/>
      <c r="F336" s="39" t="str">
        <f t="shared" si="99"/>
        <v/>
      </c>
      <c r="G336" s="39"/>
      <c r="H336" s="38"/>
      <c r="I336" s="192"/>
      <c r="J336" s="192"/>
      <c r="K336" s="192"/>
      <c r="L336" s="192"/>
      <c r="M336" s="192"/>
      <c r="N336" s="192"/>
      <c r="O336" s="192"/>
      <c r="P336" s="192"/>
      <c r="Q336" s="192"/>
      <c r="R336" s="192"/>
      <c r="Y336" s="40"/>
      <c r="Z336" s="41"/>
      <c r="AA336" s="42" t="str">
        <f t="shared" ref="AA336:AA399" si="100">IFERROR(IF(OR(B336="",B336="SUBTOTAL"),"",IF(AND(B336="Capítulo",E336=E$12),SUMIF(AD$15:AD$501,D336,AA$15:AA$501),IF(E336=E$13,AE336*Z336,SUM(AI336:AM336)))),"")</f>
        <v/>
      </c>
      <c r="AB336" s="42" t="str">
        <f t="shared" si="87"/>
        <v/>
      </c>
      <c r="AD336" s="5" t="str">
        <f t="shared" ref="AD336:AD399" si="101">IF(B336="PARTIDA",MID(D336,1,2),"")</f>
        <v/>
      </c>
      <c r="AE336" s="138" t="str">
        <f t="shared" ref="AE336:AE399" si="102">IF(AND($E336=$E$13,$B336="PARTIDA"),IF($G336="PZ",$AM$2,1),"")</f>
        <v/>
      </c>
      <c r="AF336" s="138" t="str">
        <f t="shared" si="88"/>
        <v/>
      </c>
      <c r="AG336" s="6" t="str">
        <f t="shared" ref="AG336:AG399" si="103">IF(E336=$E$13,MID($G336,1,3),"")</f>
        <v/>
      </c>
      <c r="AH336" s="5" t="str">
        <f t="shared" ref="AH336:AH399" si="104">IF(E336=$E$13,AA336,"")</f>
        <v/>
      </c>
      <c r="AI336" s="6" t="str">
        <f t="shared" si="89"/>
        <v/>
      </c>
      <c r="AJ336" s="6" t="str">
        <f t="shared" si="90"/>
        <v/>
      </c>
      <c r="AK336" s="6" t="str">
        <f t="shared" si="91"/>
        <v/>
      </c>
      <c r="AL336" s="6" t="str">
        <f t="shared" si="92"/>
        <v/>
      </c>
      <c r="AM336" s="6" t="str">
        <f t="shared" si="93"/>
        <v/>
      </c>
      <c r="AN336" s="6" t="str">
        <f t="shared" si="94"/>
        <v/>
      </c>
      <c r="AO336" s="6" t="str">
        <f t="shared" si="95"/>
        <v/>
      </c>
      <c r="AP336" s="6" t="str">
        <f t="shared" si="96"/>
        <v/>
      </c>
      <c r="AQ336" s="6" t="str">
        <f t="shared" si="97"/>
        <v/>
      </c>
      <c r="AR336" s="6" t="str">
        <f t="shared" si="98"/>
        <v/>
      </c>
      <c r="AS336" s="6"/>
      <c r="AT336" s="47"/>
    </row>
    <row r="337" spans="2:46" x14ac:dyDescent="0.25">
      <c r="B337" s="194"/>
      <c r="C337" s="194"/>
      <c r="D337" s="4"/>
      <c r="E337" s="38"/>
      <c r="F337" s="39" t="str">
        <f t="shared" si="99"/>
        <v/>
      </c>
      <c r="G337" s="39"/>
      <c r="H337" s="38"/>
      <c r="I337" s="192"/>
      <c r="J337" s="192"/>
      <c r="K337" s="192"/>
      <c r="L337" s="192"/>
      <c r="M337" s="192"/>
      <c r="N337" s="192"/>
      <c r="O337" s="192"/>
      <c r="P337" s="192"/>
      <c r="Q337" s="192"/>
      <c r="R337" s="192"/>
      <c r="Y337" s="40"/>
      <c r="Z337" s="41"/>
      <c r="AA337" s="42" t="str">
        <f t="shared" si="100"/>
        <v/>
      </c>
      <c r="AB337" s="42" t="str">
        <f t="shared" ref="AB337:AB400" si="105">IFERROR(IF(OR(AK$2=0,B337="",B337="SUBTOTAL"),"",IF(AND(B337="Capítulo",E337=E$12),SUMIF(AD$15:AD$501,D337,AB$15:AB$501),IF(E337=E$13,AF337*Z337,SUM(AI337:AR337)))),"")</f>
        <v/>
      </c>
      <c r="AD337" s="5" t="str">
        <f t="shared" si="101"/>
        <v/>
      </c>
      <c r="AE337" s="138" t="str">
        <f t="shared" si="102"/>
        <v/>
      </c>
      <c r="AF337" s="138" t="str">
        <f t="shared" ref="AF337:AF400" si="106">IF(AND($E337=$E$13,$B337="PARTIDA"),IF($G337="PZ",$AN$2,1),"")</f>
        <v/>
      </c>
      <c r="AG337" s="6" t="str">
        <f t="shared" si="103"/>
        <v/>
      </c>
      <c r="AH337" s="5" t="str">
        <f t="shared" si="104"/>
        <v/>
      </c>
      <c r="AI337" s="6" t="str">
        <f t="shared" ref="AI337:AI400" si="107">IF(OR(AI$13="",S337="",$E337=$E$13,$B337&lt;&gt;"partida"),"",S337*$Z337)</f>
        <v/>
      </c>
      <c r="AJ337" s="6" t="str">
        <f t="shared" ref="AJ337:AJ400" si="108">IF(OR(AJ$13="",T337="",$E337=$E$13,$B337&lt;&gt;"partida"),"",T337*$Z337)</f>
        <v/>
      </c>
      <c r="AK337" s="6" t="str">
        <f t="shared" ref="AK337:AK400" si="109">IF(OR(AK$13="",U337="",$E337=$E$13,$B337&lt;&gt;"partida"),"",U337*$Z337)</f>
        <v/>
      </c>
      <c r="AL337" s="6" t="str">
        <f t="shared" ref="AL337:AL400" si="110">IF(OR(AL$13="",V337="",$E337=$E$13,$B337&lt;&gt;"partida"),"",V337*$Z337)</f>
        <v/>
      </c>
      <c r="AM337" s="6" t="str">
        <f t="shared" ref="AM337:AM400" si="111">IF(OR(AM$13="",W337="",$E337=$E$13,$B337&lt;&gt;"partida"),"",W337*$Z337)</f>
        <v/>
      </c>
      <c r="AN337" s="6" t="str">
        <f t="shared" ref="AN337:AN400" si="112">IF(OR(AN$13="",S337="",$E337=$E$13,$B337&lt;&gt;"partida"),"",S337*$Z337)</f>
        <v/>
      </c>
      <c r="AO337" s="6" t="str">
        <f t="shared" ref="AO337:AO400" si="113">IF(OR(AO$13="",T337="",$E337=$E$13,$B337&lt;&gt;"partida"),"",T337*$Z337)</f>
        <v/>
      </c>
      <c r="AP337" s="6" t="str">
        <f t="shared" ref="AP337:AP400" si="114">IF(OR(AP$13="",U337="",$E337=$E$13,$B337&lt;&gt;"partida"),"",U337*$Z337)</f>
        <v/>
      </c>
      <c r="AQ337" s="6" t="str">
        <f t="shared" ref="AQ337:AQ400" si="115">IF(OR(AQ$13="",V337="",$E337=$E$13,$B337&lt;&gt;"partida"),"",V337*$Z337)</f>
        <v/>
      </c>
      <c r="AR337" s="6" t="str">
        <f t="shared" ref="AR337:AR400" si="116">IF(OR(AR$13="",W337="",$E337=$E$13,$B337&lt;&gt;"partida"),"",W337*$Z337)</f>
        <v/>
      </c>
      <c r="AS337" s="6"/>
      <c r="AT337" s="47"/>
    </row>
    <row r="338" spans="2:46" x14ac:dyDescent="0.25">
      <c r="B338" s="194"/>
      <c r="C338" s="194"/>
      <c r="D338" s="4"/>
      <c r="E338" s="38"/>
      <c r="F338" s="39" t="str">
        <f t="shared" si="99"/>
        <v/>
      </c>
      <c r="G338" s="39"/>
      <c r="H338" s="38"/>
      <c r="I338" s="192"/>
      <c r="J338" s="192"/>
      <c r="K338" s="192"/>
      <c r="L338" s="192"/>
      <c r="M338" s="192"/>
      <c r="N338" s="192"/>
      <c r="O338" s="192"/>
      <c r="P338" s="192"/>
      <c r="Q338" s="192"/>
      <c r="R338" s="192"/>
      <c r="Y338" s="40"/>
      <c r="Z338" s="41"/>
      <c r="AA338" s="42" t="str">
        <f t="shared" si="100"/>
        <v/>
      </c>
      <c r="AB338" s="42" t="str">
        <f t="shared" si="105"/>
        <v/>
      </c>
      <c r="AD338" s="5" t="str">
        <f t="shared" si="101"/>
        <v/>
      </c>
      <c r="AE338" s="138" t="str">
        <f t="shared" si="102"/>
        <v/>
      </c>
      <c r="AF338" s="138" t="str">
        <f t="shared" si="106"/>
        <v/>
      </c>
      <c r="AG338" s="6" t="str">
        <f t="shared" si="103"/>
        <v/>
      </c>
      <c r="AH338" s="5" t="str">
        <f t="shared" si="104"/>
        <v/>
      </c>
      <c r="AI338" s="6" t="str">
        <f t="shared" si="107"/>
        <v/>
      </c>
      <c r="AJ338" s="6" t="str">
        <f t="shared" si="108"/>
        <v/>
      </c>
      <c r="AK338" s="6" t="str">
        <f t="shared" si="109"/>
        <v/>
      </c>
      <c r="AL338" s="6" t="str">
        <f t="shared" si="110"/>
        <v/>
      </c>
      <c r="AM338" s="6" t="str">
        <f t="shared" si="111"/>
        <v/>
      </c>
      <c r="AN338" s="6" t="str">
        <f t="shared" si="112"/>
        <v/>
      </c>
      <c r="AO338" s="6" t="str">
        <f t="shared" si="113"/>
        <v/>
      </c>
      <c r="AP338" s="6" t="str">
        <f t="shared" si="114"/>
        <v/>
      </c>
      <c r="AQ338" s="6" t="str">
        <f t="shared" si="115"/>
        <v/>
      </c>
      <c r="AR338" s="6" t="str">
        <f t="shared" si="116"/>
        <v/>
      </c>
      <c r="AS338" s="6"/>
      <c r="AT338" s="47"/>
    </row>
    <row r="339" spans="2:46" x14ac:dyDescent="0.25">
      <c r="B339" s="194"/>
      <c r="C339" s="194"/>
      <c r="D339" s="4"/>
      <c r="E339" s="38"/>
      <c r="F339" s="39" t="str">
        <f t="shared" si="99"/>
        <v/>
      </c>
      <c r="G339" s="39"/>
      <c r="H339" s="38"/>
      <c r="I339" s="192"/>
      <c r="J339" s="192"/>
      <c r="K339" s="192"/>
      <c r="L339" s="192"/>
      <c r="M339" s="192"/>
      <c r="N339" s="192"/>
      <c r="O339" s="192"/>
      <c r="P339" s="192"/>
      <c r="Q339" s="192"/>
      <c r="R339" s="192"/>
      <c r="Y339" s="40"/>
      <c r="Z339" s="41"/>
      <c r="AA339" s="42" t="str">
        <f t="shared" si="100"/>
        <v/>
      </c>
      <c r="AB339" s="42" t="str">
        <f t="shared" si="105"/>
        <v/>
      </c>
      <c r="AD339" s="5" t="str">
        <f t="shared" si="101"/>
        <v/>
      </c>
      <c r="AE339" s="138" t="str">
        <f t="shared" si="102"/>
        <v/>
      </c>
      <c r="AF339" s="138" t="str">
        <f t="shared" si="106"/>
        <v/>
      </c>
      <c r="AG339" s="6" t="str">
        <f t="shared" si="103"/>
        <v/>
      </c>
      <c r="AH339" s="5" t="str">
        <f t="shared" si="104"/>
        <v/>
      </c>
      <c r="AI339" s="6" t="str">
        <f t="shared" si="107"/>
        <v/>
      </c>
      <c r="AJ339" s="6" t="str">
        <f t="shared" si="108"/>
        <v/>
      </c>
      <c r="AK339" s="6" t="str">
        <f t="shared" si="109"/>
        <v/>
      </c>
      <c r="AL339" s="6" t="str">
        <f t="shared" si="110"/>
        <v/>
      </c>
      <c r="AM339" s="6" t="str">
        <f t="shared" si="111"/>
        <v/>
      </c>
      <c r="AN339" s="6" t="str">
        <f t="shared" si="112"/>
        <v/>
      </c>
      <c r="AO339" s="6" t="str">
        <f t="shared" si="113"/>
        <v/>
      </c>
      <c r="AP339" s="6" t="str">
        <f t="shared" si="114"/>
        <v/>
      </c>
      <c r="AQ339" s="6" t="str">
        <f t="shared" si="115"/>
        <v/>
      </c>
      <c r="AR339" s="6" t="str">
        <f t="shared" si="116"/>
        <v/>
      </c>
      <c r="AS339" s="6"/>
      <c r="AT339" s="47"/>
    </row>
    <row r="340" spans="2:46" x14ac:dyDescent="0.25">
      <c r="B340" s="194"/>
      <c r="C340" s="194"/>
      <c r="D340" s="4"/>
      <c r="E340" s="38"/>
      <c r="F340" s="39" t="str">
        <f t="shared" si="99"/>
        <v/>
      </c>
      <c r="G340" s="39"/>
      <c r="H340" s="38"/>
      <c r="I340" s="192"/>
      <c r="J340" s="192"/>
      <c r="K340" s="192"/>
      <c r="L340" s="192"/>
      <c r="M340" s="192"/>
      <c r="N340" s="192"/>
      <c r="O340" s="192"/>
      <c r="P340" s="192"/>
      <c r="Q340" s="192"/>
      <c r="R340" s="192"/>
      <c r="Y340" s="40"/>
      <c r="Z340" s="41"/>
      <c r="AA340" s="42" t="str">
        <f t="shared" si="100"/>
        <v/>
      </c>
      <c r="AB340" s="42" t="str">
        <f t="shared" si="105"/>
        <v/>
      </c>
      <c r="AD340" s="5" t="str">
        <f t="shared" si="101"/>
        <v/>
      </c>
      <c r="AE340" s="138" t="str">
        <f t="shared" si="102"/>
        <v/>
      </c>
      <c r="AF340" s="138" t="str">
        <f t="shared" si="106"/>
        <v/>
      </c>
      <c r="AG340" s="6" t="str">
        <f t="shared" si="103"/>
        <v/>
      </c>
      <c r="AH340" s="5" t="str">
        <f t="shared" si="104"/>
        <v/>
      </c>
      <c r="AI340" s="6" t="str">
        <f t="shared" si="107"/>
        <v/>
      </c>
      <c r="AJ340" s="6" t="str">
        <f t="shared" si="108"/>
        <v/>
      </c>
      <c r="AK340" s="6" t="str">
        <f t="shared" si="109"/>
        <v/>
      </c>
      <c r="AL340" s="6" t="str">
        <f t="shared" si="110"/>
        <v/>
      </c>
      <c r="AM340" s="6" t="str">
        <f t="shared" si="111"/>
        <v/>
      </c>
      <c r="AN340" s="6" t="str">
        <f t="shared" si="112"/>
        <v/>
      </c>
      <c r="AO340" s="6" t="str">
        <f t="shared" si="113"/>
        <v/>
      </c>
      <c r="AP340" s="6" t="str">
        <f t="shared" si="114"/>
        <v/>
      </c>
      <c r="AQ340" s="6" t="str">
        <f t="shared" si="115"/>
        <v/>
      </c>
      <c r="AR340" s="6" t="str">
        <f t="shared" si="116"/>
        <v/>
      </c>
      <c r="AS340" s="6"/>
      <c r="AT340" s="47"/>
    </row>
    <row r="341" spans="2:46" x14ac:dyDescent="0.25">
      <c r="B341" s="194"/>
      <c r="C341" s="194"/>
      <c r="D341" s="4"/>
      <c r="E341" s="38"/>
      <c r="F341" s="39" t="str">
        <f t="shared" si="99"/>
        <v/>
      </c>
      <c r="G341" s="39"/>
      <c r="H341" s="38"/>
      <c r="I341" s="192"/>
      <c r="J341" s="192"/>
      <c r="K341" s="192"/>
      <c r="L341" s="192"/>
      <c r="M341" s="192"/>
      <c r="N341" s="192"/>
      <c r="O341" s="192"/>
      <c r="P341" s="192"/>
      <c r="Q341" s="192"/>
      <c r="R341" s="192"/>
      <c r="Y341" s="40"/>
      <c r="Z341" s="41"/>
      <c r="AA341" s="42" t="str">
        <f t="shared" si="100"/>
        <v/>
      </c>
      <c r="AB341" s="42" t="str">
        <f t="shared" si="105"/>
        <v/>
      </c>
      <c r="AD341" s="5" t="str">
        <f t="shared" si="101"/>
        <v/>
      </c>
      <c r="AE341" s="138" t="str">
        <f t="shared" si="102"/>
        <v/>
      </c>
      <c r="AF341" s="138" t="str">
        <f t="shared" si="106"/>
        <v/>
      </c>
      <c r="AG341" s="6" t="str">
        <f t="shared" si="103"/>
        <v/>
      </c>
      <c r="AH341" s="5" t="str">
        <f t="shared" si="104"/>
        <v/>
      </c>
      <c r="AI341" s="6" t="str">
        <f t="shared" si="107"/>
        <v/>
      </c>
      <c r="AJ341" s="6" t="str">
        <f t="shared" si="108"/>
        <v/>
      </c>
      <c r="AK341" s="6" t="str">
        <f t="shared" si="109"/>
        <v/>
      </c>
      <c r="AL341" s="6" t="str">
        <f t="shared" si="110"/>
        <v/>
      </c>
      <c r="AM341" s="6" t="str">
        <f t="shared" si="111"/>
        <v/>
      </c>
      <c r="AN341" s="6" t="str">
        <f t="shared" si="112"/>
        <v/>
      </c>
      <c r="AO341" s="6" t="str">
        <f t="shared" si="113"/>
        <v/>
      </c>
      <c r="AP341" s="6" t="str">
        <f t="shared" si="114"/>
        <v/>
      </c>
      <c r="AQ341" s="6" t="str">
        <f t="shared" si="115"/>
        <v/>
      </c>
      <c r="AR341" s="6" t="str">
        <f t="shared" si="116"/>
        <v/>
      </c>
      <c r="AS341" s="6"/>
      <c r="AT341" s="47"/>
    </row>
    <row r="342" spans="2:46" x14ac:dyDescent="0.25">
      <c r="B342" s="194"/>
      <c r="C342" s="194"/>
      <c r="D342" s="4"/>
      <c r="E342" s="38"/>
      <c r="F342" s="39" t="str">
        <f t="shared" si="99"/>
        <v/>
      </c>
      <c r="G342" s="39"/>
      <c r="H342" s="38"/>
      <c r="I342" s="192"/>
      <c r="J342" s="192"/>
      <c r="K342" s="192"/>
      <c r="L342" s="192"/>
      <c r="M342" s="192"/>
      <c r="N342" s="192"/>
      <c r="O342" s="192"/>
      <c r="P342" s="192"/>
      <c r="Q342" s="192"/>
      <c r="R342" s="192"/>
      <c r="Y342" s="40"/>
      <c r="Z342" s="41"/>
      <c r="AA342" s="42" t="str">
        <f t="shared" si="100"/>
        <v/>
      </c>
      <c r="AB342" s="42" t="str">
        <f t="shared" si="105"/>
        <v/>
      </c>
      <c r="AD342" s="5" t="str">
        <f t="shared" si="101"/>
        <v/>
      </c>
      <c r="AE342" s="138" t="str">
        <f t="shared" si="102"/>
        <v/>
      </c>
      <c r="AF342" s="138" t="str">
        <f t="shared" si="106"/>
        <v/>
      </c>
      <c r="AG342" s="6" t="str">
        <f t="shared" si="103"/>
        <v/>
      </c>
      <c r="AH342" s="5" t="str">
        <f t="shared" si="104"/>
        <v/>
      </c>
      <c r="AI342" s="6" t="str">
        <f t="shared" si="107"/>
        <v/>
      </c>
      <c r="AJ342" s="6" t="str">
        <f t="shared" si="108"/>
        <v/>
      </c>
      <c r="AK342" s="6" t="str">
        <f t="shared" si="109"/>
        <v/>
      </c>
      <c r="AL342" s="6" t="str">
        <f t="shared" si="110"/>
        <v/>
      </c>
      <c r="AM342" s="6" t="str">
        <f t="shared" si="111"/>
        <v/>
      </c>
      <c r="AN342" s="6" t="str">
        <f t="shared" si="112"/>
        <v/>
      </c>
      <c r="AO342" s="6" t="str">
        <f t="shared" si="113"/>
        <v/>
      </c>
      <c r="AP342" s="6" t="str">
        <f t="shared" si="114"/>
        <v/>
      </c>
      <c r="AQ342" s="6" t="str">
        <f t="shared" si="115"/>
        <v/>
      </c>
      <c r="AR342" s="6" t="str">
        <f t="shared" si="116"/>
        <v/>
      </c>
      <c r="AS342" s="6"/>
      <c r="AT342" s="47"/>
    </row>
    <row r="343" spans="2:46" x14ac:dyDescent="0.25">
      <c r="B343" s="194"/>
      <c r="C343" s="194"/>
      <c r="D343" s="4"/>
      <c r="E343" s="38"/>
      <c r="F343" s="39" t="str">
        <f t="shared" si="99"/>
        <v/>
      </c>
      <c r="G343" s="39"/>
      <c r="H343" s="38"/>
      <c r="I343" s="192"/>
      <c r="J343" s="192"/>
      <c r="K343" s="192"/>
      <c r="L343" s="192"/>
      <c r="M343" s="192"/>
      <c r="N343" s="192"/>
      <c r="O343" s="192"/>
      <c r="P343" s="192"/>
      <c r="Q343" s="192"/>
      <c r="R343" s="192"/>
      <c r="Y343" s="40"/>
      <c r="Z343" s="41"/>
      <c r="AA343" s="42" t="str">
        <f t="shared" si="100"/>
        <v/>
      </c>
      <c r="AB343" s="42" t="str">
        <f t="shared" si="105"/>
        <v/>
      </c>
      <c r="AD343" s="5" t="str">
        <f t="shared" si="101"/>
        <v/>
      </c>
      <c r="AE343" s="138" t="str">
        <f t="shared" si="102"/>
        <v/>
      </c>
      <c r="AF343" s="138" t="str">
        <f t="shared" si="106"/>
        <v/>
      </c>
      <c r="AG343" s="6" t="str">
        <f t="shared" si="103"/>
        <v/>
      </c>
      <c r="AH343" s="5" t="str">
        <f t="shared" si="104"/>
        <v/>
      </c>
      <c r="AI343" s="6" t="str">
        <f t="shared" si="107"/>
        <v/>
      </c>
      <c r="AJ343" s="6" t="str">
        <f t="shared" si="108"/>
        <v/>
      </c>
      <c r="AK343" s="6" t="str">
        <f t="shared" si="109"/>
        <v/>
      </c>
      <c r="AL343" s="6" t="str">
        <f t="shared" si="110"/>
        <v/>
      </c>
      <c r="AM343" s="6" t="str">
        <f t="shared" si="111"/>
        <v/>
      </c>
      <c r="AN343" s="6" t="str">
        <f t="shared" si="112"/>
        <v/>
      </c>
      <c r="AO343" s="6" t="str">
        <f t="shared" si="113"/>
        <v/>
      </c>
      <c r="AP343" s="6" t="str">
        <f t="shared" si="114"/>
        <v/>
      </c>
      <c r="AQ343" s="6" t="str">
        <f t="shared" si="115"/>
        <v/>
      </c>
      <c r="AR343" s="6" t="str">
        <f t="shared" si="116"/>
        <v/>
      </c>
      <c r="AS343" s="6"/>
      <c r="AT343" s="47"/>
    </row>
    <row r="344" spans="2:46" x14ac:dyDescent="0.25">
      <c r="B344" s="194"/>
      <c r="C344" s="194"/>
      <c r="D344" s="4"/>
      <c r="E344" s="38"/>
      <c r="F344" s="39" t="str">
        <f t="shared" si="99"/>
        <v/>
      </c>
      <c r="G344" s="39"/>
      <c r="H344" s="38"/>
      <c r="I344" s="192"/>
      <c r="J344" s="192"/>
      <c r="K344" s="192"/>
      <c r="L344" s="192"/>
      <c r="M344" s="192"/>
      <c r="N344" s="192"/>
      <c r="O344" s="192"/>
      <c r="P344" s="192"/>
      <c r="Q344" s="192"/>
      <c r="R344" s="192"/>
      <c r="Y344" s="40"/>
      <c r="Z344" s="41"/>
      <c r="AA344" s="42" t="str">
        <f t="shared" si="100"/>
        <v/>
      </c>
      <c r="AB344" s="42" t="str">
        <f t="shared" si="105"/>
        <v/>
      </c>
      <c r="AD344" s="5" t="str">
        <f t="shared" si="101"/>
        <v/>
      </c>
      <c r="AE344" s="138" t="str">
        <f t="shared" si="102"/>
        <v/>
      </c>
      <c r="AF344" s="138" t="str">
        <f t="shared" si="106"/>
        <v/>
      </c>
      <c r="AG344" s="6" t="str">
        <f t="shared" si="103"/>
        <v/>
      </c>
      <c r="AH344" s="5" t="str">
        <f t="shared" si="104"/>
        <v/>
      </c>
      <c r="AI344" s="6" t="str">
        <f t="shared" si="107"/>
        <v/>
      </c>
      <c r="AJ344" s="6" t="str">
        <f t="shared" si="108"/>
        <v/>
      </c>
      <c r="AK344" s="6" t="str">
        <f t="shared" si="109"/>
        <v/>
      </c>
      <c r="AL344" s="6" t="str">
        <f t="shared" si="110"/>
        <v/>
      </c>
      <c r="AM344" s="6" t="str">
        <f t="shared" si="111"/>
        <v/>
      </c>
      <c r="AN344" s="6" t="str">
        <f t="shared" si="112"/>
        <v/>
      </c>
      <c r="AO344" s="6" t="str">
        <f t="shared" si="113"/>
        <v/>
      </c>
      <c r="AP344" s="6" t="str">
        <f t="shared" si="114"/>
        <v/>
      </c>
      <c r="AQ344" s="6" t="str">
        <f t="shared" si="115"/>
        <v/>
      </c>
      <c r="AR344" s="6" t="str">
        <f t="shared" si="116"/>
        <v/>
      </c>
      <c r="AS344" s="6"/>
      <c r="AT344" s="47"/>
    </row>
    <row r="345" spans="2:46" x14ac:dyDescent="0.25">
      <c r="B345" s="194"/>
      <c r="C345" s="194"/>
      <c r="D345" s="4"/>
      <c r="E345" s="38"/>
      <c r="F345" s="39" t="str">
        <f t="shared" si="99"/>
        <v/>
      </c>
      <c r="G345" s="39"/>
      <c r="H345" s="38"/>
      <c r="I345" s="192"/>
      <c r="J345" s="192"/>
      <c r="K345" s="192"/>
      <c r="L345" s="192"/>
      <c r="M345" s="192"/>
      <c r="N345" s="192"/>
      <c r="O345" s="192"/>
      <c r="P345" s="192"/>
      <c r="Q345" s="192"/>
      <c r="R345" s="192"/>
      <c r="Y345" s="40"/>
      <c r="Z345" s="41"/>
      <c r="AA345" s="42" t="str">
        <f t="shared" si="100"/>
        <v/>
      </c>
      <c r="AB345" s="42" t="str">
        <f t="shared" si="105"/>
        <v/>
      </c>
      <c r="AD345" s="5" t="str">
        <f t="shared" si="101"/>
        <v/>
      </c>
      <c r="AE345" s="138" t="str">
        <f t="shared" si="102"/>
        <v/>
      </c>
      <c r="AF345" s="138" t="str">
        <f t="shared" si="106"/>
        <v/>
      </c>
      <c r="AG345" s="6" t="str">
        <f t="shared" si="103"/>
        <v/>
      </c>
      <c r="AH345" s="5" t="str">
        <f t="shared" si="104"/>
        <v/>
      </c>
      <c r="AI345" s="6" t="str">
        <f t="shared" si="107"/>
        <v/>
      </c>
      <c r="AJ345" s="6" t="str">
        <f t="shared" si="108"/>
        <v/>
      </c>
      <c r="AK345" s="6" t="str">
        <f t="shared" si="109"/>
        <v/>
      </c>
      <c r="AL345" s="6" t="str">
        <f t="shared" si="110"/>
        <v/>
      </c>
      <c r="AM345" s="6" t="str">
        <f t="shared" si="111"/>
        <v/>
      </c>
      <c r="AN345" s="6" t="str">
        <f t="shared" si="112"/>
        <v/>
      </c>
      <c r="AO345" s="6" t="str">
        <f t="shared" si="113"/>
        <v/>
      </c>
      <c r="AP345" s="6" t="str">
        <f t="shared" si="114"/>
        <v/>
      </c>
      <c r="AQ345" s="6" t="str">
        <f t="shared" si="115"/>
        <v/>
      </c>
      <c r="AR345" s="6" t="str">
        <f t="shared" si="116"/>
        <v/>
      </c>
      <c r="AS345" s="6"/>
      <c r="AT345" s="47"/>
    </row>
    <row r="346" spans="2:46" x14ac:dyDescent="0.25">
      <c r="B346" s="194"/>
      <c r="C346" s="194"/>
      <c r="D346" s="4"/>
      <c r="E346" s="38"/>
      <c r="F346" s="39" t="str">
        <f t="shared" si="99"/>
        <v/>
      </c>
      <c r="G346" s="39"/>
      <c r="H346" s="38"/>
      <c r="I346" s="192"/>
      <c r="J346" s="192"/>
      <c r="K346" s="192"/>
      <c r="L346" s="192"/>
      <c r="M346" s="192"/>
      <c r="N346" s="192"/>
      <c r="O346" s="192"/>
      <c r="P346" s="192"/>
      <c r="Q346" s="192"/>
      <c r="R346" s="192"/>
      <c r="Y346" s="40"/>
      <c r="Z346" s="41"/>
      <c r="AA346" s="42" t="str">
        <f t="shared" si="100"/>
        <v/>
      </c>
      <c r="AB346" s="42" t="str">
        <f t="shared" si="105"/>
        <v/>
      </c>
      <c r="AD346" s="5" t="str">
        <f t="shared" si="101"/>
        <v/>
      </c>
      <c r="AE346" s="138" t="str">
        <f t="shared" si="102"/>
        <v/>
      </c>
      <c r="AF346" s="138" t="str">
        <f t="shared" si="106"/>
        <v/>
      </c>
      <c r="AG346" s="6" t="str">
        <f t="shared" si="103"/>
        <v/>
      </c>
      <c r="AH346" s="5" t="str">
        <f t="shared" si="104"/>
        <v/>
      </c>
      <c r="AI346" s="6" t="str">
        <f t="shared" si="107"/>
        <v/>
      </c>
      <c r="AJ346" s="6" t="str">
        <f t="shared" si="108"/>
        <v/>
      </c>
      <c r="AK346" s="6" t="str">
        <f t="shared" si="109"/>
        <v/>
      </c>
      <c r="AL346" s="6" t="str">
        <f t="shared" si="110"/>
        <v/>
      </c>
      <c r="AM346" s="6" t="str">
        <f t="shared" si="111"/>
        <v/>
      </c>
      <c r="AN346" s="6" t="str">
        <f t="shared" si="112"/>
        <v/>
      </c>
      <c r="AO346" s="6" t="str">
        <f t="shared" si="113"/>
        <v/>
      </c>
      <c r="AP346" s="6" t="str">
        <f t="shared" si="114"/>
        <v/>
      </c>
      <c r="AQ346" s="6" t="str">
        <f t="shared" si="115"/>
        <v/>
      </c>
      <c r="AR346" s="6" t="str">
        <f t="shared" si="116"/>
        <v/>
      </c>
      <c r="AS346" s="6"/>
      <c r="AT346" s="47"/>
    </row>
    <row r="347" spans="2:46" x14ac:dyDescent="0.25">
      <c r="B347" s="194"/>
      <c r="C347" s="194"/>
      <c r="D347" s="4"/>
      <c r="E347" s="38"/>
      <c r="F347" s="39" t="str">
        <f t="shared" si="99"/>
        <v/>
      </c>
      <c r="G347" s="39"/>
      <c r="H347" s="38"/>
      <c r="I347" s="192"/>
      <c r="J347" s="192"/>
      <c r="K347" s="192"/>
      <c r="L347" s="192"/>
      <c r="M347" s="192"/>
      <c r="N347" s="192"/>
      <c r="O347" s="192"/>
      <c r="P347" s="192"/>
      <c r="Q347" s="192"/>
      <c r="R347" s="192"/>
      <c r="Y347" s="40"/>
      <c r="Z347" s="41"/>
      <c r="AA347" s="42" t="str">
        <f t="shared" si="100"/>
        <v/>
      </c>
      <c r="AB347" s="42" t="str">
        <f t="shared" si="105"/>
        <v/>
      </c>
      <c r="AD347" s="5" t="str">
        <f t="shared" si="101"/>
        <v/>
      </c>
      <c r="AE347" s="138" t="str">
        <f t="shared" si="102"/>
        <v/>
      </c>
      <c r="AF347" s="138" t="str">
        <f t="shared" si="106"/>
        <v/>
      </c>
      <c r="AG347" s="6" t="str">
        <f t="shared" si="103"/>
        <v/>
      </c>
      <c r="AH347" s="5" t="str">
        <f t="shared" si="104"/>
        <v/>
      </c>
      <c r="AI347" s="6" t="str">
        <f t="shared" si="107"/>
        <v/>
      </c>
      <c r="AJ347" s="6" t="str">
        <f t="shared" si="108"/>
        <v/>
      </c>
      <c r="AK347" s="6" t="str">
        <f t="shared" si="109"/>
        <v/>
      </c>
      <c r="AL347" s="6" t="str">
        <f t="shared" si="110"/>
        <v/>
      </c>
      <c r="AM347" s="6" t="str">
        <f t="shared" si="111"/>
        <v/>
      </c>
      <c r="AN347" s="6" t="str">
        <f t="shared" si="112"/>
        <v/>
      </c>
      <c r="AO347" s="6" t="str">
        <f t="shared" si="113"/>
        <v/>
      </c>
      <c r="AP347" s="6" t="str">
        <f t="shared" si="114"/>
        <v/>
      </c>
      <c r="AQ347" s="6" t="str">
        <f t="shared" si="115"/>
        <v/>
      </c>
      <c r="AR347" s="6" t="str">
        <f t="shared" si="116"/>
        <v/>
      </c>
      <c r="AS347" s="6"/>
      <c r="AT347" s="47"/>
    </row>
    <row r="348" spans="2:46" x14ac:dyDescent="0.25">
      <c r="B348" s="194"/>
      <c r="C348" s="194"/>
      <c r="D348" s="4"/>
      <c r="E348" s="38"/>
      <c r="F348" s="39" t="str">
        <f t="shared" ref="F348:F411" si="117">IF(G348="","",VLOOKUP($G348,$AW$2:$AX$12,2,FALSE))</f>
        <v/>
      </c>
      <c r="G348" s="39"/>
      <c r="H348" s="38"/>
      <c r="I348" s="192"/>
      <c r="J348" s="192"/>
      <c r="K348" s="192"/>
      <c r="L348" s="192"/>
      <c r="M348" s="192"/>
      <c r="N348" s="192"/>
      <c r="O348" s="192"/>
      <c r="P348" s="192"/>
      <c r="Q348" s="192"/>
      <c r="R348" s="192"/>
      <c r="Y348" s="40"/>
      <c r="Z348" s="41"/>
      <c r="AA348" s="42" t="str">
        <f t="shared" si="100"/>
        <v/>
      </c>
      <c r="AB348" s="42" t="str">
        <f t="shared" si="105"/>
        <v/>
      </c>
      <c r="AD348" s="5" t="str">
        <f t="shared" si="101"/>
        <v/>
      </c>
      <c r="AE348" s="138" t="str">
        <f t="shared" si="102"/>
        <v/>
      </c>
      <c r="AF348" s="138" t="str">
        <f t="shared" si="106"/>
        <v/>
      </c>
      <c r="AG348" s="6" t="str">
        <f t="shared" si="103"/>
        <v/>
      </c>
      <c r="AH348" s="5" t="str">
        <f t="shared" si="104"/>
        <v/>
      </c>
      <c r="AI348" s="6" t="str">
        <f t="shared" si="107"/>
        <v/>
      </c>
      <c r="AJ348" s="6" t="str">
        <f t="shared" si="108"/>
        <v/>
      </c>
      <c r="AK348" s="6" t="str">
        <f t="shared" si="109"/>
        <v/>
      </c>
      <c r="AL348" s="6" t="str">
        <f t="shared" si="110"/>
        <v/>
      </c>
      <c r="AM348" s="6" t="str">
        <f t="shared" si="111"/>
        <v/>
      </c>
      <c r="AN348" s="6" t="str">
        <f t="shared" si="112"/>
        <v/>
      </c>
      <c r="AO348" s="6" t="str">
        <f t="shared" si="113"/>
        <v/>
      </c>
      <c r="AP348" s="6" t="str">
        <f t="shared" si="114"/>
        <v/>
      </c>
      <c r="AQ348" s="6" t="str">
        <f t="shared" si="115"/>
        <v/>
      </c>
      <c r="AR348" s="6" t="str">
        <f t="shared" si="116"/>
        <v/>
      </c>
      <c r="AS348" s="6"/>
      <c r="AT348" s="47"/>
    </row>
    <row r="349" spans="2:46" x14ac:dyDescent="0.25">
      <c r="B349" s="194"/>
      <c r="C349" s="194"/>
      <c r="D349" s="4"/>
      <c r="E349" s="38"/>
      <c r="F349" s="39" t="str">
        <f t="shared" si="117"/>
        <v/>
      </c>
      <c r="G349" s="39"/>
      <c r="H349" s="38"/>
      <c r="I349" s="192"/>
      <c r="J349" s="192"/>
      <c r="K349" s="192"/>
      <c r="L349" s="192"/>
      <c r="M349" s="192"/>
      <c r="N349" s="192"/>
      <c r="O349" s="192"/>
      <c r="P349" s="192"/>
      <c r="Q349" s="192"/>
      <c r="R349" s="192"/>
      <c r="Y349" s="40"/>
      <c r="Z349" s="41"/>
      <c r="AA349" s="42" t="str">
        <f t="shared" si="100"/>
        <v/>
      </c>
      <c r="AB349" s="42" t="str">
        <f t="shared" si="105"/>
        <v/>
      </c>
      <c r="AD349" s="5" t="str">
        <f t="shared" si="101"/>
        <v/>
      </c>
      <c r="AE349" s="138" t="str">
        <f t="shared" si="102"/>
        <v/>
      </c>
      <c r="AF349" s="138" t="str">
        <f t="shared" si="106"/>
        <v/>
      </c>
      <c r="AG349" s="6" t="str">
        <f t="shared" si="103"/>
        <v/>
      </c>
      <c r="AH349" s="5" t="str">
        <f t="shared" si="104"/>
        <v/>
      </c>
      <c r="AI349" s="6" t="str">
        <f t="shared" si="107"/>
        <v/>
      </c>
      <c r="AJ349" s="6" t="str">
        <f t="shared" si="108"/>
        <v/>
      </c>
      <c r="AK349" s="6" t="str">
        <f t="shared" si="109"/>
        <v/>
      </c>
      <c r="AL349" s="6" t="str">
        <f t="shared" si="110"/>
        <v/>
      </c>
      <c r="AM349" s="6" t="str">
        <f t="shared" si="111"/>
        <v/>
      </c>
      <c r="AN349" s="6" t="str">
        <f t="shared" si="112"/>
        <v/>
      </c>
      <c r="AO349" s="6" t="str">
        <f t="shared" si="113"/>
        <v/>
      </c>
      <c r="AP349" s="6" t="str">
        <f t="shared" si="114"/>
        <v/>
      </c>
      <c r="AQ349" s="6" t="str">
        <f t="shared" si="115"/>
        <v/>
      </c>
      <c r="AR349" s="6" t="str">
        <f t="shared" si="116"/>
        <v/>
      </c>
      <c r="AS349" s="6"/>
      <c r="AT349" s="47"/>
    </row>
    <row r="350" spans="2:46" x14ac:dyDescent="0.25">
      <c r="B350" s="194"/>
      <c r="C350" s="194"/>
      <c r="D350" s="4"/>
      <c r="E350" s="38"/>
      <c r="F350" s="39" t="str">
        <f t="shared" si="117"/>
        <v/>
      </c>
      <c r="G350" s="39"/>
      <c r="H350" s="38"/>
      <c r="I350" s="192"/>
      <c r="J350" s="192"/>
      <c r="K350" s="192"/>
      <c r="L350" s="192"/>
      <c r="M350" s="192"/>
      <c r="N350" s="192"/>
      <c r="O350" s="192"/>
      <c r="P350" s="192"/>
      <c r="Q350" s="192"/>
      <c r="R350" s="192"/>
      <c r="Y350" s="40"/>
      <c r="Z350" s="41"/>
      <c r="AA350" s="42" t="str">
        <f t="shared" si="100"/>
        <v/>
      </c>
      <c r="AB350" s="42" t="str">
        <f t="shared" si="105"/>
        <v/>
      </c>
      <c r="AD350" s="5" t="str">
        <f t="shared" si="101"/>
        <v/>
      </c>
      <c r="AE350" s="138" t="str">
        <f t="shared" si="102"/>
        <v/>
      </c>
      <c r="AF350" s="138" t="str">
        <f t="shared" si="106"/>
        <v/>
      </c>
      <c r="AG350" s="6" t="str">
        <f t="shared" si="103"/>
        <v/>
      </c>
      <c r="AH350" s="5" t="str">
        <f t="shared" si="104"/>
        <v/>
      </c>
      <c r="AI350" s="6" t="str">
        <f t="shared" si="107"/>
        <v/>
      </c>
      <c r="AJ350" s="6" t="str">
        <f t="shared" si="108"/>
        <v/>
      </c>
      <c r="AK350" s="6" t="str">
        <f t="shared" si="109"/>
        <v/>
      </c>
      <c r="AL350" s="6" t="str">
        <f t="shared" si="110"/>
        <v/>
      </c>
      <c r="AM350" s="6" t="str">
        <f t="shared" si="111"/>
        <v/>
      </c>
      <c r="AN350" s="6" t="str">
        <f t="shared" si="112"/>
        <v/>
      </c>
      <c r="AO350" s="6" t="str">
        <f t="shared" si="113"/>
        <v/>
      </c>
      <c r="AP350" s="6" t="str">
        <f t="shared" si="114"/>
        <v/>
      </c>
      <c r="AQ350" s="6" t="str">
        <f t="shared" si="115"/>
        <v/>
      </c>
      <c r="AR350" s="6" t="str">
        <f t="shared" si="116"/>
        <v/>
      </c>
      <c r="AS350" s="6"/>
      <c r="AT350" s="47"/>
    </row>
    <row r="351" spans="2:46" x14ac:dyDescent="0.25">
      <c r="B351" s="194"/>
      <c r="C351" s="194"/>
      <c r="D351" s="4"/>
      <c r="E351" s="38"/>
      <c r="F351" s="39" t="str">
        <f t="shared" si="117"/>
        <v/>
      </c>
      <c r="G351" s="39"/>
      <c r="H351" s="38"/>
      <c r="I351" s="192"/>
      <c r="J351" s="192"/>
      <c r="K351" s="192"/>
      <c r="L351" s="192"/>
      <c r="M351" s="192"/>
      <c r="N351" s="192"/>
      <c r="O351" s="192"/>
      <c r="P351" s="192"/>
      <c r="Q351" s="192"/>
      <c r="R351" s="192"/>
      <c r="Y351" s="40"/>
      <c r="Z351" s="41"/>
      <c r="AA351" s="42" t="str">
        <f t="shared" si="100"/>
        <v/>
      </c>
      <c r="AB351" s="42" t="str">
        <f t="shared" si="105"/>
        <v/>
      </c>
      <c r="AD351" s="5" t="str">
        <f t="shared" si="101"/>
        <v/>
      </c>
      <c r="AE351" s="138" t="str">
        <f t="shared" si="102"/>
        <v/>
      </c>
      <c r="AF351" s="138" t="str">
        <f t="shared" si="106"/>
        <v/>
      </c>
      <c r="AG351" s="6" t="str">
        <f t="shared" si="103"/>
        <v/>
      </c>
      <c r="AH351" s="5" t="str">
        <f t="shared" si="104"/>
        <v/>
      </c>
      <c r="AI351" s="6" t="str">
        <f t="shared" si="107"/>
        <v/>
      </c>
      <c r="AJ351" s="6" t="str">
        <f t="shared" si="108"/>
        <v/>
      </c>
      <c r="AK351" s="6" t="str">
        <f t="shared" si="109"/>
        <v/>
      </c>
      <c r="AL351" s="6" t="str">
        <f t="shared" si="110"/>
        <v/>
      </c>
      <c r="AM351" s="6" t="str">
        <f t="shared" si="111"/>
        <v/>
      </c>
      <c r="AN351" s="6" t="str">
        <f t="shared" si="112"/>
        <v/>
      </c>
      <c r="AO351" s="6" t="str">
        <f t="shared" si="113"/>
        <v/>
      </c>
      <c r="AP351" s="6" t="str">
        <f t="shared" si="114"/>
        <v/>
      </c>
      <c r="AQ351" s="6" t="str">
        <f t="shared" si="115"/>
        <v/>
      </c>
      <c r="AR351" s="6" t="str">
        <f t="shared" si="116"/>
        <v/>
      </c>
      <c r="AS351" s="6"/>
      <c r="AT351" s="47"/>
    </row>
    <row r="352" spans="2:46" x14ac:dyDescent="0.25">
      <c r="B352" s="194"/>
      <c r="C352" s="194"/>
      <c r="D352" s="4"/>
      <c r="E352" s="38"/>
      <c r="F352" s="39" t="str">
        <f t="shared" si="117"/>
        <v/>
      </c>
      <c r="G352" s="39"/>
      <c r="H352" s="38"/>
      <c r="I352" s="192"/>
      <c r="J352" s="192"/>
      <c r="K352" s="192"/>
      <c r="L352" s="192"/>
      <c r="M352" s="192"/>
      <c r="N352" s="192"/>
      <c r="O352" s="192"/>
      <c r="P352" s="192"/>
      <c r="Q352" s="192"/>
      <c r="R352" s="192"/>
      <c r="Y352" s="40"/>
      <c r="Z352" s="41"/>
      <c r="AA352" s="42" t="str">
        <f t="shared" si="100"/>
        <v/>
      </c>
      <c r="AB352" s="42" t="str">
        <f t="shared" si="105"/>
        <v/>
      </c>
      <c r="AD352" s="5" t="str">
        <f t="shared" si="101"/>
        <v/>
      </c>
      <c r="AE352" s="138" t="str">
        <f t="shared" si="102"/>
        <v/>
      </c>
      <c r="AF352" s="138" t="str">
        <f t="shared" si="106"/>
        <v/>
      </c>
      <c r="AG352" s="6" t="str">
        <f t="shared" si="103"/>
        <v/>
      </c>
      <c r="AH352" s="5" t="str">
        <f t="shared" si="104"/>
        <v/>
      </c>
      <c r="AI352" s="6" t="str">
        <f t="shared" si="107"/>
        <v/>
      </c>
      <c r="AJ352" s="6" t="str">
        <f t="shared" si="108"/>
        <v/>
      </c>
      <c r="AK352" s="6" t="str">
        <f t="shared" si="109"/>
        <v/>
      </c>
      <c r="AL352" s="6" t="str">
        <f t="shared" si="110"/>
        <v/>
      </c>
      <c r="AM352" s="6" t="str">
        <f t="shared" si="111"/>
        <v/>
      </c>
      <c r="AN352" s="6" t="str">
        <f t="shared" si="112"/>
        <v/>
      </c>
      <c r="AO352" s="6" t="str">
        <f t="shared" si="113"/>
        <v/>
      </c>
      <c r="AP352" s="6" t="str">
        <f t="shared" si="114"/>
        <v/>
      </c>
      <c r="AQ352" s="6" t="str">
        <f t="shared" si="115"/>
        <v/>
      </c>
      <c r="AR352" s="6" t="str">
        <f t="shared" si="116"/>
        <v/>
      </c>
      <c r="AS352" s="6"/>
      <c r="AT352" s="47"/>
    </row>
    <row r="353" spans="2:46" x14ac:dyDescent="0.25">
      <c r="B353" s="194"/>
      <c r="C353" s="194"/>
      <c r="D353" s="4"/>
      <c r="E353" s="38"/>
      <c r="F353" s="39" t="str">
        <f t="shared" si="117"/>
        <v/>
      </c>
      <c r="G353" s="39"/>
      <c r="H353" s="38"/>
      <c r="I353" s="192"/>
      <c r="J353" s="192"/>
      <c r="K353" s="192"/>
      <c r="L353" s="192"/>
      <c r="M353" s="192"/>
      <c r="N353" s="192"/>
      <c r="O353" s="192"/>
      <c r="P353" s="192"/>
      <c r="Q353" s="192"/>
      <c r="R353" s="192"/>
      <c r="Y353" s="40"/>
      <c r="Z353" s="41"/>
      <c r="AA353" s="42" t="str">
        <f t="shared" si="100"/>
        <v/>
      </c>
      <c r="AB353" s="42" t="str">
        <f t="shared" si="105"/>
        <v/>
      </c>
      <c r="AD353" s="5" t="str">
        <f t="shared" si="101"/>
        <v/>
      </c>
      <c r="AE353" s="138" t="str">
        <f t="shared" si="102"/>
        <v/>
      </c>
      <c r="AF353" s="138" t="str">
        <f t="shared" si="106"/>
        <v/>
      </c>
      <c r="AG353" s="6" t="str">
        <f t="shared" si="103"/>
        <v/>
      </c>
      <c r="AH353" s="5" t="str">
        <f t="shared" si="104"/>
        <v/>
      </c>
      <c r="AI353" s="6" t="str">
        <f t="shared" si="107"/>
        <v/>
      </c>
      <c r="AJ353" s="6" t="str">
        <f t="shared" si="108"/>
        <v/>
      </c>
      <c r="AK353" s="6" t="str">
        <f t="shared" si="109"/>
        <v/>
      </c>
      <c r="AL353" s="6" t="str">
        <f t="shared" si="110"/>
        <v/>
      </c>
      <c r="AM353" s="6" t="str">
        <f t="shared" si="111"/>
        <v/>
      </c>
      <c r="AN353" s="6" t="str">
        <f t="shared" si="112"/>
        <v/>
      </c>
      <c r="AO353" s="6" t="str">
        <f t="shared" si="113"/>
        <v/>
      </c>
      <c r="AP353" s="6" t="str">
        <f t="shared" si="114"/>
        <v/>
      </c>
      <c r="AQ353" s="6" t="str">
        <f t="shared" si="115"/>
        <v/>
      </c>
      <c r="AR353" s="6" t="str">
        <f t="shared" si="116"/>
        <v/>
      </c>
      <c r="AS353" s="6"/>
      <c r="AT353" s="47"/>
    </row>
    <row r="354" spans="2:46" x14ac:dyDescent="0.25">
      <c r="B354" s="194"/>
      <c r="C354" s="194"/>
      <c r="D354" s="4"/>
      <c r="E354" s="38"/>
      <c r="F354" s="39" t="str">
        <f t="shared" si="117"/>
        <v/>
      </c>
      <c r="G354" s="39"/>
      <c r="H354" s="38"/>
      <c r="I354" s="192"/>
      <c r="J354" s="192"/>
      <c r="K354" s="192"/>
      <c r="L354" s="192"/>
      <c r="M354" s="192"/>
      <c r="N354" s="192"/>
      <c r="O354" s="192"/>
      <c r="P354" s="192"/>
      <c r="Q354" s="192"/>
      <c r="R354" s="192"/>
      <c r="Y354" s="40"/>
      <c r="Z354" s="41"/>
      <c r="AA354" s="42" t="str">
        <f t="shared" si="100"/>
        <v/>
      </c>
      <c r="AB354" s="42" t="str">
        <f t="shared" si="105"/>
        <v/>
      </c>
      <c r="AD354" s="5" t="str">
        <f t="shared" si="101"/>
        <v/>
      </c>
      <c r="AE354" s="138" t="str">
        <f t="shared" si="102"/>
        <v/>
      </c>
      <c r="AF354" s="138" t="str">
        <f t="shared" si="106"/>
        <v/>
      </c>
      <c r="AG354" s="6" t="str">
        <f t="shared" si="103"/>
        <v/>
      </c>
      <c r="AH354" s="5" t="str">
        <f t="shared" si="104"/>
        <v/>
      </c>
      <c r="AI354" s="6" t="str">
        <f t="shared" si="107"/>
        <v/>
      </c>
      <c r="AJ354" s="6" t="str">
        <f t="shared" si="108"/>
        <v/>
      </c>
      <c r="AK354" s="6" t="str">
        <f t="shared" si="109"/>
        <v/>
      </c>
      <c r="AL354" s="6" t="str">
        <f t="shared" si="110"/>
        <v/>
      </c>
      <c r="AM354" s="6" t="str">
        <f t="shared" si="111"/>
        <v/>
      </c>
      <c r="AN354" s="6" t="str">
        <f t="shared" si="112"/>
        <v/>
      </c>
      <c r="AO354" s="6" t="str">
        <f t="shared" si="113"/>
        <v/>
      </c>
      <c r="AP354" s="6" t="str">
        <f t="shared" si="114"/>
        <v/>
      </c>
      <c r="AQ354" s="6" t="str">
        <f t="shared" si="115"/>
        <v/>
      </c>
      <c r="AR354" s="6" t="str">
        <f t="shared" si="116"/>
        <v/>
      </c>
      <c r="AS354" s="6"/>
      <c r="AT354" s="47"/>
    </row>
    <row r="355" spans="2:46" x14ac:dyDescent="0.25">
      <c r="B355" s="194"/>
      <c r="C355" s="194"/>
      <c r="D355" s="4"/>
      <c r="E355" s="38"/>
      <c r="F355" s="39" t="str">
        <f t="shared" si="117"/>
        <v/>
      </c>
      <c r="G355" s="39"/>
      <c r="H355" s="38"/>
      <c r="I355" s="192"/>
      <c r="J355" s="192"/>
      <c r="K355" s="192"/>
      <c r="L355" s="192"/>
      <c r="M355" s="192"/>
      <c r="N355" s="192"/>
      <c r="O355" s="192"/>
      <c r="P355" s="192"/>
      <c r="Q355" s="192"/>
      <c r="R355" s="192"/>
      <c r="Y355" s="40"/>
      <c r="Z355" s="41"/>
      <c r="AA355" s="42" t="str">
        <f t="shared" si="100"/>
        <v/>
      </c>
      <c r="AB355" s="42" t="str">
        <f t="shared" si="105"/>
        <v/>
      </c>
      <c r="AD355" s="5" t="str">
        <f t="shared" si="101"/>
        <v/>
      </c>
      <c r="AE355" s="138" t="str">
        <f t="shared" si="102"/>
        <v/>
      </c>
      <c r="AF355" s="138" t="str">
        <f t="shared" si="106"/>
        <v/>
      </c>
      <c r="AG355" s="6" t="str">
        <f t="shared" si="103"/>
        <v/>
      </c>
      <c r="AH355" s="5" t="str">
        <f t="shared" si="104"/>
        <v/>
      </c>
      <c r="AI355" s="6" t="str">
        <f t="shared" si="107"/>
        <v/>
      </c>
      <c r="AJ355" s="6" t="str">
        <f t="shared" si="108"/>
        <v/>
      </c>
      <c r="AK355" s="6" t="str">
        <f t="shared" si="109"/>
        <v/>
      </c>
      <c r="AL355" s="6" t="str">
        <f t="shared" si="110"/>
        <v/>
      </c>
      <c r="AM355" s="6" t="str">
        <f t="shared" si="111"/>
        <v/>
      </c>
      <c r="AN355" s="6" t="str">
        <f t="shared" si="112"/>
        <v/>
      </c>
      <c r="AO355" s="6" t="str">
        <f t="shared" si="113"/>
        <v/>
      </c>
      <c r="AP355" s="6" t="str">
        <f t="shared" si="114"/>
        <v/>
      </c>
      <c r="AQ355" s="6" t="str">
        <f t="shared" si="115"/>
        <v/>
      </c>
      <c r="AR355" s="6" t="str">
        <f t="shared" si="116"/>
        <v/>
      </c>
      <c r="AS355" s="6"/>
      <c r="AT355" s="47"/>
    </row>
    <row r="356" spans="2:46" x14ac:dyDescent="0.25">
      <c r="B356" s="194"/>
      <c r="C356" s="194"/>
      <c r="D356" s="4"/>
      <c r="E356" s="38"/>
      <c r="F356" s="39" t="str">
        <f t="shared" si="117"/>
        <v/>
      </c>
      <c r="G356" s="39"/>
      <c r="H356" s="38"/>
      <c r="I356" s="192"/>
      <c r="J356" s="192"/>
      <c r="K356" s="192"/>
      <c r="L356" s="192"/>
      <c r="M356" s="192"/>
      <c r="N356" s="192"/>
      <c r="O356" s="192"/>
      <c r="P356" s="192"/>
      <c r="Q356" s="192"/>
      <c r="R356" s="192"/>
      <c r="Y356" s="40"/>
      <c r="Z356" s="41"/>
      <c r="AA356" s="42" t="str">
        <f t="shared" si="100"/>
        <v/>
      </c>
      <c r="AB356" s="42" t="str">
        <f t="shared" si="105"/>
        <v/>
      </c>
      <c r="AD356" s="5" t="str">
        <f t="shared" si="101"/>
        <v/>
      </c>
      <c r="AE356" s="138" t="str">
        <f t="shared" si="102"/>
        <v/>
      </c>
      <c r="AF356" s="138" t="str">
        <f t="shared" si="106"/>
        <v/>
      </c>
      <c r="AG356" s="6" t="str">
        <f t="shared" si="103"/>
        <v/>
      </c>
      <c r="AH356" s="5" t="str">
        <f t="shared" si="104"/>
        <v/>
      </c>
      <c r="AI356" s="6" t="str">
        <f t="shared" si="107"/>
        <v/>
      </c>
      <c r="AJ356" s="6" t="str">
        <f t="shared" si="108"/>
        <v/>
      </c>
      <c r="AK356" s="6" t="str">
        <f t="shared" si="109"/>
        <v/>
      </c>
      <c r="AL356" s="6" t="str">
        <f t="shared" si="110"/>
        <v/>
      </c>
      <c r="AM356" s="6" t="str">
        <f t="shared" si="111"/>
        <v/>
      </c>
      <c r="AN356" s="6" t="str">
        <f t="shared" si="112"/>
        <v/>
      </c>
      <c r="AO356" s="6" t="str">
        <f t="shared" si="113"/>
        <v/>
      </c>
      <c r="AP356" s="6" t="str">
        <f t="shared" si="114"/>
        <v/>
      </c>
      <c r="AQ356" s="6" t="str">
        <f t="shared" si="115"/>
        <v/>
      </c>
      <c r="AR356" s="6" t="str">
        <f t="shared" si="116"/>
        <v/>
      </c>
      <c r="AS356" s="6"/>
      <c r="AT356" s="47"/>
    </row>
    <row r="357" spans="2:46" x14ac:dyDescent="0.25">
      <c r="B357" s="194"/>
      <c r="C357" s="194"/>
      <c r="D357" s="4"/>
      <c r="E357" s="38"/>
      <c r="F357" s="39" t="str">
        <f t="shared" si="117"/>
        <v/>
      </c>
      <c r="G357" s="39"/>
      <c r="H357" s="38"/>
      <c r="I357" s="192"/>
      <c r="J357" s="192"/>
      <c r="K357" s="192"/>
      <c r="L357" s="192"/>
      <c r="M357" s="192"/>
      <c r="N357" s="192"/>
      <c r="O357" s="192"/>
      <c r="P357" s="192"/>
      <c r="Q357" s="192"/>
      <c r="R357" s="192"/>
      <c r="Y357" s="40"/>
      <c r="Z357" s="41"/>
      <c r="AA357" s="42" t="str">
        <f t="shared" si="100"/>
        <v/>
      </c>
      <c r="AB357" s="42" t="str">
        <f t="shared" si="105"/>
        <v/>
      </c>
      <c r="AD357" s="5" t="str">
        <f t="shared" si="101"/>
        <v/>
      </c>
      <c r="AE357" s="138" t="str">
        <f t="shared" si="102"/>
        <v/>
      </c>
      <c r="AF357" s="138" t="str">
        <f t="shared" si="106"/>
        <v/>
      </c>
      <c r="AG357" s="6" t="str">
        <f t="shared" si="103"/>
        <v/>
      </c>
      <c r="AH357" s="5" t="str">
        <f t="shared" si="104"/>
        <v/>
      </c>
      <c r="AI357" s="6" t="str">
        <f t="shared" si="107"/>
        <v/>
      </c>
      <c r="AJ357" s="6" t="str">
        <f t="shared" si="108"/>
        <v/>
      </c>
      <c r="AK357" s="6" t="str">
        <f t="shared" si="109"/>
        <v/>
      </c>
      <c r="AL357" s="6" t="str">
        <f t="shared" si="110"/>
        <v/>
      </c>
      <c r="AM357" s="6" t="str">
        <f t="shared" si="111"/>
        <v/>
      </c>
      <c r="AN357" s="6" t="str">
        <f t="shared" si="112"/>
        <v/>
      </c>
      <c r="AO357" s="6" t="str">
        <f t="shared" si="113"/>
        <v/>
      </c>
      <c r="AP357" s="6" t="str">
        <f t="shared" si="114"/>
        <v/>
      </c>
      <c r="AQ357" s="6" t="str">
        <f t="shared" si="115"/>
        <v/>
      </c>
      <c r="AR357" s="6" t="str">
        <f t="shared" si="116"/>
        <v/>
      </c>
      <c r="AS357" s="6"/>
      <c r="AT357" s="47"/>
    </row>
    <row r="358" spans="2:46" x14ac:dyDescent="0.25">
      <c r="B358" s="194"/>
      <c r="C358" s="194"/>
      <c r="D358" s="4"/>
      <c r="E358" s="38"/>
      <c r="F358" s="39" t="str">
        <f t="shared" si="117"/>
        <v/>
      </c>
      <c r="G358" s="39"/>
      <c r="H358" s="38"/>
      <c r="I358" s="192"/>
      <c r="J358" s="192"/>
      <c r="K358" s="192"/>
      <c r="L358" s="192"/>
      <c r="M358" s="192"/>
      <c r="N358" s="192"/>
      <c r="O358" s="192"/>
      <c r="P358" s="192"/>
      <c r="Q358" s="192"/>
      <c r="R358" s="192"/>
      <c r="Y358" s="40"/>
      <c r="Z358" s="41"/>
      <c r="AA358" s="42" t="str">
        <f t="shared" si="100"/>
        <v/>
      </c>
      <c r="AB358" s="42" t="str">
        <f t="shared" si="105"/>
        <v/>
      </c>
      <c r="AD358" s="5" t="str">
        <f t="shared" si="101"/>
        <v/>
      </c>
      <c r="AE358" s="138" t="str">
        <f t="shared" si="102"/>
        <v/>
      </c>
      <c r="AF358" s="138" t="str">
        <f t="shared" si="106"/>
        <v/>
      </c>
      <c r="AG358" s="6" t="str">
        <f t="shared" si="103"/>
        <v/>
      </c>
      <c r="AH358" s="5" t="str">
        <f t="shared" si="104"/>
        <v/>
      </c>
      <c r="AI358" s="6" t="str">
        <f t="shared" si="107"/>
        <v/>
      </c>
      <c r="AJ358" s="6" t="str">
        <f t="shared" si="108"/>
        <v/>
      </c>
      <c r="AK358" s="6" t="str">
        <f t="shared" si="109"/>
        <v/>
      </c>
      <c r="AL358" s="6" t="str">
        <f t="shared" si="110"/>
        <v/>
      </c>
      <c r="AM358" s="6" t="str">
        <f t="shared" si="111"/>
        <v/>
      </c>
      <c r="AN358" s="6" t="str">
        <f t="shared" si="112"/>
        <v/>
      </c>
      <c r="AO358" s="6" t="str">
        <f t="shared" si="113"/>
        <v/>
      </c>
      <c r="AP358" s="6" t="str">
        <f t="shared" si="114"/>
        <v/>
      </c>
      <c r="AQ358" s="6" t="str">
        <f t="shared" si="115"/>
        <v/>
      </c>
      <c r="AR358" s="6" t="str">
        <f t="shared" si="116"/>
        <v/>
      </c>
      <c r="AS358" s="6"/>
      <c r="AT358" s="47"/>
    </row>
    <row r="359" spans="2:46" x14ac:dyDescent="0.25">
      <c r="B359" s="194"/>
      <c r="C359" s="194"/>
      <c r="D359" s="4"/>
      <c r="E359" s="38"/>
      <c r="F359" s="39" t="str">
        <f t="shared" si="117"/>
        <v/>
      </c>
      <c r="G359" s="39"/>
      <c r="H359" s="38"/>
      <c r="I359" s="192"/>
      <c r="J359" s="192"/>
      <c r="K359" s="192"/>
      <c r="L359" s="192"/>
      <c r="M359" s="192"/>
      <c r="N359" s="192"/>
      <c r="O359" s="192"/>
      <c r="P359" s="192"/>
      <c r="Q359" s="192"/>
      <c r="R359" s="192"/>
      <c r="Y359" s="40"/>
      <c r="Z359" s="41"/>
      <c r="AA359" s="42" t="str">
        <f t="shared" si="100"/>
        <v/>
      </c>
      <c r="AB359" s="42" t="str">
        <f t="shared" si="105"/>
        <v/>
      </c>
      <c r="AD359" s="5" t="str">
        <f t="shared" si="101"/>
        <v/>
      </c>
      <c r="AE359" s="138" t="str">
        <f t="shared" si="102"/>
        <v/>
      </c>
      <c r="AF359" s="138" t="str">
        <f t="shared" si="106"/>
        <v/>
      </c>
      <c r="AG359" s="6" t="str">
        <f t="shared" si="103"/>
        <v/>
      </c>
      <c r="AH359" s="5" t="str">
        <f t="shared" si="104"/>
        <v/>
      </c>
      <c r="AI359" s="6" t="str">
        <f t="shared" si="107"/>
        <v/>
      </c>
      <c r="AJ359" s="6" t="str">
        <f t="shared" si="108"/>
        <v/>
      </c>
      <c r="AK359" s="6" t="str">
        <f t="shared" si="109"/>
        <v/>
      </c>
      <c r="AL359" s="6" t="str">
        <f t="shared" si="110"/>
        <v/>
      </c>
      <c r="AM359" s="6" t="str">
        <f t="shared" si="111"/>
        <v/>
      </c>
      <c r="AN359" s="6" t="str">
        <f t="shared" si="112"/>
        <v/>
      </c>
      <c r="AO359" s="6" t="str">
        <f t="shared" si="113"/>
        <v/>
      </c>
      <c r="AP359" s="6" t="str">
        <f t="shared" si="114"/>
        <v/>
      </c>
      <c r="AQ359" s="6" t="str">
        <f t="shared" si="115"/>
        <v/>
      </c>
      <c r="AR359" s="6" t="str">
        <f t="shared" si="116"/>
        <v/>
      </c>
      <c r="AS359" s="6"/>
      <c r="AT359" s="47"/>
    </row>
    <row r="360" spans="2:46" x14ac:dyDescent="0.25">
      <c r="B360" s="194"/>
      <c r="C360" s="194"/>
      <c r="D360" s="4"/>
      <c r="E360" s="38"/>
      <c r="F360" s="39" t="str">
        <f t="shared" si="117"/>
        <v/>
      </c>
      <c r="G360" s="39"/>
      <c r="H360" s="38"/>
      <c r="I360" s="192"/>
      <c r="J360" s="192"/>
      <c r="K360" s="192"/>
      <c r="L360" s="192"/>
      <c r="M360" s="192"/>
      <c r="N360" s="192"/>
      <c r="O360" s="192"/>
      <c r="P360" s="192"/>
      <c r="Q360" s="192"/>
      <c r="R360" s="192"/>
      <c r="Y360" s="40"/>
      <c r="Z360" s="41"/>
      <c r="AA360" s="42" t="str">
        <f t="shared" si="100"/>
        <v/>
      </c>
      <c r="AB360" s="42" t="str">
        <f t="shared" si="105"/>
        <v/>
      </c>
      <c r="AD360" s="5" t="str">
        <f t="shared" si="101"/>
        <v/>
      </c>
      <c r="AE360" s="138" t="str">
        <f t="shared" si="102"/>
        <v/>
      </c>
      <c r="AF360" s="138" t="str">
        <f t="shared" si="106"/>
        <v/>
      </c>
      <c r="AG360" s="6" t="str">
        <f t="shared" si="103"/>
        <v/>
      </c>
      <c r="AH360" s="5" t="str">
        <f t="shared" si="104"/>
        <v/>
      </c>
      <c r="AI360" s="6" t="str">
        <f t="shared" si="107"/>
        <v/>
      </c>
      <c r="AJ360" s="6" t="str">
        <f t="shared" si="108"/>
        <v/>
      </c>
      <c r="AK360" s="6" t="str">
        <f t="shared" si="109"/>
        <v/>
      </c>
      <c r="AL360" s="6" t="str">
        <f t="shared" si="110"/>
        <v/>
      </c>
      <c r="AM360" s="6" t="str">
        <f t="shared" si="111"/>
        <v/>
      </c>
      <c r="AN360" s="6" t="str">
        <f t="shared" si="112"/>
        <v/>
      </c>
      <c r="AO360" s="6" t="str">
        <f t="shared" si="113"/>
        <v/>
      </c>
      <c r="AP360" s="6" t="str">
        <f t="shared" si="114"/>
        <v/>
      </c>
      <c r="AQ360" s="6" t="str">
        <f t="shared" si="115"/>
        <v/>
      </c>
      <c r="AR360" s="6" t="str">
        <f t="shared" si="116"/>
        <v/>
      </c>
      <c r="AS360" s="6"/>
      <c r="AT360" s="47"/>
    </row>
    <row r="361" spans="2:46" x14ac:dyDescent="0.25">
      <c r="B361" s="194"/>
      <c r="C361" s="194"/>
      <c r="D361" s="4"/>
      <c r="E361" s="38"/>
      <c r="F361" s="39" t="str">
        <f t="shared" si="117"/>
        <v/>
      </c>
      <c r="G361" s="39"/>
      <c r="H361" s="38"/>
      <c r="I361" s="192"/>
      <c r="J361" s="192"/>
      <c r="K361" s="192"/>
      <c r="L361" s="192"/>
      <c r="M361" s="192"/>
      <c r="N361" s="192"/>
      <c r="O361" s="192"/>
      <c r="P361" s="192"/>
      <c r="Q361" s="192"/>
      <c r="R361" s="192"/>
      <c r="Y361" s="40"/>
      <c r="Z361" s="41"/>
      <c r="AA361" s="42" t="str">
        <f t="shared" si="100"/>
        <v/>
      </c>
      <c r="AB361" s="42" t="str">
        <f t="shared" si="105"/>
        <v/>
      </c>
      <c r="AD361" s="5" t="str">
        <f t="shared" si="101"/>
        <v/>
      </c>
      <c r="AE361" s="138" t="str">
        <f t="shared" si="102"/>
        <v/>
      </c>
      <c r="AF361" s="138" t="str">
        <f t="shared" si="106"/>
        <v/>
      </c>
      <c r="AG361" s="6" t="str">
        <f t="shared" si="103"/>
        <v/>
      </c>
      <c r="AH361" s="5" t="str">
        <f t="shared" si="104"/>
        <v/>
      </c>
      <c r="AI361" s="6" t="str">
        <f t="shared" si="107"/>
        <v/>
      </c>
      <c r="AJ361" s="6" t="str">
        <f t="shared" si="108"/>
        <v/>
      </c>
      <c r="AK361" s="6" t="str">
        <f t="shared" si="109"/>
        <v/>
      </c>
      <c r="AL361" s="6" t="str">
        <f t="shared" si="110"/>
        <v/>
      </c>
      <c r="AM361" s="6" t="str">
        <f t="shared" si="111"/>
        <v/>
      </c>
      <c r="AN361" s="6" t="str">
        <f t="shared" si="112"/>
        <v/>
      </c>
      <c r="AO361" s="6" t="str">
        <f t="shared" si="113"/>
        <v/>
      </c>
      <c r="AP361" s="6" t="str">
        <f t="shared" si="114"/>
        <v/>
      </c>
      <c r="AQ361" s="6" t="str">
        <f t="shared" si="115"/>
        <v/>
      </c>
      <c r="AR361" s="6" t="str">
        <f t="shared" si="116"/>
        <v/>
      </c>
      <c r="AS361" s="6"/>
      <c r="AT361" s="47"/>
    </row>
    <row r="362" spans="2:46" x14ac:dyDescent="0.25">
      <c r="B362" s="194"/>
      <c r="C362" s="194"/>
      <c r="D362" s="4"/>
      <c r="E362" s="38"/>
      <c r="F362" s="39" t="str">
        <f t="shared" si="117"/>
        <v/>
      </c>
      <c r="G362" s="39"/>
      <c r="H362" s="38"/>
      <c r="I362" s="192"/>
      <c r="J362" s="192"/>
      <c r="K362" s="192"/>
      <c r="L362" s="192"/>
      <c r="M362" s="192"/>
      <c r="N362" s="192"/>
      <c r="O362" s="192"/>
      <c r="P362" s="192"/>
      <c r="Q362" s="192"/>
      <c r="R362" s="192"/>
      <c r="Y362" s="40"/>
      <c r="Z362" s="41"/>
      <c r="AA362" s="42" t="str">
        <f t="shared" si="100"/>
        <v/>
      </c>
      <c r="AB362" s="42" t="str">
        <f t="shared" si="105"/>
        <v/>
      </c>
      <c r="AD362" s="5" t="str">
        <f t="shared" si="101"/>
        <v/>
      </c>
      <c r="AE362" s="138" t="str">
        <f t="shared" si="102"/>
        <v/>
      </c>
      <c r="AF362" s="138" t="str">
        <f t="shared" si="106"/>
        <v/>
      </c>
      <c r="AG362" s="6" t="str">
        <f t="shared" si="103"/>
        <v/>
      </c>
      <c r="AH362" s="5" t="str">
        <f t="shared" si="104"/>
        <v/>
      </c>
      <c r="AI362" s="6" t="str">
        <f t="shared" si="107"/>
        <v/>
      </c>
      <c r="AJ362" s="6" t="str">
        <f t="shared" si="108"/>
        <v/>
      </c>
      <c r="AK362" s="6" t="str">
        <f t="shared" si="109"/>
        <v/>
      </c>
      <c r="AL362" s="6" t="str">
        <f t="shared" si="110"/>
        <v/>
      </c>
      <c r="AM362" s="6" t="str">
        <f t="shared" si="111"/>
        <v/>
      </c>
      <c r="AN362" s="6" t="str">
        <f t="shared" si="112"/>
        <v/>
      </c>
      <c r="AO362" s="6" t="str">
        <f t="shared" si="113"/>
        <v/>
      </c>
      <c r="AP362" s="6" t="str">
        <f t="shared" si="114"/>
        <v/>
      </c>
      <c r="AQ362" s="6" t="str">
        <f t="shared" si="115"/>
        <v/>
      </c>
      <c r="AR362" s="6" t="str">
        <f t="shared" si="116"/>
        <v/>
      </c>
      <c r="AS362" s="6"/>
      <c r="AT362" s="47"/>
    </row>
    <row r="363" spans="2:46" x14ac:dyDescent="0.25">
      <c r="B363" s="194"/>
      <c r="C363" s="194"/>
      <c r="D363" s="4"/>
      <c r="E363" s="38"/>
      <c r="F363" s="39" t="str">
        <f t="shared" si="117"/>
        <v/>
      </c>
      <c r="G363" s="39"/>
      <c r="H363" s="38"/>
      <c r="I363" s="192"/>
      <c r="J363" s="192"/>
      <c r="K363" s="192"/>
      <c r="L363" s="192"/>
      <c r="M363" s="192"/>
      <c r="N363" s="192"/>
      <c r="O363" s="192"/>
      <c r="P363" s="192"/>
      <c r="Q363" s="192"/>
      <c r="R363" s="192"/>
      <c r="Y363" s="40"/>
      <c r="Z363" s="41"/>
      <c r="AA363" s="42" t="str">
        <f t="shared" si="100"/>
        <v/>
      </c>
      <c r="AB363" s="42" t="str">
        <f t="shared" si="105"/>
        <v/>
      </c>
      <c r="AD363" s="5" t="str">
        <f t="shared" si="101"/>
        <v/>
      </c>
      <c r="AE363" s="138" t="str">
        <f t="shared" si="102"/>
        <v/>
      </c>
      <c r="AF363" s="138" t="str">
        <f t="shared" si="106"/>
        <v/>
      </c>
      <c r="AG363" s="6" t="str">
        <f t="shared" si="103"/>
        <v/>
      </c>
      <c r="AH363" s="5" t="str">
        <f t="shared" si="104"/>
        <v/>
      </c>
      <c r="AI363" s="6" t="str">
        <f t="shared" si="107"/>
        <v/>
      </c>
      <c r="AJ363" s="6" t="str">
        <f t="shared" si="108"/>
        <v/>
      </c>
      <c r="AK363" s="6" t="str">
        <f t="shared" si="109"/>
        <v/>
      </c>
      <c r="AL363" s="6" t="str">
        <f t="shared" si="110"/>
        <v/>
      </c>
      <c r="AM363" s="6" t="str">
        <f t="shared" si="111"/>
        <v/>
      </c>
      <c r="AN363" s="6" t="str">
        <f t="shared" si="112"/>
        <v/>
      </c>
      <c r="AO363" s="6" t="str">
        <f t="shared" si="113"/>
        <v/>
      </c>
      <c r="AP363" s="6" t="str">
        <f t="shared" si="114"/>
        <v/>
      </c>
      <c r="AQ363" s="6" t="str">
        <f t="shared" si="115"/>
        <v/>
      </c>
      <c r="AR363" s="6" t="str">
        <f t="shared" si="116"/>
        <v/>
      </c>
      <c r="AS363" s="6"/>
      <c r="AT363" s="47"/>
    </row>
    <row r="364" spans="2:46" x14ac:dyDescent="0.25">
      <c r="B364" s="194"/>
      <c r="C364" s="194"/>
      <c r="D364" s="4"/>
      <c r="E364" s="38"/>
      <c r="F364" s="39" t="str">
        <f t="shared" si="117"/>
        <v/>
      </c>
      <c r="G364" s="39"/>
      <c r="H364" s="38"/>
      <c r="I364" s="192"/>
      <c r="J364" s="192"/>
      <c r="K364" s="192"/>
      <c r="L364" s="192"/>
      <c r="M364" s="192"/>
      <c r="N364" s="192"/>
      <c r="O364" s="192"/>
      <c r="P364" s="192"/>
      <c r="Q364" s="192"/>
      <c r="R364" s="192"/>
      <c r="Y364" s="40"/>
      <c r="Z364" s="41"/>
      <c r="AA364" s="42" t="str">
        <f t="shared" si="100"/>
        <v/>
      </c>
      <c r="AB364" s="42" t="str">
        <f t="shared" si="105"/>
        <v/>
      </c>
      <c r="AD364" s="5" t="str">
        <f t="shared" si="101"/>
        <v/>
      </c>
      <c r="AE364" s="138" t="str">
        <f t="shared" si="102"/>
        <v/>
      </c>
      <c r="AF364" s="138" t="str">
        <f t="shared" si="106"/>
        <v/>
      </c>
      <c r="AG364" s="6" t="str">
        <f t="shared" si="103"/>
        <v/>
      </c>
      <c r="AH364" s="5" t="str">
        <f t="shared" si="104"/>
        <v/>
      </c>
      <c r="AI364" s="6" t="str">
        <f t="shared" si="107"/>
        <v/>
      </c>
      <c r="AJ364" s="6" t="str">
        <f t="shared" si="108"/>
        <v/>
      </c>
      <c r="AK364" s="6" t="str">
        <f t="shared" si="109"/>
        <v/>
      </c>
      <c r="AL364" s="6" t="str">
        <f t="shared" si="110"/>
        <v/>
      </c>
      <c r="AM364" s="6" t="str">
        <f t="shared" si="111"/>
        <v/>
      </c>
      <c r="AN364" s="6" t="str">
        <f t="shared" si="112"/>
        <v/>
      </c>
      <c r="AO364" s="6" t="str">
        <f t="shared" si="113"/>
        <v/>
      </c>
      <c r="AP364" s="6" t="str">
        <f t="shared" si="114"/>
        <v/>
      </c>
      <c r="AQ364" s="6" t="str">
        <f t="shared" si="115"/>
        <v/>
      </c>
      <c r="AR364" s="6" t="str">
        <f t="shared" si="116"/>
        <v/>
      </c>
      <c r="AS364" s="6"/>
      <c r="AT364" s="47"/>
    </row>
    <row r="365" spans="2:46" x14ac:dyDescent="0.25">
      <c r="B365" s="194"/>
      <c r="C365" s="194"/>
      <c r="D365" s="4"/>
      <c r="E365" s="38"/>
      <c r="F365" s="39" t="str">
        <f t="shared" si="117"/>
        <v/>
      </c>
      <c r="G365" s="39"/>
      <c r="H365" s="38"/>
      <c r="I365" s="192"/>
      <c r="J365" s="192"/>
      <c r="K365" s="192"/>
      <c r="L365" s="192"/>
      <c r="M365" s="192"/>
      <c r="N365" s="192"/>
      <c r="O365" s="192"/>
      <c r="P365" s="192"/>
      <c r="Q365" s="192"/>
      <c r="R365" s="192"/>
      <c r="Y365" s="40"/>
      <c r="Z365" s="41"/>
      <c r="AA365" s="42" t="str">
        <f t="shared" si="100"/>
        <v/>
      </c>
      <c r="AB365" s="42" t="str">
        <f t="shared" si="105"/>
        <v/>
      </c>
      <c r="AD365" s="5" t="str">
        <f t="shared" si="101"/>
        <v/>
      </c>
      <c r="AE365" s="138" t="str">
        <f t="shared" si="102"/>
        <v/>
      </c>
      <c r="AF365" s="138" t="str">
        <f t="shared" si="106"/>
        <v/>
      </c>
      <c r="AG365" s="6" t="str">
        <f t="shared" si="103"/>
        <v/>
      </c>
      <c r="AH365" s="5" t="str">
        <f t="shared" si="104"/>
        <v/>
      </c>
      <c r="AI365" s="6" t="str">
        <f t="shared" si="107"/>
        <v/>
      </c>
      <c r="AJ365" s="6" t="str">
        <f t="shared" si="108"/>
        <v/>
      </c>
      <c r="AK365" s="6" t="str">
        <f t="shared" si="109"/>
        <v/>
      </c>
      <c r="AL365" s="6" t="str">
        <f t="shared" si="110"/>
        <v/>
      </c>
      <c r="AM365" s="6" t="str">
        <f t="shared" si="111"/>
        <v/>
      </c>
      <c r="AN365" s="6" t="str">
        <f t="shared" si="112"/>
        <v/>
      </c>
      <c r="AO365" s="6" t="str">
        <f t="shared" si="113"/>
        <v/>
      </c>
      <c r="AP365" s="6" t="str">
        <f t="shared" si="114"/>
        <v/>
      </c>
      <c r="AQ365" s="6" t="str">
        <f t="shared" si="115"/>
        <v/>
      </c>
      <c r="AR365" s="6" t="str">
        <f t="shared" si="116"/>
        <v/>
      </c>
      <c r="AS365" s="6"/>
      <c r="AT365" s="47"/>
    </row>
    <row r="366" spans="2:46" x14ac:dyDescent="0.25">
      <c r="B366" s="194"/>
      <c r="C366" s="194"/>
      <c r="D366" s="4"/>
      <c r="E366" s="38"/>
      <c r="F366" s="39" t="str">
        <f t="shared" si="117"/>
        <v/>
      </c>
      <c r="G366" s="39"/>
      <c r="H366" s="38"/>
      <c r="I366" s="192"/>
      <c r="J366" s="192"/>
      <c r="K366" s="192"/>
      <c r="L366" s="192"/>
      <c r="M366" s="192"/>
      <c r="N366" s="192"/>
      <c r="O366" s="192"/>
      <c r="P366" s="192"/>
      <c r="Q366" s="192"/>
      <c r="R366" s="192"/>
      <c r="Y366" s="40"/>
      <c r="Z366" s="41"/>
      <c r="AA366" s="42" t="str">
        <f t="shared" si="100"/>
        <v/>
      </c>
      <c r="AB366" s="42" t="str">
        <f t="shared" si="105"/>
        <v/>
      </c>
      <c r="AD366" s="5" t="str">
        <f t="shared" si="101"/>
        <v/>
      </c>
      <c r="AE366" s="138" t="str">
        <f t="shared" si="102"/>
        <v/>
      </c>
      <c r="AF366" s="138" t="str">
        <f t="shared" si="106"/>
        <v/>
      </c>
      <c r="AG366" s="6" t="str">
        <f t="shared" si="103"/>
        <v/>
      </c>
      <c r="AH366" s="5" t="str">
        <f t="shared" si="104"/>
        <v/>
      </c>
      <c r="AI366" s="6" t="str">
        <f t="shared" si="107"/>
        <v/>
      </c>
      <c r="AJ366" s="6" t="str">
        <f t="shared" si="108"/>
        <v/>
      </c>
      <c r="AK366" s="6" t="str">
        <f t="shared" si="109"/>
        <v/>
      </c>
      <c r="AL366" s="6" t="str">
        <f t="shared" si="110"/>
        <v/>
      </c>
      <c r="AM366" s="6" t="str">
        <f t="shared" si="111"/>
        <v/>
      </c>
      <c r="AN366" s="6" t="str">
        <f t="shared" si="112"/>
        <v/>
      </c>
      <c r="AO366" s="6" t="str">
        <f t="shared" si="113"/>
        <v/>
      </c>
      <c r="AP366" s="6" t="str">
        <f t="shared" si="114"/>
        <v/>
      </c>
      <c r="AQ366" s="6" t="str">
        <f t="shared" si="115"/>
        <v/>
      </c>
      <c r="AR366" s="6" t="str">
        <f t="shared" si="116"/>
        <v/>
      </c>
      <c r="AS366" s="6"/>
      <c r="AT366" s="47"/>
    </row>
    <row r="367" spans="2:46" x14ac:dyDescent="0.25">
      <c r="B367" s="194"/>
      <c r="C367" s="194"/>
      <c r="D367" s="4"/>
      <c r="E367" s="38"/>
      <c r="F367" s="39" t="str">
        <f t="shared" si="117"/>
        <v/>
      </c>
      <c r="G367" s="39"/>
      <c r="H367" s="38"/>
      <c r="I367" s="192"/>
      <c r="J367" s="192"/>
      <c r="K367" s="192"/>
      <c r="L367" s="192"/>
      <c r="M367" s="192"/>
      <c r="N367" s="192"/>
      <c r="O367" s="192"/>
      <c r="P367" s="192"/>
      <c r="Q367" s="192"/>
      <c r="R367" s="192"/>
      <c r="Y367" s="40"/>
      <c r="Z367" s="41"/>
      <c r="AA367" s="42" t="str">
        <f t="shared" si="100"/>
        <v/>
      </c>
      <c r="AB367" s="42" t="str">
        <f t="shared" si="105"/>
        <v/>
      </c>
      <c r="AD367" s="5" t="str">
        <f t="shared" si="101"/>
        <v/>
      </c>
      <c r="AE367" s="138" t="str">
        <f t="shared" si="102"/>
        <v/>
      </c>
      <c r="AF367" s="138" t="str">
        <f t="shared" si="106"/>
        <v/>
      </c>
      <c r="AG367" s="6" t="str">
        <f t="shared" si="103"/>
        <v/>
      </c>
      <c r="AH367" s="5" t="str">
        <f t="shared" si="104"/>
        <v/>
      </c>
      <c r="AI367" s="6" t="str">
        <f t="shared" si="107"/>
        <v/>
      </c>
      <c r="AJ367" s="6" t="str">
        <f t="shared" si="108"/>
        <v/>
      </c>
      <c r="AK367" s="6" t="str">
        <f t="shared" si="109"/>
        <v/>
      </c>
      <c r="AL367" s="6" t="str">
        <f t="shared" si="110"/>
        <v/>
      </c>
      <c r="AM367" s="6" t="str">
        <f t="shared" si="111"/>
        <v/>
      </c>
      <c r="AN367" s="6" t="str">
        <f t="shared" si="112"/>
        <v/>
      </c>
      <c r="AO367" s="6" t="str">
        <f t="shared" si="113"/>
        <v/>
      </c>
      <c r="AP367" s="6" t="str">
        <f t="shared" si="114"/>
        <v/>
      </c>
      <c r="AQ367" s="6" t="str">
        <f t="shared" si="115"/>
        <v/>
      </c>
      <c r="AR367" s="6" t="str">
        <f t="shared" si="116"/>
        <v/>
      </c>
      <c r="AS367" s="6"/>
      <c r="AT367" s="47"/>
    </row>
    <row r="368" spans="2:46" x14ac:dyDescent="0.25">
      <c r="B368" s="194"/>
      <c r="C368" s="194"/>
      <c r="D368" s="4"/>
      <c r="E368" s="38"/>
      <c r="F368" s="39" t="str">
        <f t="shared" si="117"/>
        <v/>
      </c>
      <c r="G368" s="39"/>
      <c r="H368" s="38"/>
      <c r="I368" s="192"/>
      <c r="J368" s="192"/>
      <c r="K368" s="192"/>
      <c r="L368" s="192"/>
      <c r="M368" s="192"/>
      <c r="N368" s="192"/>
      <c r="O368" s="192"/>
      <c r="P368" s="192"/>
      <c r="Q368" s="192"/>
      <c r="R368" s="192"/>
      <c r="Y368" s="40"/>
      <c r="Z368" s="41"/>
      <c r="AA368" s="42" t="str">
        <f t="shared" si="100"/>
        <v/>
      </c>
      <c r="AB368" s="42" t="str">
        <f t="shared" si="105"/>
        <v/>
      </c>
      <c r="AD368" s="5" t="str">
        <f t="shared" si="101"/>
        <v/>
      </c>
      <c r="AE368" s="138" t="str">
        <f t="shared" si="102"/>
        <v/>
      </c>
      <c r="AF368" s="138" t="str">
        <f t="shared" si="106"/>
        <v/>
      </c>
      <c r="AG368" s="6" t="str">
        <f t="shared" si="103"/>
        <v/>
      </c>
      <c r="AH368" s="5" t="str">
        <f t="shared" si="104"/>
        <v/>
      </c>
      <c r="AI368" s="6" t="str">
        <f t="shared" si="107"/>
        <v/>
      </c>
      <c r="AJ368" s="6" t="str">
        <f t="shared" si="108"/>
        <v/>
      </c>
      <c r="AK368" s="6" t="str">
        <f t="shared" si="109"/>
        <v/>
      </c>
      <c r="AL368" s="6" t="str">
        <f t="shared" si="110"/>
        <v/>
      </c>
      <c r="AM368" s="6" t="str">
        <f t="shared" si="111"/>
        <v/>
      </c>
      <c r="AN368" s="6" t="str">
        <f t="shared" si="112"/>
        <v/>
      </c>
      <c r="AO368" s="6" t="str">
        <f t="shared" si="113"/>
        <v/>
      </c>
      <c r="AP368" s="6" t="str">
        <f t="shared" si="114"/>
        <v/>
      </c>
      <c r="AQ368" s="6" t="str">
        <f t="shared" si="115"/>
        <v/>
      </c>
      <c r="AR368" s="6" t="str">
        <f t="shared" si="116"/>
        <v/>
      </c>
      <c r="AS368" s="6"/>
      <c r="AT368" s="47"/>
    </row>
    <row r="369" spans="2:46" x14ac:dyDescent="0.25">
      <c r="B369" s="194"/>
      <c r="C369" s="194"/>
      <c r="D369" s="4"/>
      <c r="E369" s="38"/>
      <c r="F369" s="39" t="str">
        <f t="shared" si="117"/>
        <v/>
      </c>
      <c r="G369" s="39"/>
      <c r="H369" s="38"/>
      <c r="I369" s="192"/>
      <c r="J369" s="192"/>
      <c r="K369" s="192"/>
      <c r="L369" s="192"/>
      <c r="M369" s="192"/>
      <c r="N369" s="192"/>
      <c r="O369" s="192"/>
      <c r="P369" s="192"/>
      <c r="Q369" s="192"/>
      <c r="R369" s="192"/>
      <c r="Y369" s="40"/>
      <c r="Z369" s="41"/>
      <c r="AA369" s="42" t="str">
        <f t="shared" si="100"/>
        <v/>
      </c>
      <c r="AB369" s="42" t="str">
        <f t="shared" si="105"/>
        <v/>
      </c>
      <c r="AD369" s="5" t="str">
        <f t="shared" si="101"/>
        <v/>
      </c>
      <c r="AE369" s="138" t="str">
        <f t="shared" si="102"/>
        <v/>
      </c>
      <c r="AF369" s="138" t="str">
        <f t="shared" si="106"/>
        <v/>
      </c>
      <c r="AG369" s="6" t="str">
        <f t="shared" si="103"/>
        <v/>
      </c>
      <c r="AH369" s="5" t="str">
        <f t="shared" si="104"/>
        <v/>
      </c>
      <c r="AI369" s="6" t="str">
        <f t="shared" si="107"/>
        <v/>
      </c>
      <c r="AJ369" s="6" t="str">
        <f t="shared" si="108"/>
        <v/>
      </c>
      <c r="AK369" s="6" t="str">
        <f t="shared" si="109"/>
        <v/>
      </c>
      <c r="AL369" s="6" t="str">
        <f t="shared" si="110"/>
        <v/>
      </c>
      <c r="AM369" s="6" t="str">
        <f t="shared" si="111"/>
        <v/>
      </c>
      <c r="AN369" s="6" t="str">
        <f t="shared" si="112"/>
        <v/>
      </c>
      <c r="AO369" s="6" t="str">
        <f t="shared" si="113"/>
        <v/>
      </c>
      <c r="AP369" s="6" t="str">
        <f t="shared" si="114"/>
        <v/>
      </c>
      <c r="AQ369" s="6" t="str">
        <f t="shared" si="115"/>
        <v/>
      </c>
      <c r="AR369" s="6" t="str">
        <f t="shared" si="116"/>
        <v/>
      </c>
      <c r="AS369" s="6"/>
      <c r="AT369" s="47"/>
    </row>
    <row r="370" spans="2:46" x14ac:dyDescent="0.25">
      <c r="B370" s="194"/>
      <c r="C370" s="194"/>
      <c r="D370" s="4"/>
      <c r="E370" s="38"/>
      <c r="F370" s="39" t="str">
        <f t="shared" si="117"/>
        <v/>
      </c>
      <c r="G370" s="39"/>
      <c r="H370" s="38"/>
      <c r="I370" s="192"/>
      <c r="J370" s="192"/>
      <c r="K370" s="192"/>
      <c r="L370" s="192"/>
      <c r="M370" s="192"/>
      <c r="N370" s="192"/>
      <c r="O370" s="192"/>
      <c r="P370" s="192"/>
      <c r="Q370" s="192"/>
      <c r="R370" s="192"/>
      <c r="Y370" s="40"/>
      <c r="Z370" s="41"/>
      <c r="AA370" s="42" t="str">
        <f t="shared" si="100"/>
        <v/>
      </c>
      <c r="AB370" s="42" t="str">
        <f t="shared" si="105"/>
        <v/>
      </c>
      <c r="AD370" s="5" t="str">
        <f t="shared" si="101"/>
        <v/>
      </c>
      <c r="AE370" s="138" t="str">
        <f t="shared" si="102"/>
        <v/>
      </c>
      <c r="AF370" s="138" t="str">
        <f t="shared" si="106"/>
        <v/>
      </c>
      <c r="AG370" s="6" t="str">
        <f t="shared" si="103"/>
        <v/>
      </c>
      <c r="AH370" s="5" t="str">
        <f t="shared" si="104"/>
        <v/>
      </c>
      <c r="AI370" s="6" t="str">
        <f t="shared" si="107"/>
        <v/>
      </c>
      <c r="AJ370" s="6" t="str">
        <f t="shared" si="108"/>
        <v/>
      </c>
      <c r="AK370" s="6" t="str">
        <f t="shared" si="109"/>
        <v/>
      </c>
      <c r="AL370" s="6" t="str">
        <f t="shared" si="110"/>
        <v/>
      </c>
      <c r="AM370" s="6" t="str">
        <f t="shared" si="111"/>
        <v/>
      </c>
      <c r="AN370" s="6" t="str">
        <f t="shared" si="112"/>
        <v/>
      </c>
      <c r="AO370" s="6" t="str">
        <f t="shared" si="113"/>
        <v/>
      </c>
      <c r="AP370" s="6" t="str">
        <f t="shared" si="114"/>
        <v/>
      </c>
      <c r="AQ370" s="6" t="str">
        <f t="shared" si="115"/>
        <v/>
      </c>
      <c r="AR370" s="6" t="str">
        <f t="shared" si="116"/>
        <v/>
      </c>
      <c r="AS370" s="6"/>
      <c r="AT370" s="47"/>
    </row>
    <row r="371" spans="2:46" x14ac:dyDescent="0.25">
      <c r="B371" s="194"/>
      <c r="C371" s="194"/>
      <c r="D371" s="4"/>
      <c r="E371" s="38"/>
      <c r="F371" s="39" t="str">
        <f t="shared" si="117"/>
        <v/>
      </c>
      <c r="G371" s="39"/>
      <c r="H371" s="38"/>
      <c r="I371" s="192"/>
      <c r="J371" s="192"/>
      <c r="K371" s="192"/>
      <c r="L371" s="192"/>
      <c r="M371" s="192"/>
      <c r="N371" s="192"/>
      <c r="O371" s="192"/>
      <c r="P371" s="192"/>
      <c r="Q371" s="192"/>
      <c r="R371" s="192"/>
      <c r="Y371" s="40"/>
      <c r="Z371" s="41"/>
      <c r="AA371" s="42" t="str">
        <f t="shared" si="100"/>
        <v/>
      </c>
      <c r="AB371" s="42" t="str">
        <f t="shared" si="105"/>
        <v/>
      </c>
      <c r="AD371" s="5" t="str">
        <f t="shared" si="101"/>
        <v/>
      </c>
      <c r="AE371" s="138" t="str">
        <f t="shared" si="102"/>
        <v/>
      </c>
      <c r="AF371" s="138" t="str">
        <f t="shared" si="106"/>
        <v/>
      </c>
      <c r="AG371" s="6" t="str">
        <f t="shared" si="103"/>
        <v/>
      </c>
      <c r="AH371" s="5" t="str">
        <f t="shared" si="104"/>
        <v/>
      </c>
      <c r="AI371" s="6" t="str">
        <f t="shared" si="107"/>
        <v/>
      </c>
      <c r="AJ371" s="6" t="str">
        <f t="shared" si="108"/>
        <v/>
      </c>
      <c r="AK371" s="6" t="str">
        <f t="shared" si="109"/>
        <v/>
      </c>
      <c r="AL371" s="6" t="str">
        <f t="shared" si="110"/>
        <v/>
      </c>
      <c r="AM371" s="6" t="str">
        <f t="shared" si="111"/>
        <v/>
      </c>
      <c r="AN371" s="6" t="str">
        <f t="shared" si="112"/>
        <v/>
      </c>
      <c r="AO371" s="6" t="str">
        <f t="shared" si="113"/>
        <v/>
      </c>
      <c r="AP371" s="6" t="str">
        <f t="shared" si="114"/>
        <v/>
      </c>
      <c r="AQ371" s="6" t="str">
        <f t="shared" si="115"/>
        <v/>
      </c>
      <c r="AR371" s="6" t="str">
        <f t="shared" si="116"/>
        <v/>
      </c>
      <c r="AS371" s="6"/>
      <c r="AT371" s="47"/>
    </row>
    <row r="372" spans="2:46" x14ac:dyDescent="0.25">
      <c r="B372" s="194"/>
      <c r="C372" s="194"/>
      <c r="D372" s="4"/>
      <c r="E372" s="38"/>
      <c r="F372" s="39" t="str">
        <f t="shared" si="117"/>
        <v/>
      </c>
      <c r="G372" s="39"/>
      <c r="H372" s="38"/>
      <c r="I372" s="192"/>
      <c r="J372" s="192"/>
      <c r="K372" s="192"/>
      <c r="L372" s="192"/>
      <c r="M372" s="192"/>
      <c r="N372" s="192"/>
      <c r="O372" s="192"/>
      <c r="P372" s="192"/>
      <c r="Q372" s="192"/>
      <c r="R372" s="192"/>
      <c r="Y372" s="40"/>
      <c r="Z372" s="41"/>
      <c r="AA372" s="42" t="str">
        <f t="shared" si="100"/>
        <v/>
      </c>
      <c r="AB372" s="42" t="str">
        <f t="shared" si="105"/>
        <v/>
      </c>
      <c r="AD372" s="5" t="str">
        <f t="shared" si="101"/>
        <v/>
      </c>
      <c r="AE372" s="138" t="str">
        <f t="shared" si="102"/>
        <v/>
      </c>
      <c r="AF372" s="138" t="str">
        <f t="shared" si="106"/>
        <v/>
      </c>
      <c r="AG372" s="6" t="str">
        <f t="shared" si="103"/>
        <v/>
      </c>
      <c r="AH372" s="5" t="str">
        <f t="shared" si="104"/>
        <v/>
      </c>
      <c r="AI372" s="6" t="str">
        <f t="shared" si="107"/>
        <v/>
      </c>
      <c r="AJ372" s="6" t="str">
        <f t="shared" si="108"/>
        <v/>
      </c>
      <c r="AK372" s="6" t="str">
        <f t="shared" si="109"/>
        <v/>
      </c>
      <c r="AL372" s="6" t="str">
        <f t="shared" si="110"/>
        <v/>
      </c>
      <c r="AM372" s="6" t="str">
        <f t="shared" si="111"/>
        <v/>
      </c>
      <c r="AN372" s="6" t="str">
        <f t="shared" si="112"/>
        <v/>
      </c>
      <c r="AO372" s="6" t="str">
        <f t="shared" si="113"/>
        <v/>
      </c>
      <c r="AP372" s="6" t="str">
        <f t="shared" si="114"/>
        <v/>
      </c>
      <c r="AQ372" s="6" t="str">
        <f t="shared" si="115"/>
        <v/>
      </c>
      <c r="AR372" s="6" t="str">
        <f t="shared" si="116"/>
        <v/>
      </c>
      <c r="AS372" s="6"/>
      <c r="AT372" s="47"/>
    </row>
    <row r="373" spans="2:46" x14ac:dyDescent="0.25">
      <c r="B373" s="194"/>
      <c r="C373" s="194"/>
      <c r="D373" s="4"/>
      <c r="E373" s="38"/>
      <c r="F373" s="39" t="str">
        <f t="shared" si="117"/>
        <v/>
      </c>
      <c r="G373" s="39"/>
      <c r="H373" s="38"/>
      <c r="I373" s="192"/>
      <c r="J373" s="192"/>
      <c r="K373" s="192"/>
      <c r="L373" s="192"/>
      <c r="M373" s="192"/>
      <c r="N373" s="192"/>
      <c r="O373" s="192"/>
      <c r="P373" s="192"/>
      <c r="Q373" s="192"/>
      <c r="R373" s="192"/>
      <c r="Y373" s="40"/>
      <c r="Z373" s="41"/>
      <c r="AA373" s="42" t="str">
        <f t="shared" si="100"/>
        <v/>
      </c>
      <c r="AB373" s="42" t="str">
        <f t="shared" si="105"/>
        <v/>
      </c>
      <c r="AD373" s="5" t="str">
        <f t="shared" si="101"/>
        <v/>
      </c>
      <c r="AE373" s="138" t="str">
        <f t="shared" si="102"/>
        <v/>
      </c>
      <c r="AF373" s="138" t="str">
        <f t="shared" si="106"/>
        <v/>
      </c>
      <c r="AG373" s="6" t="str">
        <f t="shared" si="103"/>
        <v/>
      </c>
      <c r="AH373" s="5" t="str">
        <f t="shared" si="104"/>
        <v/>
      </c>
      <c r="AI373" s="6" t="str">
        <f t="shared" si="107"/>
        <v/>
      </c>
      <c r="AJ373" s="6" t="str">
        <f t="shared" si="108"/>
        <v/>
      </c>
      <c r="AK373" s="6" t="str">
        <f t="shared" si="109"/>
        <v/>
      </c>
      <c r="AL373" s="6" t="str">
        <f t="shared" si="110"/>
        <v/>
      </c>
      <c r="AM373" s="6" t="str">
        <f t="shared" si="111"/>
        <v/>
      </c>
      <c r="AN373" s="6" t="str">
        <f t="shared" si="112"/>
        <v/>
      </c>
      <c r="AO373" s="6" t="str">
        <f t="shared" si="113"/>
        <v/>
      </c>
      <c r="AP373" s="6" t="str">
        <f t="shared" si="114"/>
        <v/>
      </c>
      <c r="AQ373" s="6" t="str">
        <f t="shared" si="115"/>
        <v/>
      </c>
      <c r="AR373" s="6" t="str">
        <f t="shared" si="116"/>
        <v/>
      </c>
      <c r="AS373" s="6"/>
      <c r="AT373" s="47"/>
    </row>
    <row r="374" spans="2:46" x14ac:dyDescent="0.25">
      <c r="B374" s="194"/>
      <c r="C374" s="194"/>
      <c r="D374" s="4"/>
      <c r="E374" s="38"/>
      <c r="F374" s="39" t="str">
        <f t="shared" si="117"/>
        <v/>
      </c>
      <c r="G374" s="39"/>
      <c r="H374" s="38"/>
      <c r="I374" s="192"/>
      <c r="J374" s="192"/>
      <c r="K374" s="192"/>
      <c r="L374" s="192"/>
      <c r="M374" s="192"/>
      <c r="N374" s="192"/>
      <c r="O374" s="192"/>
      <c r="P374" s="192"/>
      <c r="Q374" s="192"/>
      <c r="R374" s="192"/>
      <c r="Y374" s="40"/>
      <c r="Z374" s="41"/>
      <c r="AA374" s="42" t="str">
        <f t="shared" si="100"/>
        <v/>
      </c>
      <c r="AB374" s="42" t="str">
        <f t="shared" si="105"/>
        <v/>
      </c>
      <c r="AD374" s="5" t="str">
        <f t="shared" si="101"/>
        <v/>
      </c>
      <c r="AE374" s="138" t="str">
        <f t="shared" si="102"/>
        <v/>
      </c>
      <c r="AF374" s="138" t="str">
        <f t="shared" si="106"/>
        <v/>
      </c>
      <c r="AG374" s="6" t="str">
        <f t="shared" si="103"/>
        <v/>
      </c>
      <c r="AH374" s="5" t="str">
        <f t="shared" si="104"/>
        <v/>
      </c>
      <c r="AI374" s="6" t="str">
        <f t="shared" si="107"/>
        <v/>
      </c>
      <c r="AJ374" s="6" t="str">
        <f t="shared" si="108"/>
        <v/>
      </c>
      <c r="AK374" s="6" t="str">
        <f t="shared" si="109"/>
        <v/>
      </c>
      <c r="AL374" s="6" t="str">
        <f t="shared" si="110"/>
        <v/>
      </c>
      <c r="AM374" s="6" t="str">
        <f t="shared" si="111"/>
        <v/>
      </c>
      <c r="AN374" s="6" t="str">
        <f t="shared" si="112"/>
        <v/>
      </c>
      <c r="AO374" s="6" t="str">
        <f t="shared" si="113"/>
        <v/>
      </c>
      <c r="AP374" s="6" t="str">
        <f t="shared" si="114"/>
        <v/>
      </c>
      <c r="AQ374" s="6" t="str">
        <f t="shared" si="115"/>
        <v/>
      </c>
      <c r="AR374" s="6" t="str">
        <f t="shared" si="116"/>
        <v/>
      </c>
      <c r="AS374" s="6"/>
      <c r="AT374" s="47"/>
    </row>
    <row r="375" spans="2:46" x14ac:dyDescent="0.25">
      <c r="B375" s="194"/>
      <c r="C375" s="194"/>
      <c r="D375" s="4"/>
      <c r="E375" s="38"/>
      <c r="F375" s="39" t="str">
        <f t="shared" si="117"/>
        <v/>
      </c>
      <c r="G375" s="39"/>
      <c r="H375" s="38"/>
      <c r="I375" s="192"/>
      <c r="J375" s="192"/>
      <c r="K375" s="192"/>
      <c r="L375" s="192"/>
      <c r="M375" s="192"/>
      <c r="N375" s="192"/>
      <c r="O375" s="192"/>
      <c r="P375" s="192"/>
      <c r="Q375" s="192"/>
      <c r="R375" s="192"/>
      <c r="Y375" s="40"/>
      <c r="Z375" s="41"/>
      <c r="AA375" s="42" t="str">
        <f t="shared" si="100"/>
        <v/>
      </c>
      <c r="AB375" s="42" t="str">
        <f t="shared" si="105"/>
        <v/>
      </c>
      <c r="AD375" s="5" t="str">
        <f t="shared" si="101"/>
        <v/>
      </c>
      <c r="AE375" s="138" t="str">
        <f t="shared" si="102"/>
        <v/>
      </c>
      <c r="AF375" s="138" t="str">
        <f t="shared" si="106"/>
        <v/>
      </c>
      <c r="AG375" s="6" t="str">
        <f t="shared" si="103"/>
        <v/>
      </c>
      <c r="AH375" s="5" t="str">
        <f t="shared" si="104"/>
        <v/>
      </c>
      <c r="AI375" s="6" t="str">
        <f t="shared" si="107"/>
        <v/>
      </c>
      <c r="AJ375" s="6" t="str">
        <f t="shared" si="108"/>
        <v/>
      </c>
      <c r="AK375" s="6" t="str">
        <f t="shared" si="109"/>
        <v/>
      </c>
      <c r="AL375" s="6" t="str">
        <f t="shared" si="110"/>
        <v/>
      </c>
      <c r="AM375" s="6" t="str">
        <f t="shared" si="111"/>
        <v/>
      </c>
      <c r="AN375" s="6" t="str">
        <f t="shared" si="112"/>
        <v/>
      </c>
      <c r="AO375" s="6" t="str">
        <f t="shared" si="113"/>
        <v/>
      </c>
      <c r="AP375" s="6" t="str">
        <f t="shared" si="114"/>
        <v/>
      </c>
      <c r="AQ375" s="6" t="str">
        <f t="shared" si="115"/>
        <v/>
      </c>
      <c r="AR375" s="6" t="str">
        <f t="shared" si="116"/>
        <v/>
      </c>
      <c r="AS375" s="6"/>
      <c r="AT375" s="47"/>
    </row>
    <row r="376" spans="2:46" x14ac:dyDescent="0.25">
      <c r="B376" s="194"/>
      <c r="C376" s="194"/>
      <c r="D376" s="4"/>
      <c r="E376" s="38"/>
      <c r="F376" s="39" t="str">
        <f t="shared" si="117"/>
        <v/>
      </c>
      <c r="G376" s="39"/>
      <c r="H376" s="38"/>
      <c r="I376" s="192"/>
      <c r="J376" s="192"/>
      <c r="K376" s="192"/>
      <c r="L376" s="192"/>
      <c r="M376" s="192"/>
      <c r="N376" s="192"/>
      <c r="O376" s="192"/>
      <c r="P376" s="192"/>
      <c r="Q376" s="192"/>
      <c r="R376" s="192"/>
      <c r="Y376" s="40"/>
      <c r="Z376" s="41"/>
      <c r="AA376" s="42" t="str">
        <f t="shared" si="100"/>
        <v/>
      </c>
      <c r="AB376" s="42" t="str">
        <f t="shared" si="105"/>
        <v/>
      </c>
      <c r="AD376" s="5" t="str">
        <f t="shared" si="101"/>
        <v/>
      </c>
      <c r="AE376" s="138" t="str">
        <f t="shared" si="102"/>
        <v/>
      </c>
      <c r="AF376" s="138" t="str">
        <f t="shared" si="106"/>
        <v/>
      </c>
      <c r="AG376" s="6" t="str">
        <f t="shared" si="103"/>
        <v/>
      </c>
      <c r="AH376" s="5" t="str">
        <f t="shared" si="104"/>
        <v/>
      </c>
      <c r="AI376" s="6" t="str">
        <f t="shared" si="107"/>
        <v/>
      </c>
      <c r="AJ376" s="6" t="str">
        <f t="shared" si="108"/>
        <v/>
      </c>
      <c r="AK376" s="6" t="str">
        <f t="shared" si="109"/>
        <v/>
      </c>
      <c r="AL376" s="6" t="str">
        <f t="shared" si="110"/>
        <v/>
      </c>
      <c r="AM376" s="6" t="str">
        <f t="shared" si="111"/>
        <v/>
      </c>
      <c r="AN376" s="6" t="str">
        <f t="shared" si="112"/>
        <v/>
      </c>
      <c r="AO376" s="6" t="str">
        <f t="shared" si="113"/>
        <v/>
      </c>
      <c r="AP376" s="6" t="str">
        <f t="shared" si="114"/>
        <v/>
      </c>
      <c r="AQ376" s="6" t="str">
        <f t="shared" si="115"/>
        <v/>
      </c>
      <c r="AR376" s="6" t="str">
        <f t="shared" si="116"/>
        <v/>
      </c>
      <c r="AS376" s="6"/>
      <c r="AT376" s="47"/>
    </row>
    <row r="377" spans="2:46" x14ac:dyDescent="0.25">
      <c r="B377" s="194"/>
      <c r="C377" s="194"/>
      <c r="D377" s="4"/>
      <c r="E377" s="38"/>
      <c r="F377" s="39" t="str">
        <f t="shared" si="117"/>
        <v/>
      </c>
      <c r="G377" s="39"/>
      <c r="H377" s="38"/>
      <c r="I377" s="192"/>
      <c r="J377" s="192"/>
      <c r="K377" s="192"/>
      <c r="L377" s="192"/>
      <c r="M377" s="192"/>
      <c r="N377" s="192"/>
      <c r="O377" s="192"/>
      <c r="P377" s="192"/>
      <c r="Q377" s="192"/>
      <c r="R377" s="192"/>
      <c r="Y377" s="40"/>
      <c r="Z377" s="41"/>
      <c r="AA377" s="42" t="str">
        <f t="shared" si="100"/>
        <v/>
      </c>
      <c r="AB377" s="42" t="str">
        <f t="shared" si="105"/>
        <v/>
      </c>
      <c r="AD377" s="5" t="str">
        <f t="shared" si="101"/>
        <v/>
      </c>
      <c r="AE377" s="138" t="str">
        <f t="shared" si="102"/>
        <v/>
      </c>
      <c r="AF377" s="138" t="str">
        <f t="shared" si="106"/>
        <v/>
      </c>
      <c r="AG377" s="6" t="str">
        <f t="shared" si="103"/>
        <v/>
      </c>
      <c r="AH377" s="5" t="str">
        <f t="shared" si="104"/>
        <v/>
      </c>
      <c r="AI377" s="6" t="str">
        <f t="shared" si="107"/>
        <v/>
      </c>
      <c r="AJ377" s="6" t="str">
        <f t="shared" si="108"/>
        <v/>
      </c>
      <c r="AK377" s="6" t="str">
        <f t="shared" si="109"/>
        <v/>
      </c>
      <c r="AL377" s="6" t="str">
        <f t="shared" si="110"/>
        <v/>
      </c>
      <c r="AM377" s="6" t="str">
        <f t="shared" si="111"/>
        <v/>
      </c>
      <c r="AN377" s="6" t="str">
        <f t="shared" si="112"/>
        <v/>
      </c>
      <c r="AO377" s="6" t="str">
        <f t="shared" si="113"/>
        <v/>
      </c>
      <c r="AP377" s="6" t="str">
        <f t="shared" si="114"/>
        <v/>
      </c>
      <c r="AQ377" s="6" t="str">
        <f t="shared" si="115"/>
        <v/>
      </c>
      <c r="AR377" s="6" t="str">
        <f t="shared" si="116"/>
        <v/>
      </c>
      <c r="AS377" s="6"/>
      <c r="AT377" s="47"/>
    </row>
    <row r="378" spans="2:46" x14ac:dyDescent="0.25">
      <c r="B378" s="194"/>
      <c r="C378" s="194"/>
      <c r="D378" s="4"/>
      <c r="E378" s="38"/>
      <c r="F378" s="39" t="str">
        <f t="shared" si="117"/>
        <v/>
      </c>
      <c r="G378" s="39"/>
      <c r="H378" s="38"/>
      <c r="I378" s="192"/>
      <c r="J378" s="192"/>
      <c r="K378" s="192"/>
      <c r="L378" s="192"/>
      <c r="M378" s="192"/>
      <c r="N378" s="192"/>
      <c r="O378" s="192"/>
      <c r="P378" s="192"/>
      <c r="Q378" s="192"/>
      <c r="R378" s="192"/>
      <c r="Y378" s="40"/>
      <c r="Z378" s="41"/>
      <c r="AA378" s="42" t="str">
        <f t="shared" si="100"/>
        <v/>
      </c>
      <c r="AB378" s="42" t="str">
        <f t="shared" si="105"/>
        <v/>
      </c>
      <c r="AD378" s="5" t="str">
        <f t="shared" si="101"/>
        <v/>
      </c>
      <c r="AE378" s="138" t="str">
        <f t="shared" si="102"/>
        <v/>
      </c>
      <c r="AF378" s="138" t="str">
        <f t="shared" si="106"/>
        <v/>
      </c>
      <c r="AG378" s="6" t="str">
        <f t="shared" si="103"/>
        <v/>
      </c>
      <c r="AH378" s="5" t="str">
        <f t="shared" si="104"/>
        <v/>
      </c>
      <c r="AI378" s="6" t="str">
        <f t="shared" si="107"/>
        <v/>
      </c>
      <c r="AJ378" s="6" t="str">
        <f t="shared" si="108"/>
        <v/>
      </c>
      <c r="AK378" s="6" t="str">
        <f t="shared" si="109"/>
        <v/>
      </c>
      <c r="AL378" s="6" t="str">
        <f t="shared" si="110"/>
        <v/>
      </c>
      <c r="AM378" s="6" t="str">
        <f t="shared" si="111"/>
        <v/>
      </c>
      <c r="AN378" s="6" t="str">
        <f t="shared" si="112"/>
        <v/>
      </c>
      <c r="AO378" s="6" t="str">
        <f t="shared" si="113"/>
        <v/>
      </c>
      <c r="AP378" s="6" t="str">
        <f t="shared" si="114"/>
        <v/>
      </c>
      <c r="AQ378" s="6" t="str">
        <f t="shared" si="115"/>
        <v/>
      </c>
      <c r="AR378" s="6" t="str">
        <f t="shared" si="116"/>
        <v/>
      </c>
      <c r="AS378" s="6"/>
      <c r="AT378" s="47"/>
    </row>
    <row r="379" spans="2:46" x14ac:dyDescent="0.25">
      <c r="B379" s="194"/>
      <c r="C379" s="194"/>
      <c r="D379" s="4"/>
      <c r="E379" s="38"/>
      <c r="F379" s="39" t="str">
        <f t="shared" si="117"/>
        <v/>
      </c>
      <c r="G379" s="39"/>
      <c r="H379" s="38"/>
      <c r="I379" s="192"/>
      <c r="J379" s="192"/>
      <c r="K379" s="192"/>
      <c r="L379" s="192"/>
      <c r="M379" s="192"/>
      <c r="N379" s="192"/>
      <c r="O379" s="192"/>
      <c r="P379" s="192"/>
      <c r="Q379" s="192"/>
      <c r="R379" s="192"/>
      <c r="Y379" s="40"/>
      <c r="Z379" s="41"/>
      <c r="AA379" s="42" t="str">
        <f t="shared" si="100"/>
        <v/>
      </c>
      <c r="AB379" s="42" t="str">
        <f t="shared" si="105"/>
        <v/>
      </c>
      <c r="AD379" s="5" t="str">
        <f t="shared" si="101"/>
        <v/>
      </c>
      <c r="AE379" s="138" t="str">
        <f t="shared" si="102"/>
        <v/>
      </c>
      <c r="AF379" s="138" t="str">
        <f t="shared" si="106"/>
        <v/>
      </c>
      <c r="AG379" s="6" t="str">
        <f t="shared" si="103"/>
        <v/>
      </c>
      <c r="AH379" s="5" t="str">
        <f t="shared" si="104"/>
        <v/>
      </c>
      <c r="AI379" s="6" t="str">
        <f t="shared" si="107"/>
        <v/>
      </c>
      <c r="AJ379" s="6" t="str">
        <f t="shared" si="108"/>
        <v/>
      </c>
      <c r="AK379" s="6" t="str">
        <f t="shared" si="109"/>
        <v/>
      </c>
      <c r="AL379" s="6" t="str">
        <f t="shared" si="110"/>
        <v/>
      </c>
      <c r="AM379" s="6" t="str">
        <f t="shared" si="111"/>
        <v/>
      </c>
      <c r="AN379" s="6" t="str">
        <f t="shared" si="112"/>
        <v/>
      </c>
      <c r="AO379" s="6" t="str">
        <f t="shared" si="113"/>
        <v/>
      </c>
      <c r="AP379" s="6" t="str">
        <f t="shared" si="114"/>
        <v/>
      </c>
      <c r="AQ379" s="6" t="str">
        <f t="shared" si="115"/>
        <v/>
      </c>
      <c r="AR379" s="6" t="str">
        <f t="shared" si="116"/>
        <v/>
      </c>
      <c r="AS379" s="6"/>
      <c r="AT379" s="47"/>
    </row>
    <row r="380" spans="2:46" x14ac:dyDescent="0.25">
      <c r="B380" s="194"/>
      <c r="C380" s="194"/>
      <c r="D380" s="4"/>
      <c r="E380" s="38"/>
      <c r="F380" s="39" t="str">
        <f t="shared" si="117"/>
        <v/>
      </c>
      <c r="G380" s="39"/>
      <c r="H380" s="38"/>
      <c r="I380" s="192"/>
      <c r="J380" s="192"/>
      <c r="K380" s="192"/>
      <c r="L380" s="192"/>
      <c r="M380" s="192"/>
      <c r="N380" s="192"/>
      <c r="O380" s="192"/>
      <c r="P380" s="192"/>
      <c r="Q380" s="192"/>
      <c r="R380" s="192"/>
      <c r="Y380" s="40"/>
      <c r="Z380" s="41"/>
      <c r="AA380" s="42" t="str">
        <f t="shared" si="100"/>
        <v/>
      </c>
      <c r="AB380" s="42" t="str">
        <f t="shared" si="105"/>
        <v/>
      </c>
      <c r="AD380" s="5" t="str">
        <f t="shared" si="101"/>
        <v/>
      </c>
      <c r="AE380" s="138" t="str">
        <f t="shared" si="102"/>
        <v/>
      </c>
      <c r="AF380" s="138" t="str">
        <f t="shared" si="106"/>
        <v/>
      </c>
      <c r="AG380" s="6" t="str">
        <f t="shared" si="103"/>
        <v/>
      </c>
      <c r="AH380" s="5" t="str">
        <f t="shared" si="104"/>
        <v/>
      </c>
      <c r="AI380" s="6" t="str">
        <f t="shared" si="107"/>
        <v/>
      </c>
      <c r="AJ380" s="6" t="str">
        <f t="shared" si="108"/>
        <v/>
      </c>
      <c r="AK380" s="6" t="str">
        <f t="shared" si="109"/>
        <v/>
      </c>
      <c r="AL380" s="6" t="str">
        <f t="shared" si="110"/>
        <v/>
      </c>
      <c r="AM380" s="6" t="str">
        <f t="shared" si="111"/>
        <v/>
      </c>
      <c r="AN380" s="6" t="str">
        <f t="shared" si="112"/>
        <v/>
      </c>
      <c r="AO380" s="6" t="str">
        <f t="shared" si="113"/>
        <v/>
      </c>
      <c r="AP380" s="6" t="str">
        <f t="shared" si="114"/>
        <v/>
      </c>
      <c r="AQ380" s="6" t="str">
        <f t="shared" si="115"/>
        <v/>
      </c>
      <c r="AR380" s="6" t="str">
        <f t="shared" si="116"/>
        <v/>
      </c>
      <c r="AS380" s="6"/>
      <c r="AT380" s="47"/>
    </row>
    <row r="381" spans="2:46" x14ac:dyDescent="0.25">
      <c r="B381" s="194"/>
      <c r="C381" s="194"/>
      <c r="D381" s="4"/>
      <c r="E381" s="38"/>
      <c r="F381" s="39" t="str">
        <f t="shared" si="117"/>
        <v/>
      </c>
      <c r="G381" s="39"/>
      <c r="H381" s="38"/>
      <c r="I381" s="192"/>
      <c r="J381" s="192"/>
      <c r="K381" s="192"/>
      <c r="L381" s="192"/>
      <c r="M381" s="192"/>
      <c r="N381" s="192"/>
      <c r="O381" s="192"/>
      <c r="P381" s="192"/>
      <c r="Q381" s="192"/>
      <c r="R381" s="192"/>
      <c r="Y381" s="40"/>
      <c r="Z381" s="41"/>
      <c r="AA381" s="42" t="str">
        <f t="shared" si="100"/>
        <v/>
      </c>
      <c r="AB381" s="42" t="str">
        <f t="shared" si="105"/>
        <v/>
      </c>
      <c r="AD381" s="5" t="str">
        <f t="shared" si="101"/>
        <v/>
      </c>
      <c r="AE381" s="138" t="str">
        <f t="shared" si="102"/>
        <v/>
      </c>
      <c r="AF381" s="138" t="str">
        <f t="shared" si="106"/>
        <v/>
      </c>
      <c r="AG381" s="6" t="str">
        <f t="shared" si="103"/>
        <v/>
      </c>
      <c r="AH381" s="5" t="str">
        <f t="shared" si="104"/>
        <v/>
      </c>
      <c r="AI381" s="6" t="str">
        <f t="shared" si="107"/>
        <v/>
      </c>
      <c r="AJ381" s="6" t="str">
        <f t="shared" si="108"/>
        <v/>
      </c>
      <c r="AK381" s="6" t="str">
        <f t="shared" si="109"/>
        <v/>
      </c>
      <c r="AL381" s="6" t="str">
        <f t="shared" si="110"/>
        <v/>
      </c>
      <c r="AM381" s="6" t="str">
        <f t="shared" si="111"/>
        <v/>
      </c>
      <c r="AN381" s="6" t="str">
        <f t="shared" si="112"/>
        <v/>
      </c>
      <c r="AO381" s="6" t="str">
        <f t="shared" si="113"/>
        <v/>
      </c>
      <c r="AP381" s="6" t="str">
        <f t="shared" si="114"/>
        <v/>
      </c>
      <c r="AQ381" s="6" t="str">
        <f t="shared" si="115"/>
        <v/>
      </c>
      <c r="AR381" s="6" t="str">
        <f t="shared" si="116"/>
        <v/>
      </c>
      <c r="AS381" s="6"/>
      <c r="AT381" s="47"/>
    </row>
    <row r="382" spans="2:46" x14ac:dyDescent="0.25">
      <c r="B382" s="194"/>
      <c r="C382" s="194"/>
      <c r="D382" s="4"/>
      <c r="E382" s="38"/>
      <c r="F382" s="39" t="str">
        <f t="shared" si="117"/>
        <v/>
      </c>
      <c r="G382" s="39"/>
      <c r="H382" s="38"/>
      <c r="I382" s="192"/>
      <c r="J382" s="192"/>
      <c r="K382" s="192"/>
      <c r="L382" s="192"/>
      <c r="M382" s="192"/>
      <c r="N382" s="192"/>
      <c r="O382" s="192"/>
      <c r="P382" s="192"/>
      <c r="Q382" s="192"/>
      <c r="R382" s="192"/>
      <c r="Y382" s="40"/>
      <c r="Z382" s="41"/>
      <c r="AA382" s="42" t="str">
        <f t="shared" si="100"/>
        <v/>
      </c>
      <c r="AB382" s="42" t="str">
        <f t="shared" si="105"/>
        <v/>
      </c>
      <c r="AD382" s="5" t="str">
        <f t="shared" si="101"/>
        <v/>
      </c>
      <c r="AE382" s="138" t="str">
        <f t="shared" si="102"/>
        <v/>
      </c>
      <c r="AF382" s="138" t="str">
        <f t="shared" si="106"/>
        <v/>
      </c>
      <c r="AG382" s="6" t="str">
        <f t="shared" si="103"/>
        <v/>
      </c>
      <c r="AH382" s="5" t="str">
        <f t="shared" si="104"/>
        <v/>
      </c>
      <c r="AI382" s="6" t="str">
        <f t="shared" si="107"/>
        <v/>
      </c>
      <c r="AJ382" s="6" t="str">
        <f t="shared" si="108"/>
        <v/>
      </c>
      <c r="AK382" s="6" t="str">
        <f t="shared" si="109"/>
        <v/>
      </c>
      <c r="AL382" s="6" t="str">
        <f t="shared" si="110"/>
        <v/>
      </c>
      <c r="AM382" s="6" t="str">
        <f t="shared" si="111"/>
        <v/>
      </c>
      <c r="AN382" s="6" t="str">
        <f t="shared" si="112"/>
        <v/>
      </c>
      <c r="AO382" s="6" t="str">
        <f t="shared" si="113"/>
        <v/>
      </c>
      <c r="AP382" s="6" t="str">
        <f t="shared" si="114"/>
        <v/>
      </c>
      <c r="AQ382" s="6" t="str">
        <f t="shared" si="115"/>
        <v/>
      </c>
      <c r="AR382" s="6" t="str">
        <f t="shared" si="116"/>
        <v/>
      </c>
      <c r="AS382" s="6"/>
      <c r="AT382" s="47"/>
    </row>
    <row r="383" spans="2:46" x14ac:dyDescent="0.25">
      <c r="B383" s="194"/>
      <c r="C383" s="194"/>
      <c r="D383" s="4"/>
      <c r="E383" s="38"/>
      <c r="F383" s="39" t="str">
        <f t="shared" si="117"/>
        <v/>
      </c>
      <c r="G383" s="39"/>
      <c r="H383" s="38"/>
      <c r="I383" s="192"/>
      <c r="J383" s="192"/>
      <c r="K383" s="192"/>
      <c r="L383" s="192"/>
      <c r="M383" s="192"/>
      <c r="N383" s="192"/>
      <c r="O383" s="192"/>
      <c r="P383" s="192"/>
      <c r="Q383" s="192"/>
      <c r="R383" s="192"/>
      <c r="Y383" s="40"/>
      <c r="Z383" s="41"/>
      <c r="AA383" s="42" t="str">
        <f t="shared" si="100"/>
        <v/>
      </c>
      <c r="AB383" s="42" t="str">
        <f t="shared" si="105"/>
        <v/>
      </c>
      <c r="AD383" s="5" t="str">
        <f t="shared" si="101"/>
        <v/>
      </c>
      <c r="AE383" s="138" t="str">
        <f t="shared" si="102"/>
        <v/>
      </c>
      <c r="AF383" s="138" t="str">
        <f t="shared" si="106"/>
        <v/>
      </c>
      <c r="AG383" s="6" t="str">
        <f t="shared" si="103"/>
        <v/>
      </c>
      <c r="AH383" s="5" t="str">
        <f t="shared" si="104"/>
        <v/>
      </c>
      <c r="AI383" s="6" t="str">
        <f t="shared" si="107"/>
        <v/>
      </c>
      <c r="AJ383" s="6" t="str">
        <f t="shared" si="108"/>
        <v/>
      </c>
      <c r="AK383" s="6" t="str">
        <f t="shared" si="109"/>
        <v/>
      </c>
      <c r="AL383" s="6" t="str">
        <f t="shared" si="110"/>
        <v/>
      </c>
      <c r="AM383" s="6" t="str">
        <f t="shared" si="111"/>
        <v/>
      </c>
      <c r="AN383" s="6" t="str">
        <f t="shared" si="112"/>
        <v/>
      </c>
      <c r="AO383" s="6" t="str">
        <f t="shared" si="113"/>
        <v/>
      </c>
      <c r="AP383" s="6" t="str">
        <f t="shared" si="114"/>
        <v/>
      </c>
      <c r="AQ383" s="6" t="str">
        <f t="shared" si="115"/>
        <v/>
      </c>
      <c r="AR383" s="6" t="str">
        <f t="shared" si="116"/>
        <v/>
      </c>
      <c r="AS383" s="6"/>
      <c r="AT383" s="47"/>
    </row>
    <row r="384" spans="2:46" x14ac:dyDescent="0.25">
      <c r="B384" s="194"/>
      <c r="C384" s="194"/>
      <c r="D384" s="4"/>
      <c r="E384" s="38"/>
      <c r="F384" s="39" t="str">
        <f t="shared" si="117"/>
        <v/>
      </c>
      <c r="G384" s="39"/>
      <c r="H384" s="38"/>
      <c r="I384" s="192"/>
      <c r="J384" s="192"/>
      <c r="K384" s="192"/>
      <c r="L384" s="192"/>
      <c r="M384" s="192"/>
      <c r="N384" s="192"/>
      <c r="O384" s="192"/>
      <c r="P384" s="192"/>
      <c r="Q384" s="192"/>
      <c r="R384" s="192"/>
      <c r="Y384" s="40"/>
      <c r="Z384" s="41"/>
      <c r="AA384" s="42" t="str">
        <f t="shared" si="100"/>
        <v/>
      </c>
      <c r="AB384" s="42" t="str">
        <f t="shared" si="105"/>
        <v/>
      </c>
      <c r="AD384" s="5" t="str">
        <f t="shared" si="101"/>
        <v/>
      </c>
      <c r="AE384" s="138" t="str">
        <f t="shared" si="102"/>
        <v/>
      </c>
      <c r="AF384" s="138" t="str">
        <f t="shared" si="106"/>
        <v/>
      </c>
      <c r="AG384" s="6" t="str">
        <f t="shared" si="103"/>
        <v/>
      </c>
      <c r="AH384" s="5" t="str">
        <f t="shared" si="104"/>
        <v/>
      </c>
      <c r="AI384" s="6" t="str">
        <f t="shared" si="107"/>
        <v/>
      </c>
      <c r="AJ384" s="6" t="str">
        <f t="shared" si="108"/>
        <v/>
      </c>
      <c r="AK384" s="6" t="str">
        <f t="shared" si="109"/>
        <v/>
      </c>
      <c r="AL384" s="6" t="str">
        <f t="shared" si="110"/>
        <v/>
      </c>
      <c r="AM384" s="6" t="str">
        <f t="shared" si="111"/>
        <v/>
      </c>
      <c r="AN384" s="6" t="str">
        <f t="shared" si="112"/>
        <v/>
      </c>
      <c r="AO384" s="6" t="str">
        <f t="shared" si="113"/>
        <v/>
      </c>
      <c r="AP384" s="6" t="str">
        <f t="shared" si="114"/>
        <v/>
      </c>
      <c r="AQ384" s="6" t="str">
        <f t="shared" si="115"/>
        <v/>
      </c>
      <c r="AR384" s="6" t="str">
        <f t="shared" si="116"/>
        <v/>
      </c>
      <c r="AS384" s="6"/>
      <c r="AT384" s="47"/>
    </row>
    <row r="385" spans="2:46" x14ac:dyDescent="0.25">
      <c r="B385" s="194"/>
      <c r="C385" s="194"/>
      <c r="D385" s="4"/>
      <c r="E385" s="38"/>
      <c r="F385" s="39" t="str">
        <f t="shared" si="117"/>
        <v/>
      </c>
      <c r="G385" s="39"/>
      <c r="H385" s="38"/>
      <c r="I385" s="192"/>
      <c r="J385" s="192"/>
      <c r="K385" s="192"/>
      <c r="L385" s="192"/>
      <c r="M385" s="192"/>
      <c r="N385" s="192"/>
      <c r="O385" s="192"/>
      <c r="P385" s="192"/>
      <c r="Q385" s="192"/>
      <c r="R385" s="192"/>
      <c r="Y385" s="40"/>
      <c r="Z385" s="41"/>
      <c r="AA385" s="42" t="str">
        <f t="shared" si="100"/>
        <v/>
      </c>
      <c r="AB385" s="42" t="str">
        <f t="shared" si="105"/>
        <v/>
      </c>
      <c r="AD385" s="5" t="str">
        <f t="shared" si="101"/>
        <v/>
      </c>
      <c r="AE385" s="138" t="str">
        <f t="shared" si="102"/>
        <v/>
      </c>
      <c r="AF385" s="138" t="str">
        <f t="shared" si="106"/>
        <v/>
      </c>
      <c r="AG385" s="6" t="str">
        <f t="shared" si="103"/>
        <v/>
      </c>
      <c r="AH385" s="5" t="str">
        <f t="shared" si="104"/>
        <v/>
      </c>
      <c r="AI385" s="6" t="str">
        <f t="shared" si="107"/>
        <v/>
      </c>
      <c r="AJ385" s="6" t="str">
        <f t="shared" si="108"/>
        <v/>
      </c>
      <c r="AK385" s="6" t="str">
        <f t="shared" si="109"/>
        <v/>
      </c>
      <c r="AL385" s="6" t="str">
        <f t="shared" si="110"/>
        <v/>
      </c>
      <c r="AM385" s="6" t="str">
        <f t="shared" si="111"/>
        <v/>
      </c>
      <c r="AN385" s="6" t="str">
        <f t="shared" si="112"/>
        <v/>
      </c>
      <c r="AO385" s="6" t="str">
        <f t="shared" si="113"/>
        <v/>
      </c>
      <c r="AP385" s="6" t="str">
        <f t="shared" si="114"/>
        <v/>
      </c>
      <c r="AQ385" s="6" t="str">
        <f t="shared" si="115"/>
        <v/>
      </c>
      <c r="AR385" s="6" t="str">
        <f t="shared" si="116"/>
        <v/>
      </c>
      <c r="AS385" s="6"/>
      <c r="AT385" s="47"/>
    </row>
    <row r="386" spans="2:46" x14ac:dyDescent="0.25">
      <c r="B386" s="194"/>
      <c r="C386" s="194"/>
      <c r="D386" s="4"/>
      <c r="E386" s="38"/>
      <c r="F386" s="39" t="str">
        <f t="shared" si="117"/>
        <v/>
      </c>
      <c r="G386" s="39"/>
      <c r="H386" s="38"/>
      <c r="I386" s="192"/>
      <c r="J386" s="192"/>
      <c r="K386" s="192"/>
      <c r="L386" s="192"/>
      <c r="M386" s="192"/>
      <c r="N386" s="192"/>
      <c r="O386" s="192"/>
      <c r="P386" s="192"/>
      <c r="Q386" s="192"/>
      <c r="R386" s="192"/>
      <c r="Y386" s="40"/>
      <c r="Z386" s="41"/>
      <c r="AA386" s="42" t="str">
        <f t="shared" si="100"/>
        <v/>
      </c>
      <c r="AB386" s="42" t="str">
        <f t="shared" si="105"/>
        <v/>
      </c>
      <c r="AD386" s="5" t="str">
        <f t="shared" si="101"/>
        <v/>
      </c>
      <c r="AE386" s="138" t="str">
        <f t="shared" si="102"/>
        <v/>
      </c>
      <c r="AF386" s="138" t="str">
        <f t="shared" si="106"/>
        <v/>
      </c>
      <c r="AG386" s="6" t="str">
        <f t="shared" si="103"/>
        <v/>
      </c>
      <c r="AH386" s="5" t="str">
        <f t="shared" si="104"/>
        <v/>
      </c>
      <c r="AI386" s="6" t="str">
        <f t="shared" si="107"/>
        <v/>
      </c>
      <c r="AJ386" s="6" t="str">
        <f t="shared" si="108"/>
        <v/>
      </c>
      <c r="AK386" s="6" t="str">
        <f t="shared" si="109"/>
        <v/>
      </c>
      <c r="AL386" s="6" t="str">
        <f t="shared" si="110"/>
        <v/>
      </c>
      <c r="AM386" s="6" t="str">
        <f t="shared" si="111"/>
        <v/>
      </c>
      <c r="AN386" s="6" t="str">
        <f t="shared" si="112"/>
        <v/>
      </c>
      <c r="AO386" s="6" t="str">
        <f t="shared" si="113"/>
        <v/>
      </c>
      <c r="AP386" s="6" t="str">
        <f t="shared" si="114"/>
        <v/>
      </c>
      <c r="AQ386" s="6" t="str">
        <f t="shared" si="115"/>
        <v/>
      </c>
      <c r="AR386" s="6" t="str">
        <f t="shared" si="116"/>
        <v/>
      </c>
      <c r="AS386" s="6"/>
      <c r="AT386" s="47"/>
    </row>
    <row r="387" spans="2:46" x14ac:dyDescent="0.25">
      <c r="B387" s="194"/>
      <c r="C387" s="194"/>
      <c r="D387" s="4"/>
      <c r="E387" s="38"/>
      <c r="F387" s="39" t="str">
        <f t="shared" si="117"/>
        <v/>
      </c>
      <c r="G387" s="39"/>
      <c r="H387" s="38"/>
      <c r="I387" s="192"/>
      <c r="J387" s="192"/>
      <c r="K387" s="192"/>
      <c r="L387" s="192"/>
      <c r="M387" s="192"/>
      <c r="N387" s="192"/>
      <c r="O387" s="192"/>
      <c r="P387" s="192"/>
      <c r="Q387" s="192"/>
      <c r="R387" s="192"/>
      <c r="Y387" s="40"/>
      <c r="Z387" s="41"/>
      <c r="AA387" s="42" t="str">
        <f t="shared" si="100"/>
        <v/>
      </c>
      <c r="AB387" s="42" t="str">
        <f t="shared" si="105"/>
        <v/>
      </c>
      <c r="AD387" s="5" t="str">
        <f t="shared" si="101"/>
        <v/>
      </c>
      <c r="AE387" s="138" t="str">
        <f t="shared" si="102"/>
        <v/>
      </c>
      <c r="AF387" s="138" t="str">
        <f t="shared" si="106"/>
        <v/>
      </c>
      <c r="AG387" s="6" t="str">
        <f t="shared" si="103"/>
        <v/>
      </c>
      <c r="AH387" s="5" t="str">
        <f t="shared" si="104"/>
        <v/>
      </c>
      <c r="AI387" s="6" t="str">
        <f t="shared" si="107"/>
        <v/>
      </c>
      <c r="AJ387" s="6" t="str">
        <f t="shared" si="108"/>
        <v/>
      </c>
      <c r="AK387" s="6" t="str">
        <f t="shared" si="109"/>
        <v/>
      </c>
      <c r="AL387" s="6" t="str">
        <f t="shared" si="110"/>
        <v/>
      </c>
      <c r="AM387" s="6" t="str">
        <f t="shared" si="111"/>
        <v/>
      </c>
      <c r="AN387" s="6" t="str">
        <f t="shared" si="112"/>
        <v/>
      </c>
      <c r="AO387" s="6" t="str">
        <f t="shared" si="113"/>
        <v/>
      </c>
      <c r="AP387" s="6" t="str">
        <f t="shared" si="114"/>
        <v/>
      </c>
      <c r="AQ387" s="6" t="str">
        <f t="shared" si="115"/>
        <v/>
      </c>
      <c r="AR387" s="6" t="str">
        <f t="shared" si="116"/>
        <v/>
      </c>
      <c r="AS387" s="6"/>
      <c r="AT387" s="47"/>
    </row>
    <row r="388" spans="2:46" x14ac:dyDescent="0.25">
      <c r="B388" s="194"/>
      <c r="C388" s="194"/>
      <c r="D388" s="4"/>
      <c r="E388" s="38"/>
      <c r="F388" s="39" t="str">
        <f t="shared" si="117"/>
        <v/>
      </c>
      <c r="G388" s="39"/>
      <c r="H388" s="38"/>
      <c r="I388" s="192"/>
      <c r="J388" s="192"/>
      <c r="K388" s="192"/>
      <c r="L388" s="192"/>
      <c r="M388" s="192"/>
      <c r="N388" s="192"/>
      <c r="O388" s="192"/>
      <c r="P388" s="192"/>
      <c r="Q388" s="192"/>
      <c r="R388" s="192"/>
      <c r="Y388" s="40"/>
      <c r="Z388" s="41"/>
      <c r="AA388" s="42" t="str">
        <f t="shared" si="100"/>
        <v/>
      </c>
      <c r="AB388" s="42" t="str">
        <f t="shared" si="105"/>
        <v/>
      </c>
      <c r="AD388" s="5" t="str">
        <f t="shared" si="101"/>
        <v/>
      </c>
      <c r="AE388" s="138" t="str">
        <f t="shared" si="102"/>
        <v/>
      </c>
      <c r="AF388" s="138" t="str">
        <f t="shared" si="106"/>
        <v/>
      </c>
      <c r="AG388" s="6" t="str">
        <f t="shared" si="103"/>
        <v/>
      </c>
      <c r="AH388" s="5" t="str">
        <f t="shared" si="104"/>
        <v/>
      </c>
      <c r="AI388" s="6" t="str">
        <f t="shared" si="107"/>
        <v/>
      </c>
      <c r="AJ388" s="6" t="str">
        <f t="shared" si="108"/>
        <v/>
      </c>
      <c r="AK388" s="6" t="str">
        <f t="shared" si="109"/>
        <v/>
      </c>
      <c r="AL388" s="6" t="str">
        <f t="shared" si="110"/>
        <v/>
      </c>
      <c r="AM388" s="6" t="str">
        <f t="shared" si="111"/>
        <v/>
      </c>
      <c r="AN388" s="6" t="str">
        <f t="shared" si="112"/>
        <v/>
      </c>
      <c r="AO388" s="6" t="str">
        <f t="shared" si="113"/>
        <v/>
      </c>
      <c r="AP388" s="6" t="str">
        <f t="shared" si="114"/>
        <v/>
      </c>
      <c r="AQ388" s="6" t="str">
        <f t="shared" si="115"/>
        <v/>
      </c>
      <c r="AR388" s="6" t="str">
        <f t="shared" si="116"/>
        <v/>
      </c>
      <c r="AS388" s="6"/>
      <c r="AT388" s="47"/>
    </row>
    <row r="389" spans="2:46" x14ac:dyDescent="0.25">
      <c r="B389" s="194"/>
      <c r="C389" s="194"/>
      <c r="D389" s="4"/>
      <c r="E389" s="38"/>
      <c r="F389" s="39" t="str">
        <f t="shared" si="117"/>
        <v/>
      </c>
      <c r="G389" s="39"/>
      <c r="H389" s="38"/>
      <c r="I389" s="192"/>
      <c r="J389" s="192"/>
      <c r="K389" s="192"/>
      <c r="L389" s="192"/>
      <c r="M389" s="192"/>
      <c r="N389" s="192"/>
      <c r="O389" s="192"/>
      <c r="P389" s="192"/>
      <c r="Q389" s="192"/>
      <c r="R389" s="192"/>
      <c r="Y389" s="40"/>
      <c r="Z389" s="41"/>
      <c r="AA389" s="42" t="str">
        <f t="shared" si="100"/>
        <v/>
      </c>
      <c r="AB389" s="42" t="str">
        <f t="shared" si="105"/>
        <v/>
      </c>
      <c r="AD389" s="5" t="str">
        <f t="shared" si="101"/>
        <v/>
      </c>
      <c r="AE389" s="138" t="str">
        <f t="shared" si="102"/>
        <v/>
      </c>
      <c r="AF389" s="138" t="str">
        <f t="shared" si="106"/>
        <v/>
      </c>
      <c r="AG389" s="6" t="str">
        <f t="shared" si="103"/>
        <v/>
      </c>
      <c r="AH389" s="5" t="str">
        <f t="shared" si="104"/>
        <v/>
      </c>
      <c r="AI389" s="6" t="str">
        <f t="shared" si="107"/>
        <v/>
      </c>
      <c r="AJ389" s="6" t="str">
        <f t="shared" si="108"/>
        <v/>
      </c>
      <c r="AK389" s="6" t="str">
        <f t="shared" si="109"/>
        <v/>
      </c>
      <c r="AL389" s="6" t="str">
        <f t="shared" si="110"/>
        <v/>
      </c>
      <c r="AM389" s="6" t="str">
        <f t="shared" si="111"/>
        <v/>
      </c>
      <c r="AN389" s="6" t="str">
        <f t="shared" si="112"/>
        <v/>
      </c>
      <c r="AO389" s="6" t="str">
        <f t="shared" si="113"/>
        <v/>
      </c>
      <c r="AP389" s="6" t="str">
        <f t="shared" si="114"/>
        <v/>
      </c>
      <c r="AQ389" s="6" t="str">
        <f t="shared" si="115"/>
        <v/>
      </c>
      <c r="AR389" s="6" t="str">
        <f t="shared" si="116"/>
        <v/>
      </c>
      <c r="AS389" s="6"/>
      <c r="AT389" s="47"/>
    </row>
    <row r="390" spans="2:46" x14ac:dyDescent="0.25">
      <c r="B390" s="194"/>
      <c r="C390" s="194"/>
      <c r="D390" s="4"/>
      <c r="E390" s="38"/>
      <c r="F390" s="39" t="str">
        <f t="shared" si="117"/>
        <v/>
      </c>
      <c r="G390" s="39"/>
      <c r="H390" s="38"/>
      <c r="I390" s="192"/>
      <c r="J390" s="192"/>
      <c r="K390" s="192"/>
      <c r="L390" s="192"/>
      <c r="M390" s="192"/>
      <c r="N390" s="192"/>
      <c r="O390" s="192"/>
      <c r="P390" s="192"/>
      <c r="Q390" s="192"/>
      <c r="R390" s="192"/>
      <c r="Y390" s="40"/>
      <c r="Z390" s="41"/>
      <c r="AA390" s="42" t="str">
        <f t="shared" si="100"/>
        <v/>
      </c>
      <c r="AB390" s="42" t="str">
        <f t="shared" si="105"/>
        <v/>
      </c>
      <c r="AD390" s="5" t="str">
        <f t="shared" si="101"/>
        <v/>
      </c>
      <c r="AE390" s="138" t="str">
        <f t="shared" si="102"/>
        <v/>
      </c>
      <c r="AF390" s="138" t="str">
        <f t="shared" si="106"/>
        <v/>
      </c>
      <c r="AG390" s="6" t="str">
        <f t="shared" si="103"/>
        <v/>
      </c>
      <c r="AH390" s="5" t="str">
        <f t="shared" si="104"/>
        <v/>
      </c>
      <c r="AI390" s="6" t="str">
        <f t="shared" si="107"/>
        <v/>
      </c>
      <c r="AJ390" s="6" t="str">
        <f t="shared" si="108"/>
        <v/>
      </c>
      <c r="AK390" s="6" t="str">
        <f t="shared" si="109"/>
        <v/>
      </c>
      <c r="AL390" s="6" t="str">
        <f t="shared" si="110"/>
        <v/>
      </c>
      <c r="AM390" s="6" t="str">
        <f t="shared" si="111"/>
        <v/>
      </c>
      <c r="AN390" s="6" t="str">
        <f t="shared" si="112"/>
        <v/>
      </c>
      <c r="AO390" s="6" t="str">
        <f t="shared" si="113"/>
        <v/>
      </c>
      <c r="AP390" s="6" t="str">
        <f t="shared" si="114"/>
        <v/>
      </c>
      <c r="AQ390" s="6" t="str">
        <f t="shared" si="115"/>
        <v/>
      </c>
      <c r="AR390" s="6" t="str">
        <f t="shared" si="116"/>
        <v/>
      </c>
      <c r="AS390" s="6"/>
      <c r="AT390" s="47"/>
    </row>
    <row r="391" spans="2:46" x14ac:dyDescent="0.25">
      <c r="B391" s="194"/>
      <c r="C391" s="194"/>
      <c r="D391" s="4"/>
      <c r="E391" s="38"/>
      <c r="F391" s="39" t="str">
        <f t="shared" si="117"/>
        <v/>
      </c>
      <c r="G391" s="39"/>
      <c r="H391" s="38"/>
      <c r="I391" s="192"/>
      <c r="J391" s="192"/>
      <c r="K391" s="192"/>
      <c r="L391" s="192"/>
      <c r="M391" s="192"/>
      <c r="N391" s="192"/>
      <c r="O391" s="192"/>
      <c r="P391" s="192"/>
      <c r="Q391" s="192"/>
      <c r="R391" s="192"/>
      <c r="Y391" s="40"/>
      <c r="Z391" s="41"/>
      <c r="AA391" s="42" t="str">
        <f t="shared" si="100"/>
        <v/>
      </c>
      <c r="AB391" s="42" t="str">
        <f t="shared" si="105"/>
        <v/>
      </c>
      <c r="AD391" s="5" t="str">
        <f t="shared" si="101"/>
        <v/>
      </c>
      <c r="AE391" s="138" t="str">
        <f t="shared" si="102"/>
        <v/>
      </c>
      <c r="AF391" s="138" t="str">
        <f t="shared" si="106"/>
        <v/>
      </c>
      <c r="AG391" s="6" t="str">
        <f t="shared" si="103"/>
        <v/>
      </c>
      <c r="AH391" s="5" t="str">
        <f t="shared" si="104"/>
        <v/>
      </c>
      <c r="AI391" s="6" t="str">
        <f t="shared" si="107"/>
        <v/>
      </c>
      <c r="AJ391" s="6" t="str">
        <f t="shared" si="108"/>
        <v/>
      </c>
      <c r="AK391" s="6" t="str">
        <f t="shared" si="109"/>
        <v/>
      </c>
      <c r="AL391" s="6" t="str">
        <f t="shared" si="110"/>
        <v/>
      </c>
      <c r="AM391" s="6" t="str">
        <f t="shared" si="111"/>
        <v/>
      </c>
      <c r="AN391" s="6" t="str">
        <f t="shared" si="112"/>
        <v/>
      </c>
      <c r="AO391" s="6" t="str">
        <f t="shared" si="113"/>
        <v/>
      </c>
      <c r="AP391" s="6" t="str">
        <f t="shared" si="114"/>
        <v/>
      </c>
      <c r="AQ391" s="6" t="str">
        <f t="shared" si="115"/>
        <v/>
      </c>
      <c r="AR391" s="6" t="str">
        <f t="shared" si="116"/>
        <v/>
      </c>
      <c r="AS391" s="6"/>
      <c r="AT391" s="47"/>
    </row>
    <row r="392" spans="2:46" x14ac:dyDescent="0.25">
      <c r="B392" s="194"/>
      <c r="C392" s="194"/>
      <c r="D392" s="4"/>
      <c r="E392" s="38"/>
      <c r="F392" s="39" t="str">
        <f t="shared" si="117"/>
        <v/>
      </c>
      <c r="G392" s="39"/>
      <c r="H392" s="38"/>
      <c r="I392" s="192"/>
      <c r="J392" s="192"/>
      <c r="K392" s="192"/>
      <c r="L392" s="192"/>
      <c r="M392" s="192"/>
      <c r="N392" s="192"/>
      <c r="O392" s="192"/>
      <c r="P392" s="192"/>
      <c r="Q392" s="192"/>
      <c r="R392" s="192"/>
      <c r="Y392" s="40"/>
      <c r="Z392" s="41"/>
      <c r="AA392" s="42" t="str">
        <f t="shared" si="100"/>
        <v/>
      </c>
      <c r="AB392" s="42" t="str">
        <f t="shared" si="105"/>
        <v/>
      </c>
      <c r="AD392" s="5" t="str">
        <f t="shared" si="101"/>
        <v/>
      </c>
      <c r="AE392" s="138" t="str">
        <f t="shared" si="102"/>
        <v/>
      </c>
      <c r="AF392" s="138" t="str">
        <f t="shared" si="106"/>
        <v/>
      </c>
      <c r="AG392" s="6" t="str">
        <f t="shared" si="103"/>
        <v/>
      </c>
      <c r="AH392" s="5" t="str">
        <f t="shared" si="104"/>
        <v/>
      </c>
      <c r="AI392" s="6" t="str">
        <f t="shared" si="107"/>
        <v/>
      </c>
      <c r="AJ392" s="6" t="str">
        <f t="shared" si="108"/>
        <v/>
      </c>
      <c r="AK392" s="6" t="str">
        <f t="shared" si="109"/>
        <v/>
      </c>
      <c r="AL392" s="6" t="str">
        <f t="shared" si="110"/>
        <v/>
      </c>
      <c r="AM392" s="6" t="str">
        <f t="shared" si="111"/>
        <v/>
      </c>
      <c r="AN392" s="6" t="str">
        <f t="shared" si="112"/>
        <v/>
      </c>
      <c r="AO392" s="6" t="str">
        <f t="shared" si="113"/>
        <v/>
      </c>
      <c r="AP392" s="6" t="str">
        <f t="shared" si="114"/>
        <v/>
      </c>
      <c r="AQ392" s="6" t="str">
        <f t="shared" si="115"/>
        <v/>
      </c>
      <c r="AR392" s="6" t="str">
        <f t="shared" si="116"/>
        <v/>
      </c>
      <c r="AS392" s="6"/>
      <c r="AT392" s="47"/>
    </row>
    <row r="393" spans="2:46" x14ac:dyDescent="0.25">
      <c r="B393" s="194"/>
      <c r="C393" s="194"/>
      <c r="D393" s="4"/>
      <c r="E393" s="38"/>
      <c r="F393" s="39" t="str">
        <f t="shared" si="117"/>
        <v/>
      </c>
      <c r="G393" s="39"/>
      <c r="H393" s="38"/>
      <c r="I393" s="192"/>
      <c r="J393" s="192"/>
      <c r="K393" s="192"/>
      <c r="L393" s="192"/>
      <c r="M393" s="192"/>
      <c r="N393" s="192"/>
      <c r="O393" s="192"/>
      <c r="P393" s="192"/>
      <c r="Q393" s="192"/>
      <c r="R393" s="192"/>
      <c r="Y393" s="40"/>
      <c r="Z393" s="41"/>
      <c r="AA393" s="42" t="str">
        <f t="shared" si="100"/>
        <v/>
      </c>
      <c r="AB393" s="42" t="str">
        <f t="shared" si="105"/>
        <v/>
      </c>
      <c r="AD393" s="5" t="str">
        <f t="shared" si="101"/>
        <v/>
      </c>
      <c r="AE393" s="138" t="str">
        <f t="shared" si="102"/>
        <v/>
      </c>
      <c r="AF393" s="138" t="str">
        <f t="shared" si="106"/>
        <v/>
      </c>
      <c r="AG393" s="6" t="str">
        <f t="shared" si="103"/>
        <v/>
      </c>
      <c r="AH393" s="5" t="str">
        <f t="shared" si="104"/>
        <v/>
      </c>
      <c r="AI393" s="6" t="str">
        <f t="shared" si="107"/>
        <v/>
      </c>
      <c r="AJ393" s="6" t="str">
        <f t="shared" si="108"/>
        <v/>
      </c>
      <c r="AK393" s="6" t="str">
        <f t="shared" si="109"/>
        <v/>
      </c>
      <c r="AL393" s="6" t="str">
        <f t="shared" si="110"/>
        <v/>
      </c>
      <c r="AM393" s="6" t="str">
        <f t="shared" si="111"/>
        <v/>
      </c>
      <c r="AN393" s="6" t="str">
        <f t="shared" si="112"/>
        <v/>
      </c>
      <c r="AO393" s="6" t="str">
        <f t="shared" si="113"/>
        <v/>
      </c>
      <c r="AP393" s="6" t="str">
        <f t="shared" si="114"/>
        <v/>
      </c>
      <c r="AQ393" s="6" t="str">
        <f t="shared" si="115"/>
        <v/>
      </c>
      <c r="AR393" s="6" t="str">
        <f t="shared" si="116"/>
        <v/>
      </c>
      <c r="AS393" s="6"/>
      <c r="AT393" s="47"/>
    </row>
    <row r="394" spans="2:46" x14ac:dyDescent="0.25">
      <c r="B394" s="194"/>
      <c r="C394" s="194"/>
      <c r="D394" s="4"/>
      <c r="E394" s="38"/>
      <c r="F394" s="39" t="str">
        <f t="shared" si="117"/>
        <v/>
      </c>
      <c r="G394" s="39"/>
      <c r="H394" s="38"/>
      <c r="I394" s="192"/>
      <c r="J394" s="192"/>
      <c r="K394" s="192"/>
      <c r="L394" s="192"/>
      <c r="M394" s="192"/>
      <c r="N394" s="192"/>
      <c r="O394" s="192"/>
      <c r="P394" s="192"/>
      <c r="Q394" s="192"/>
      <c r="R394" s="192"/>
      <c r="Y394" s="40"/>
      <c r="Z394" s="41"/>
      <c r="AA394" s="42" t="str">
        <f t="shared" si="100"/>
        <v/>
      </c>
      <c r="AB394" s="42" t="str">
        <f t="shared" si="105"/>
        <v/>
      </c>
      <c r="AD394" s="5" t="str">
        <f t="shared" si="101"/>
        <v/>
      </c>
      <c r="AE394" s="138" t="str">
        <f t="shared" si="102"/>
        <v/>
      </c>
      <c r="AF394" s="138" t="str">
        <f t="shared" si="106"/>
        <v/>
      </c>
      <c r="AG394" s="6" t="str">
        <f t="shared" si="103"/>
        <v/>
      </c>
      <c r="AH394" s="5" t="str">
        <f t="shared" si="104"/>
        <v/>
      </c>
      <c r="AI394" s="6" t="str">
        <f t="shared" si="107"/>
        <v/>
      </c>
      <c r="AJ394" s="6" t="str">
        <f t="shared" si="108"/>
        <v/>
      </c>
      <c r="AK394" s="6" t="str">
        <f t="shared" si="109"/>
        <v/>
      </c>
      <c r="AL394" s="6" t="str">
        <f t="shared" si="110"/>
        <v/>
      </c>
      <c r="AM394" s="6" t="str">
        <f t="shared" si="111"/>
        <v/>
      </c>
      <c r="AN394" s="6" t="str">
        <f t="shared" si="112"/>
        <v/>
      </c>
      <c r="AO394" s="6" t="str">
        <f t="shared" si="113"/>
        <v/>
      </c>
      <c r="AP394" s="6" t="str">
        <f t="shared" si="114"/>
        <v/>
      </c>
      <c r="AQ394" s="6" t="str">
        <f t="shared" si="115"/>
        <v/>
      </c>
      <c r="AR394" s="6" t="str">
        <f t="shared" si="116"/>
        <v/>
      </c>
      <c r="AS394" s="6"/>
      <c r="AT394" s="47"/>
    </row>
    <row r="395" spans="2:46" x14ac:dyDescent="0.25">
      <c r="B395" s="194"/>
      <c r="C395" s="194"/>
      <c r="D395" s="4"/>
      <c r="E395" s="38"/>
      <c r="F395" s="39" t="str">
        <f t="shared" si="117"/>
        <v/>
      </c>
      <c r="G395" s="39"/>
      <c r="H395" s="38"/>
      <c r="I395" s="192"/>
      <c r="J395" s="192"/>
      <c r="K395" s="192"/>
      <c r="L395" s="192"/>
      <c r="M395" s="192"/>
      <c r="N395" s="192"/>
      <c r="O395" s="192"/>
      <c r="P395" s="192"/>
      <c r="Q395" s="192"/>
      <c r="R395" s="192"/>
      <c r="Y395" s="40"/>
      <c r="Z395" s="41"/>
      <c r="AA395" s="42" t="str">
        <f t="shared" si="100"/>
        <v/>
      </c>
      <c r="AB395" s="42" t="str">
        <f t="shared" si="105"/>
        <v/>
      </c>
      <c r="AD395" s="5" t="str">
        <f t="shared" si="101"/>
        <v/>
      </c>
      <c r="AE395" s="138" t="str">
        <f t="shared" si="102"/>
        <v/>
      </c>
      <c r="AF395" s="138" t="str">
        <f t="shared" si="106"/>
        <v/>
      </c>
      <c r="AG395" s="6" t="str">
        <f t="shared" si="103"/>
        <v/>
      </c>
      <c r="AH395" s="5" t="str">
        <f t="shared" si="104"/>
        <v/>
      </c>
      <c r="AI395" s="6" t="str">
        <f t="shared" si="107"/>
        <v/>
      </c>
      <c r="AJ395" s="6" t="str">
        <f t="shared" si="108"/>
        <v/>
      </c>
      <c r="AK395" s="6" t="str">
        <f t="shared" si="109"/>
        <v/>
      </c>
      <c r="AL395" s="6" t="str">
        <f t="shared" si="110"/>
        <v/>
      </c>
      <c r="AM395" s="6" t="str">
        <f t="shared" si="111"/>
        <v/>
      </c>
      <c r="AN395" s="6" t="str">
        <f t="shared" si="112"/>
        <v/>
      </c>
      <c r="AO395" s="6" t="str">
        <f t="shared" si="113"/>
        <v/>
      </c>
      <c r="AP395" s="6" t="str">
        <f t="shared" si="114"/>
        <v/>
      </c>
      <c r="AQ395" s="6" t="str">
        <f t="shared" si="115"/>
        <v/>
      </c>
      <c r="AR395" s="6" t="str">
        <f t="shared" si="116"/>
        <v/>
      </c>
      <c r="AS395" s="6"/>
      <c r="AT395" s="47"/>
    </row>
    <row r="396" spans="2:46" x14ac:dyDescent="0.25">
      <c r="B396" s="194"/>
      <c r="C396" s="194"/>
      <c r="D396" s="4"/>
      <c r="E396" s="38"/>
      <c r="F396" s="39" t="str">
        <f t="shared" si="117"/>
        <v/>
      </c>
      <c r="G396" s="39"/>
      <c r="H396" s="38"/>
      <c r="I396" s="192"/>
      <c r="J396" s="192"/>
      <c r="K396" s="192"/>
      <c r="L396" s="192"/>
      <c r="M396" s="192"/>
      <c r="N396" s="192"/>
      <c r="O396" s="192"/>
      <c r="P396" s="192"/>
      <c r="Q396" s="192"/>
      <c r="R396" s="192"/>
      <c r="Y396" s="40"/>
      <c r="Z396" s="41"/>
      <c r="AA396" s="42" t="str">
        <f t="shared" si="100"/>
        <v/>
      </c>
      <c r="AB396" s="42" t="str">
        <f t="shared" si="105"/>
        <v/>
      </c>
      <c r="AD396" s="5" t="str">
        <f t="shared" si="101"/>
        <v/>
      </c>
      <c r="AE396" s="138" t="str">
        <f t="shared" si="102"/>
        <v/>
      </c>
      <c r="AF396" s="138" t="str">
        <f t="shared" si="106"/>
        <v/>
      </c>
      <c r="AG396" s="6" t="str">
        <f t="shared" si="103"/>
        <v/>
      </c>
      <c r="AH396" s="5" t="str">
        <f t="shared" si="104"/>
        <v/>
      </c>
      <c r="AI396" s="6" t="str">
        <f t="shared" si="107"/>
        <v/>
      </c>
      <c r="AJ396" s="6" t="str">
        <f t="shared" si="108"/>
        <v/>
      </c>
      <c r="AK396" s="6" t="str">
        <f t="shared" si="109"/>
        <v/>
      </c>
      <c r="AL396" s="6" t="str">
        <f t="shared" si="110"/>
        <v/>
      </c>
      <c r="AM396" s="6" t="str">
        <f t="shared" si="111"/>
        <v/>
      </c>
      <c r="AN396" s="6" t="str">
        <f t="shared" si="112"/>
        <v/>
      </c>
      <c r="AO396" s="6" t="str">
        <f t="shared" si="113"/>
        <v/>
      </c>
      <c r="AP396" s="6" t="str">
        <f t="shared" si="114"/>
        <v/>
      </c>
      <c r="AQ396" s="6" t="str">
        <f t="shared" si="115"/>
        <v/>
      </c>
      <c r="AR396" s="6" t="str">
        <f t="shared" si="116"/>
        <v/>
      </c>
      <c r="AS396" s="6"/>
      <c r="AT396" s="47"/>
    </row>
    <row r="397" spans="2:46" x14ac:dyDescent="0.25">
      <c r="B397" s="194"/>
      <c r="C397" s="194"/>
      <c r="D397" s="4"/>
      <c r="E397" s="38"/>
      <c r="F397" s="39" t="str">
        <f t="shared" si="117"/>
        <v/>
      </c>
      <c r="G397" s="39"/>
      <c r="H397" s="38"/>
      <c r="I397" s="192"/>
      <c r="J397" s="192"/>
      <c r="K397" s="192"/>
      <c r="L397" s="192"/>
      <c r="M397" s="192"/>
      <c r="N397" s="192"/>
      <c r="O397" s="192"/>
      <c r="P397" s="192"/>
      <c r="Q397" s="192"/>
      <c r="R397" s="192"/>
      <c r="Y397" s="40"/>
      <c r="Z397" s="41"/>
      <c r="AA397" s="42" t="str">
        <f t="shared" si="100"/>
        <v/>
      </c>
      <c r="AB397" s="42" t="str">
        <f t="shared" si="105"/>
        <v/>
      </c>
      <c r="AD397" s="5" t="str">
        <f t="shared" si="101"/>
        <v/>
      </c>
      <c r="AE397" s="138" t="str">
        <f t="shared" si="102"/>
        <v/>
      </c>
      <c r="AF397" s="138" t="str">
        <f t="shared" si="106"/>
        <v/>
      </c>
      <c r="AG397" s="6" t="str">
        <f t="shared" si="103"/>
        <v/>
      </c>
      <c r="AH397" s="5" t="str">
        <f t="shared" si="104"/>
        <v/>
      </c>
      <c r="AI397" s="6" t="str">
        <f t="shared" si="107"/>
        <v/>
      </c>
      <c r="AJ397" s="6" t="str">
        <f t="shared" si="108"/>
        <v/>
      </c>
      <c r="AK397" s="6" t="str">
        <f t="shared" si="109"/>
        <v/>
      </c>
      <c r="AL397" s="6" t="str">
        <f t="shared" si="110"/>
        <v/>
      </c>
      <c r="AM397" s="6" t="str">
        <f t="shared" si="111"/>
        <v/>
      </c>
      <c r="AN397" s="6" t="str">
        <f t="shared" si="112"/>
        <v/>
      </c>
      <c r="AO397" s="6" t="str">
        <f t="shared" si="113"/>
        <v/>
      </c>
      <c r="AP397" s="6" t="str">
        <f t="shared" si="114"/>
        <v/>
      </c>
      <c r="AQ397" s="6" t="str">
        <f t="shared" si="115"/>
        <v/>
      </c>
      <c r="AR397" s="6" t="str">
        <f t="shared" si="116"/>
        <v/>
      </c>
      <c r="AS397" s="6"/>
      <c r="AT397" s="47"/>
    </row>
    <row r="398" spans="2:46" x14ac:dyDescent="0.25">
      <c r="B398" s="194"/>
      <c r="C398" s="194"/>
      <c r="D398" s="4"/>
      <c r="E398" s="38"/>
      <c r="F398" s="39" t="str">
        <f t="shared" si="117"/>
        <v/>
      </c>
      <c r="G398" s="39"/>
      <c r="H398" s="38"/>
      <c r="I398" s="192"/>
      <c r="J398" s="192"/>
      <c r="K398" s="192"/>
      <c r="L398" s="192"/>
      <c r="M398" s="192"/>
      <c r="N398" s="192"/>
      <c r="O398" s="192"/>
      <c r="P398" s="192"/>
      <c r="Q398" s="192"/>
      <c r="R398" s="192"/>
      <c r="Y398" s="40"/>
      <c r="Z398" s="41"/>
      <c r="AA398" s="42" t="str">
        <f t="shared" si="100"/>
        <v/>
      </c>
      <c r="AB398" s="42" t="str">
        <f t="shared" si="105"/>
        <v/>
      </c>
      <c r="AD398" s="5" t="str">
        <f t="shared" si="101"/>
        <v/>
      </c>
      <c r="AE398" s="138" t="str">
        <f t="shared" si="102"/>
        <v/>
      </c>
      <c r="AF398" s="138" t="str">
        <f t="shared" si="106"/>
        <v/>
      </c>
      <c r="AG398" s="6" t="str">
        <f t="shared" si="103"/>
        <v/>
      </c>
      <c r="AH398" s="5" t="str">
        <f t="shared" si="104"/>
        <v/>
      </c>
      <c r="AI398" s="6" t="str">
        <f t="shared" si="107"/>
        <v/>
      </c>
      <c r="AJ398" s="6" t="str">
        <f t="shared" si="108"/>
        <v/>
      </c>
      <c r="AK398" s="6" t="str">
        <f t="shared" si="109"/>
        <v/>
      </c>
      <c r="AL398" s="6" t="str">
        <f t="shared" si="110"/>
        <v/>
      </c>
      <c r="AM398" s="6" t="str">
        <f t="shared" si="111"/>
        <v/>
      </c>
      <c r="AN398" s="6" t="str">
        <f t="shared" si="112"/>
        <v/>
      </c>
      <c r="AO398" s="6" t="str">
        <f t="shared" si="113"/>
        <v/>
      </c>
      <c r="AP398" s="6" t="str">
        <f t="shared" si="114"/>
        <v/>
      </c>
      <c r="AQ398" s="6" t="str">
        <f t="shared" si="115"/>
        <v/>
      </c>
      <c r="AR398" s="6" t="str">
        <f t="shared" si="116"/>
        <v/>
      </c>
      <c r="AS398" s="6"/>
      <c r="AT398" s="47"/>
    </row>
    <row r="399" spans="2:46" x14ac:dyDescent="0.25">
      <c r="B399" s="194"/>
      <c r="C399" s="194"/>
      <c r="D399" s="4"/>
      <c r="E399" s="38"/>
      <c r="F399" s="39" t="str">
        <f t="shared" si="117"/>
        <v/>
      </c>
      <c r="G399" s="39"/>
      <c r="H399" s="38"/>
      <c r="I399" s="192"/>
      <c r="J399" s="192"/>
      <c r="K399" s="192"/>
      <c r="L399" s="192"/>
      <c r="M399" s="192"/>
      <c r="N399" s="192"/>
      <c r="O399" s="192"/>
      <c r="P399" s="192"/>
      <c r="Q399" s="192"/>
      <c r="R399" s="192"/>
      <c r="Y399" s="40"/>
      <c r="Z399" s="41"/>
      <c r="AA399" s="42" t="str">
        <f t="shared" si="100"/>
        <v/>
      </c>
      <c r="AB399" s="42" t="str">
        <f t="shared" si="105"/>
        <v/>
      </c>
      <c r="AD399" s="5" t="str">
        <f t="shared" si="101"/>
        <v/>
      </c>
      <c r="AE399" s="138" t="str">
        <f t="shared" si="102"/>
        <v/>
      </c>
      <c r="AF399" s="138" t="str">
        <f t="shared" si="106"/>
        <v/>
      </c>
      <c r="AG399" s="6" t="str">
        <f t="shared" si="103"/>
        <v/>
      </c>
      <c r="AH399" s="5" t="str">
        <f t="shared" si="104"/>
        <v/>
      </c>
      <c r="AI399" s="6" t="str">
        <f t="shared" si="107"/>
        <v/>
      </c>
      <c r="AJ399" s="6" t="str">
        <f t="shared" si="108"/>
        <v/>
      </c>
      <c r="AK399" s="6" t="str">
        <f t="shared" si="109"/>
        <v/>
      </c>
      <c r="AL399" s="6" t="str">
        <f t="shared" si="110"/>
        <v/>
      </c>
      <c r="AM399" s="6" t="str">
        <f t="shared" si="111"/>
        <v/>
      </c>
      <c r="AN399" s="6" t="str">
        <f t="shared" si="112"/>
        <v/>
      </c>
      <c r="AO399" s="6" t="str">
        <f t="shared" si="113"/>
        <v/>
      </c>
      <c r="AP399" s="6" t="str">
        <f t="shared" si="114"/>
        <v/>
      </c>
      <c r="AQ399" s="6" t="str">
        <f t="shared" si="115"/>
        <v/>
      </c>
      <c r="AR399" s="6" t="str">
        <f t="shared" si="116"/>
        <v/>
      </c>
      <c r="AS399" s="6"/>
      <c r="AT399" s="47"/>
    </row>
    <row r="400" spans="2:46" x14ac:dyDescent="0.25">
      <c r="B400" s="194"/>
      <c r="C400" s="194"/>
      <c r="D400" s="4"/>
      <c r="E400" s="38"/>
      <c r="F400" s="39" t="str">
        <f t="shared" si="117"/>
        <v/>
      </c>
      <c r="G400" s="39"/>
      <c r="H400" s="38"/>
      <c r="I400" s="192"/>
      <c r="J400" s="192"/>
      <c r="K400" s="192"/>
      <c r="L400" s="192"/>
      <c r="M400" s="192"/>
      <c r="N400" s="192"/>
      <c r="O400" s="192"/>
      <c r="P400" s="192"/>
      <c r="Q400" s="192"/>
      <c r="R400" s="192"/>
      <c r="Y400" s="40"/>
      <c r="Z400" s="41"/>
      <c r="AA400" s="42" t="str">
        <f t="shared" ref="AA400:AA463" si="118">IFERROR(IF(OR(B400="",B400="SUBTOTAL"),"",IF(AND(B400="Capítulo",E400=E$12),SUMIF(AD$15:AD$501,D400,AA$15:AA$501),IF(E400=E$13,AE400*Z400,SUM(AI400:AM400)))),"")</f>
        <v/>
      </c>
      <c r="AB400" s="42" t="str">
        <f t="shared" si="105"/>
        <v/>
      </c>
      <c r="AD400" s="5" t="str">
        <f t="shared" ref="AD400:AD463" si="119">IF(B400="PARTIDA",MID(D400,1,2),"")</f>
        <v/>
      </c>
      <c r="AE400" s="138" t="str">
        <f t="shared" ref="AE400:AE463" si="120">IF(AND($E400=$E$13,$B400="PARTIDA"),IF($G400="PZ",$AM$2,1),"")</f>
        <v/>
      </c>
      <c r="AF400" s="138" t="str">
        <f t="shared" si="106"/>
        <v/>
      </c>
      <c r="AG400" s="6" t="str">
        <f t="shared" ref="AG400:AG463" si="121">IF(E400=$E$13,MID($G400,1,3),"")</f>
        <v/>
      </c>
      <c r="AH400" s="5" t="str">
        <f t="shared" ref="AH400:AH463" si="122">IF(E400=$E$13,AA400,"")</f>
        <v/>
      </c>
      <c r="AI400" s="6" t="str">
        <f t="shared" si="107"/>
        <v/>
      </c>
      <c r="AJ400" s="6" t="str">
        <f t="shared" si="108"/>
        <v/>
      </c>
      <c r="AK400" s="6" t="str">
        <f t="shared" si="109"/>
        <v/>
      </c>
      <c r="AL400" s="6" t="str">
        <f t="shared" si="110"/>
        <v/>
      </c>
      <c r="AM400" s="6" t="str">
        <f t="shared" si="111"/>
        <v/>
      </c>
      <c r="AN400" s="6" t="str">
        <f t="shared" si="112"/>
        <v/>
      </c>
      <c r="AO400" s="6" t="str">
        <f t="shared" si="113"/>
        <v/>
      </c>
      <c r="AP400" s="6" t="str">
        <f t="shared" si="114"/>
        <v/>
      </c>
      <c r="AQ400" s="6" t="str">
        <f t="shared" si="115"/>
        <v/>
      </c>
      <c r="AR400" s="6" t="str">
        <f t="shared" si="116"/>
        <v/>
      </c>
      <c r="AS400" s="6"/>
      <c r="AT400" s="47"/>
    </row>
    <row r="401" spans="2:46" x14ac:dyDescent="0.25">
      <c r="B401" s="194"/>
      <c r="C401" s="194"/>
      <c r="D401" s="4"/>
      <c r="E401" s="38"/>
      <c r="F401" s="39" t="str">
        <f t="shared" si="117"/>
        <v/>
      </c>
      <c r="G401" s="39"/>
      <c r="H401" s="38"/>
      <c r="I401" s="192"/>
      <c r="J401" s="192"/>
      <c r="K401" s="192"/>
      <c r="L401" s="192"/>
      <c r="M401" s="192"/>
      <c r="N401" s="192"/>
      <c r="O401" s="192"/>
      <c r="P401" s="192"/>
      <c r="Q401" s="192"/>
      <c r="R401" s="192"/>
      <c r="Y401" s="40"/>
      <c r="Z401" s="41"/>
      <c r="AA401" s="42" t="str">
        <f t="shared" si="118"/>
        <v/>
      </c>
      <c r="AB401" s="42" t="str">
        <f t="shared" ref="AB401:AB464" si="123">IFERROR(IF(OR(AK$2=0,B401="",B401="SUBTOTAL"),"",IF(AND(B401="Capítulo",E401=E$12),SUMIF(AD$15:AD$501,D401,AB$15:AB$501),IF(E401=E$13,AF401*Z401,SUM(AI401:AR401)))),"")</f>
        <v/>
      </c>
      <c r="AD401" s="5" t="str">
        <f t="shared" si="119"/>
        <v/>
      </c>
      <c r="AE401" s="138" t="str">
        <f t="shared" si="120"/>
        <v/>
      </c>
      <c r="AF401" s="138" t="str">
        <f t="shared" ref="AF401:AF464" si="124">IF(AND($E401=$E$13,$B401="PARTIDA"),IF($G401="PZ",$AN$2,1),"")</f>
        <v/>
      </c>
      <c r="AG401" s="6" t="str">
        <f t="shared" si="121"/>
        <v/>
      </c>
      <c r="AH401" s="5" t="str">
        <f t="shared" si="122"/>
        <v/>
      </c>
      <c r="AI401" s="6" t="str">
        <f t="shared" ref="AI401:AI464" si="125">IF(OR(AI$13="",S401="",$E401=$E$13,$B401&lt;&gt;"partida"),"",S401*$Z401)</f>
        <v/>
      </c>
      <c r="AJ401" s="6" t="str">
        <f t="shared" ref="AJ401:AJ464" si="126">IF(OR(AJ$13="",T401="",$E401=$E$13,$B401&lt;&gt;"partida"),"",T401*$Z401)</f>
        <v/>
      </c>
      <c r="AK401" s="6" t="str">
        <f t="shared" ref="AK401:AK464" si="127">IF(OR(AK$13="",U401="",$E401=$E$13,$B401&lt;&gt;"partida"),"",U401*$Z401)</f>
        <v/>
      </c>
      <c r="AL401" s="6" t="str">
        <f t="shared" ref="AL401:AL464" si="128">IF(OR(AL$13="",V401="",$E401=$E$13,$B401&lt;&gt;"partida"),"",V401*$Z401)</f>
        <v/>
      </c>
      <c r="AM401" s="6" t="str">
        <f t="shared" ref="AM401:AM464" si="129">IF(OR(AM$13="",W401="",$E401=$E$13,$B401&lt;&gt;"partida"),"",W401*$Z401)</f>
        <v/>
      </c>
      <c r="AN401" s="6" t="str">
        <f t="shared" ref="AN401:AN464" si="130">IF(OR(AN$13="",S401="",$E401=$E$13,$B401&lt;&gt;"partida"),"",S401*$Z401)</f>
        <v/>
      </c>
      <c r="AO401" s="6" t="str">
        <f t="shared" ref="AO401:AO464" si="131">IF(OR(AO$13="",T401="",$E401=$E$13,$B401&lt;&gt;"partida"),"",T401*$Z401)</f>
        <v/>
      </c>
      <c r="AP401" s="6" t="str">
        <f t="shared" ref="AP401:AP464" si="132">IF(OR(AP$13="",U401="",$E401=$E$13,$B401&lt;&gt;"partida"),"",U401*$Z401)</f>
        <v/>
      </c>
      <c r="AQ401" s="6" t="str">
        <f t="shared" ref="AQ401:AQ464" si="133">IF(OR(AQ$13="",V401="",$E401=$E$13,$B401&lt;&gt;"partida"),"",V401*$Z401)</f>
        <v/>
      </c>
      <c r="AR401" s="6" t="str">
        <f t="shared" ref="AR401:AR464" si="134">IF(OR(AR$13="",W401="",$E401=$E$13,$B401&lt;&gt;"partida"),"",W401*$Z401)</f>
        <v/>
      </c>
      <c r="AS401" s="6"/>
      <c r="AT401" s="47"/>
    </row>
    <row r="402" spans="2:46" x14ac:dyDescent="0.25">
      <c r="B402" s="194"/>
      <c r="C402" s="194"/>
      <c r="D402" s="4"/>
      <c r="E402" s="38"/>
      <c r="F402" s="39" t="str">
        <f t="shared" si="117"/>
        <v/>
      </c>
      <c r="G402" s="39"/>
      <c r="H402" s="38"/>
      <c r="I402" s="192"/>
      <c r="J402" s="192"/>
      <c r="K402" s="192"/>
      <c r="L402" s="192"/>
      <c r="M402" s="192"/>
      <c r="N402" s="192"/>
      <c r="O402" s="192"/>
      <c r="P402" s="192"/>
      <c r="Q402" s="192"/>
      <c r="R402" s="192"/>
      <c r="Y402" s="40"/>
      <c r="Z402" s="41"/>
      <c r="AA402" s="42" t="str">
        <f t="shared" si="118"/>
        <v/>
      </c>
      <c r="AB402" s="42" t="str">
        <f t="shared" si="123"/>
        <v/>
      </c>
      <c r="AD402" s="5" t="str">
        <f t="shared" si="119"/>
        <v/>
      </c>
      <c r="AE402" s="138" t="str">
        <f t="shared" si="120"/>
        <v/>
      </c>
      <c r="AF402" s="138" t="str">
        <f t="shared" si="124"/>
        <v/>
      </c>
      <c r="AG402" s="6" t="str">
        <f t="shared" si="121"/>
        <v/>
      </c>
      <c r="AH402" s="5" t="str">
        <f t="shared" si="122"/>
        <v/>
      </c>
      <c r="AI402" s="6" t="str">
        <f t="shared" si="125"/>
        <v/>
      </c>
      <c r="AJ402" s="6" t="str">
        <f t="shared" si="126"/>
        <v/>
      </c>
      <c r="AK402" s="6" t="str">
        <f t="shared" si="127"/>
        <v/>
      </c>
      <c r="AL402" s="6" t="str">
        <f t="shared" si="128"/>
        <v/>
      </c>
      <c r="AM402" s="6" t="str">
        <f t="shared" si="129"/>
        <v/>
      </c>
      <c r="AN402" s="6" t="str">
        <f t="shared" si="130"/>
        <v/>
      </c>
      <c r="AO402" s="6" t="str">
        <f t="shared" si="131"/>
        <v/>
      </c>
      <c r="AP402" s="6" t="str">
        <f t="shared" si="132"/>
        <v/>
      </c>
      <c r="AQ402" s="6" t="str">
        <f t="shared" si="133"/>
        <v/>
      </c>
      <c r="AR402" s="6" t="str">
        <f t="shared" si="134"/>
        <v/>
      </c>
      <c r="AS402" s="6"/>
      <c r="AT402" s="47"/>
    </row>
    <row r="403" spans="2:46" x14ac:dyDescent="0.25">
      <c r="B403" s="194"/>
      <c r="C403" s="194"/>
      <c r="D403" s="4"/>
      <c r="E403" s="38"/>
      <c r="F403" s="39" t="str">
        <f t="shared" si="117"/>
        <v/>
      </c>
      <c r="G403" s="39"/>
      <c r="H403" s="38"/>
      <c r="I403" s="192"/>
      <c r="J403" s="192"/>
      <c r="K403" s="192"/>
      <c r="L403" s="192"/>
      <c r="M403" s="192"/>
      <c r="N403" s="192"/>
      <c r="O403" s="192"/>
      <c r="P403" s="192"/>
      <c r="Q403" s="192"/>
      <c r="R403" s="192"/>
      <c r="Y403" s="40"/>
      <c r="Z403" s="41"/>
      <c r="AA403" s="42" t="str">
        <f t="shared" si="118"/>
        <v/>
      </c>
      <c r="AB403" s="42" t="str">
        <f t="shared" si="123"/>
        <v/>
      </c>
      <c r="AD403" s="5" t="str">
        <f t="shared" si="119"/>
        <v/>
      </c>
      <c r="AE403" s="138" t="str">
        <f t="shared" si="120"/>
        <v/>
      </c>
      <c r="AF403" s="138" t="str">
        <f t="shared" si="124"/>
        <v/>
      </c>
      <c r="AG403" s="6" t="str">
        <f t="shared" si="121"/>
        <v/>
      </c>
      <c r="AH403" s="5" t="str">
        <f t="shared" si="122"/>
        <v/>
      </c>
      <c r="AI403" s="6" t="str">
        <f t="shared" si="125"/>
        <v/>
      </c>
      <c r="AJ403" s="6" t="str">
        <f t="shared" si="126"/>
        <v/>
      </c>
      <c r="AK403" s="6" t="str">
        <f t="shared" si="127"/>
        <v/>
      </c>
      <c r="AL403" s="6" t="str">
        <f t="shared" si="128"/>
        <v/>
      </c>
      <c r="AM403" s="6" t="str">
        <f t="shared" si="129"/>
        <v/>
      </c>
      <c r="AN403" s="6" t="str">
        <f t="shared" si="130"/>
        <v/>
      </c>
      <c r="AO403" s="6" t="str">
        <f t="shared" si="131"/>
        <v/>
      </c>
      <c r="AP403" s="6" t="str">
        <f t="shared" si="132"/>
        <v/>
      </c>
      <c r="AQ403" s="6" t="str">
        <f t="shared" si="133"/>
        <v/>
      </c>
      <c r="AR403" s="6" t="str">
        <f t="shared" si="134"/>
        <v/>
      </c>
      <c r="AS403" s="6"/>
      <c r="AT403" s="47"/>
    </row>
    <row r="404" spans="2:46" x14ac:dyDescent="0.25">
      <c r="B404" s="194"/>
      <c r="C404" s="194"/>
      <c r="D404" s="4"/>
      <c r="E404" s="38"/>
      <c r="F404" s="39" t="str">
        <f t="shared" si="117"/>
        <v/>
      </c>
      <c r="G404" s="39"/>
      <c r="H404" s="38"/>
      <c r="I404" s="192"/>
      <c r="J404" s="192"/>
      <c r="K404" s="192"/>
      <c r="L404" s="192"/>
      <c r="M404" s="192"/>
      <c r="N404" s="192"/>
      <c r="O404" s="192"/>
      <c r="P404" s="192"/>
      <c r="Q404" s="192"/>
      <c r="R404" s="192"/>
      <c r="Y404" s="40"/>
      <c r="Z404" s="41"/>
      <c r="AA404" s="42" t="str">
        <f t="shared" si="118"/>
        <v/>
      </c>
      <c r="AB404" s="42" t="str">
        <f t="shared" si="123"/>
        <v/>
      </c>
      <c r="AD404" s="5" t="str">
        <f t="shared" si="119"/>
        <v/>
      </c>
      <c r="AE404" s="138" t="str">
        <f t="shared" si="120"/>
        <v/>
      </c>
      <c r="AF404" s="138" t="str">
        <f t="shared" si="124"/>
        <v/>
      </c>
      <c r="AG404" s="6" t="str">
        <f t="shared" si="121"/>
        <v/>
      </c>
      <c r="AH404" s="5" t="str">
        <f t="shared" si="122"/>
        <v/>
      </c>
      <c r="AI404" s="6" t="str">
        <f t="shared" si="125"/>
        <v/>
      </c>
      <c r="AJ404" s="6" t="str">
        <f t="shared" si="126"/>
        <v/>
      </c>
      <c r="AK404" s="6" t="str">
        <f t="shared" si="127"/>
        <v/>
      </c>
      <c r="AL404" s="6" t="str">
        <f t="shared" si="128"/>
        <v/>
      </c>
      <c r="AM404" s="6" t="str">
        <f t="shared" si="129"/>
        <v/>
      </c>
      <c r="AN404" s="6" t="str">
        <f t="shared" si="130"/>
        <v/>
      </c>
      <c r="AO404" s="6" t="str">
        <f t="shared" si="131"/>
        <v/>
      </c>
      <c r="AP404" s="6" t="str">
        <f t="shared" si="132"/>
        <v/>
      </c>
      <c r="AQ404" s="6" t="str">
        <f t="shared" si="133"/>
        <v/>
      </c>
      <c r="AR404" s="6" t="str">
        <f t="shared" si="134"/>
        <v/>
      </c>
      <c r="AS404" s="6"/>
      <c r="AT404" s="47"/>
    </row>
    <row r="405" spans="2:46" x14ac:dyDescent="0.25">
      <c r="B405" s="194"/>
      <c r="C405" s="194"/>
      <c r="D405" s="4"/>
      <c r="E405" s="38"/>
      <c r="F405" s="39" t="str">
        <f t="shared" si="117"/>
        <v/>
      </c>
      <c r="G405" s="39"/>
      <c r="H405" s="38"/>
      <c r="I405" s="192"/>
      <c r="J405" s="192"/>
      <c r="K405" s="192"/>
      <c r="L405" s="192"/>
      <c r="M405" s="192"/>
      <c r="N405" s="192"/>
      <c r="O405" s="192"/>
      <c r="P405" s="192"/>
      <c r="Q405" s="192"/>
      <c r="R405" s="192"/>
      <c r="Y405" s="40"/>
      <c r="Z405" s="41"/>
      <c r="AA405" s="42" t="str">
        <f t="shared" si="118"/>
        <v/>
      </c>
      <c r="AB405" s="42" t="str">
        <f t="shared" si="123"/>
        <v/>
      </c>
      <c r="AD405" s="5" t="str">
        <f t="shared" si="119"/>
        <v/>
      </c>
      <c r="AE405" s="138" t="str">
        <f t="shared" si="120"/>
        <v/>
      </c>
      <c r="AF405" s="138" t="str">
        <f t="shared" si="124"/>
        <v/>
      </c>
      <c r="AG405" s="6" t="str">
        <f t="shared" si="121"/>
        <v/>
      </c>
      <c r="AH405" s="5" t="str">
        <f t="shared" si="122"/>
        <v/>
      </c>
      <c r="AI405" s="6" t="str">
        <f t="shared" si="125"/>
        <v/>
      </c>
      <c r="AJ405" s="6" t="str">
        <f t="shared" si="126"/>
        <v/>
      </c>
      <c r="AK405" s="6" t="str">
        <f t="shared" si="127"/>
        <v/>
      </c>
      <c r="AL405" s="6" t="str">
        <f t="shared" si="128"/>
        <v/>
      </c>
      <c r="AM405" s="6" t="str">
        <f t="shared" si="129"/>
        <v/>
      </c>
      <c r="AN405" s="6" t="str">
        <f t="shared" si="130"/>
        <v/>
      </c>
      <c r="AO405" s="6" t="str">
        <f t="shared" si="131"/>
        <v/>
      </c>
      <c r="AP405" s="6" t="str">
        <f t="shared" si="132"/>
        <v/>
      </c>
      <c r="AQ405" s="6" t="str">
        <f t="shared" si="133"/>
        <v/>
      </c>
      <c r="AR405" s="6" t="str">
        <f t="shared" si="134"/>
        <v/>
      </c>
      <c r="AS405" s="6"/>
      <c r="AT405" s="47"/>
    </row>
    <row r="406" spans="2:46" x14ac:dyDescent="0.25">
      <c r="B406" s="194"/>
      <c r="C406" s="194"/>
      <c r="D406" s="4"/>
      <c r="E406" s="38"/>
      <c r="F406" s="39" t="str">
        <f t="shared" si="117"/>
        <v/>
      </c>
      <c r="G406" s="39"/>
      <c r="H406" s="38"/>
      <c r="I406" s="192"/>
      <c r="J406" s="192"/>
      <c r="K406" s="192"/>
      <c r="L406" s="192"/>
      <c r="M406" s="192"/>
      <c r="N406" s="192"/>
      <c r="O406" s="192"/>
      <c r="P406" s="192"/>
      <c r="Q406" s="192"/>
      <c r="R406" s="192"/>
      <c r="Y406" s="40"/>
      <c r="Z406" s="41"/>
      <c r="AA406" s="42" t="str">
        <f t="shared" si="118"/>
        <v/>
      </c>
      <c r="AB406" s="42" t="str">
        <f t="shared" si="123"/>
        <v/>
      </c>
      <c r="AD406" s="5" t="str">
        <f t="shared" si="119"/>
        <v/>
      </c>
      <c r="AE406" s="138" t="str">
        <f t="shared" si="120"/>
        <v/>
      </c>
      <c r="AF406" s="138" t="str">
        <f t="shared" si="124"/>
        <v/>
      </c>
      <c r="AG406" s="6" t="str">
        <f t="shared" si="121"/>
        <v/>
      </c>
      <c r="AH406" s="5" t="str">
        <f t="shared" si="122"/>
        <v/>
      </c>
      <c r="AI406" s="6" t="str">
        <f t="shared" si="125"/>
        <v/>
      </c>
      <c r="AJ406" s="6" t="str">
        <f t="shared" si="126"/>
        <v/>
      </c>
      <c r="AK406" s="6" t="str">
        <f t="shared" si="127"/>
        <v/>
      </c>
      <c r="AL406" s="6" t="str">
        <f t="shared" si="128"/>
        <v/>
      </c>
      <c r="AM406" s="6" t="str">
        <f t="shared" si="129"/>
        <v/>
      </c>
      <c r="AN406" s="6" t="str">
        <f t="shared" si="130"/>
        <v/>
      </c>
      <c r="AO406" s="6" t="str">
        <f t="shared" si="131"/>
        <v/>
      </c>
      <c r="AP406" s="6" t="str">
        <f t="shared" si="132"/>
        <v/>
      </c>
      <c r="AQ406" s="6" t="str">
        <f t="shared" si="133"/>
        <v/>
      </c>
      <c r="AR406" s="6" t="str">
        <f t="shared" si="134"/>
        <v/>
      </c>
      <c r="AS406" s="6"/>
      <c r="AT406" s="47"/>
    </row>
    <row r="407" spans="2:46" x14ac:dyDescent="0.25">
      <c r="B407" s="194"/>
      <c r="C407" s="194"/>
      <c r="D407" s="4"/>
      <c r="E407" s="38"/>
      <c r="F407" s="39" t="str">
        <f t="shared" si="117"/>
        <v/>
      </c>
      <c r="G407" s="39"/>
      <c r="H407" s="38"/>
      <c r="I407" s="192"/>
      <c r="J407" s="192"/>
      <c r="K407" s="192"/>
      <c r="L407" s="192"/>
      <c r="M407" s="192"/>
      <c r="N407" s="192"/>
      <c r="O407" s="192"/>
      <c r="P407" s="192"/>
      <c r="Q407" s="192"/>
      <c r="R407" s="192"/>
      <c r="Y407" s="40"/>
      <c r="Z407" s="41"/>
      <c r="AA407" s="42" t="str">
        <f t="shared" si="118"/>
        <v/>
      </c>
      <c r="AB407" s="42" t="str">
        <f t="shared" si="123"/>
        <v/>
      </c>
      <c r="AD407" s="5" t="str">
        <f t="shared" si="119"/>
        <v/>
      </c>
      <c r="AE407" s="138" t="str">
        <f t="shared" si="120"/>
        <v/>
      </c>
      <c r="AF407" s="138" t="str">
        <f t="shared" si="124"/>
        <v/>
      </c>
      <c r="AG407" s="6" t="str">
        <f t="shared" si="121"/>
        <v/>
      </c>
      <c r="AH407" s="5" t="str">
        <f t="shared" si="122"/>
        <v/>
      </c>
      <c r="AI407" s="6" t="str">
        <f t="shared" si="125"/>
        <v/>
      </c>
      <c r="AJ407" s="6" t="str">
        <f t="shared" si="126"/>
        <v/>
      </c>
      <c r="AK407" s="6" t="str">
        <f t="shared" si="127"/>
        <v/>
      </c>
      <c r="AL407" s="6" t="str">
        <f t="shared" si="128"/>
        <v/>
      </c>
      <c r="AM407" s="6" t="str">
        <f t="shared" si="129"/>
        <v/>
      </c>
      <c r="AN407" s="6" t="str">
        <f t="shared" si="130"/>
        <v/>
      </c>
      <c r="AO407" s="6" t="str">
        <f t="shared" si="131"/>
        <v/>
      </c>
      <c r="AP407" s="6" t="str">
        <f t="shared" si="132"/>
        <v/>
      </c>
      <c r="AQ407" s="6" t="str">
        <f t="shared" si="133"/>
        <v/>
      </c>
      <c r="AR407" s="6" t="str">
        <f t="shared" si="134"/>
        <v/>
      </c>
      <c r="AS407" s="6"/>
      <c r="AT407" s="47"/>
    </row>
    <row r="408" spans="2:46" x14ac:dyDescent="0.25">
      <c r="B408" s="194"/>
      <c r="C408" s="194"/>
      <c r="D408" s="4"/>
      <c r="E408" s="38"/>
      <c r="F408" s="39" t="str">
        <f t="shared" si="117"/>
        <v/>
      </c>
      <c r="G408" s="39"/>
      <c r="H408" s="38"/>
      <c r="I408" s="192"/>
      <c r="J408" s="192"/>
      <c r="K408" s="192"/>
      <c r="L408" s="192"/>
      <c r="M408" s="192"/>
      <c r="N408" s="192"/>
      <c r="O408" s="192"/>
      <c r="P408" s="192"/>
      <c r="Q408" s="192"/>
      <c r="R408" s="192"/>
      <c r="Y408" s="40"/>
      <c r="Z408" s="41"/>
      <c r="AA408" s="42" t="str">
        <f t="shared" si="118"/>
        <v/>
      </c>
      <c r="AB408" s="42" t="str">
        <f t="shared" si="123"/>
        <v/>
      </c>
      <c r="AD408" s="5" t="str">
        <f t="shared" si="119"/>
        <v/>
      </c>
      <c r="AE408" s="138" t="str">
        <f t="shared" si="120"/>
        <v/>
      </c>
      <c r="AF408" s="138" t="str">
        <f t="shared" si="124"/>
        <v/>
      </c>
      <c r="AG408" s="6" t="str">
        <f t="shared" si="121"/>
        <v/>
      </c>
      <c r="AH408" s="5" t="str">
        <f t="shared" si="122"/>
        <v/>
      </c>
      <c r="AI408" s="6" t="str">
        <f t="shared" si="125"/>
        <v/>
      </c>
      <c r="AJ408" s="6" t="str">
        <f t="shared" si="126"/>
        <v/>
      </c>
      <c r="AK408" s="6" t="str">
        <f t="shared" si="127"/>
        <v/>
      </c>
      <c r="AL408" s="6" t="str">
        <f t="shared" si="128"/>
        <v/>
      </c>
      <c r="AM408" s="6" t="str">
        <f t="shared" si="129"/>
        <v/>
      </c>
      <c r="AN408" s="6" t="str">
        <f t="shared" si="130"/>
        <v/>
      </c>
      <c r="AO408" s="6" t="str">
        <f t="shared" si="131"/>
        <v/>
      </c>
      <c r="AP408" s="6" t="str">
        <f t="shared" si="132"/>
        <v/>
      </c>
      <c r="AQ408" s="6" t="str">
        <f t="shared" si="133"/>
        <v/>
      </c>
      <c r="AR408" s="6" t="str">
        <f t="shared" si="134"/>
        <v/>
      </c>
      <c r="AS408" s="6"/>
      <c r="AT408" s="47"/>
    </row>
    <row r="409" spans="2:46" x14ac:dyDescent="0.25">
      <c r="B409" s="194"/>
      <c r="C409" s="194"/>
      <c r="D409" s="4"/>
      <c r="E409" s="38"/>
      <c r="F409" s="39" t="str">
        <f t="shared" si="117"/>
        <v/>
      </c>
      <c r="G409" s="39"/>
      <c r="H409" s="38"/>
      <c r="I409" s="192"/>
      <c r="J409" s="192"/>
      <c r="K409" s="192"/>
      <c r="L409" s="192"/>
      <c r="M409" s="192"/>
      <c r="N409" s="192"/>
      <c r="O409" s="192"/>
      <c r="P409" s="192"/>
      <c r="Q409" s="192"/>
      <c r="R409" s="192"/>
      <c r="Y409" s="40"/>
      <c r="Z409" s="41"/>
      <c r="AA409" s="42" t="str">
        <f t="shared" si="118"/>
        <v/>
      </c>
      <c r="AB409" s="42" t="str">
        <f t="shared" si="123"/>
        <v/>
      </c>
      <c r="AD409" s="5" t="str">
        <f t="shared" si="119"/>
        <v/>
      </c>
      <c r="AE409" s="138" t="str">
        <f t="shared" si="120"/>
        <v/>
      </c>
      <c r="AF409" s="138" t="str">
        <f t="shared" si="124"/>
        <v/>
      </c>
      <c r="AG409" s="6" t="str">
        <f t="shared" si="121"/>
        <v/>
      </c>
      <c r="AH409" s="5" t="str">
        <f t="shared" si="122"/>
        <v/>
      </c>
      <c r="AI409" s="6" t="str">
        <f t="shared" si="125"/>
        <v/>
      </c>
      <c r="AJ409" s="6" t="str">
        <f t="shared" si="126"/>
        <v/>
      </c>
      <c r="AK409" s="6" t="str">
        <f t="shared" si="127"/>
        <v/>
      </c>
      <c r="AL409" s="6" t="str">
        <f t="shared" si="128"/>
        <v/>
      </c>
      <c r="AM409" s="6" t="str">
        <f t="shared" si="129"/>
        <v/>
      </c>
      <c r="AN409" s="6" t="str">
        <f t="shared" si="130"/>
        <v/>
      </c>
      <c r="AO409" s="6" t="str">
        <f t="shared" si="131"/>
        <v/>
      </c>
      <c r="AP409" s="6" t="str">
        <f t="shared" si="132"/>
        <v/>
      </c>
      <c r="AQ409" s="6" t="str">
        <f t="shared" si="133"/>
        <v/>
      </c>
      <c r="AR409" s="6" t="str">
        <f t="shared" si="134"/>
        <v/>
      </c>
      <c r="AS409" s="6"/>
      <c r="AT409" s="47"/>
    </row>
    <row r="410" spans="2:46" x14ac:dyDescent="0.25">
      <c r="B410" s="194"/>
      <c r="C410" s="194"/>
      <c r="D410" s="4"/>
      <c r="E410" s="38"/>
      <c r="F410" s="39" t="str">
        <f t="shared" si="117"/>
        <v/>
      </c>
      <c r="G410" s="39"/>
      <c r="H410" s="38"/>
      <c r="I410" s="192"/>
      <c r="J410" s="192"/>
      <c r="K410" s="192"/>
      <c r="L410" s="192"/>
      <c r="M410" s="192"/>
      <c r="N410" s="192"/>
      <c r="O410" s="192"/>
      <c r="P410" s="192"/>
      <c r="Q410" s="192"/>
      <c r="R410" s="192"/>
      <c r="Y410" s="40"/>
      <c r="Z410" s="41"/>
      <c r="AA410" s="42" t="str">
        <f t="shared" si="118"/>
        <v/>
      </c>
      <c r="AB410" s="42" t="str">
        <f t="shared" si="123"/>
        <v/>
      </c>
      <c r="AD410" s="5" t="str">
        <f t="shared" si="119"/>
        <v/>
      </c>
      <c r="AE410" s="138" t="str">
        <f t="shared" si="120"/>
        <v/>
      </c>
      <c r="AF410" s="138" t="str">
        <f t="shared" si="124"/>
        <v/>
      </c>
      <c r="AG410" s="6" t="str">
        <f t="shared" si="121"/>
        <v/>
      </c>
      <c r="AH410" s="5" t="str">
        <f t="shared" si="122"/>
        <v/>
      </c>
      <c r="AI410" s="6" t="str">
        <f t="shared" si="125"/>
        <v/>
      </c>
      <c r="AJ410" s="6" t="str">
        <f t="shared" si="126"/>
        <v/>
      </c>
      <c r="AK410" s="6" t="str">
        <f t="shared" si="127"/>
        <v/>
      </c>
      <c r="AL410" s="6" t="str">
        <f t="shared" si="128"/>
        <v/>
      </c>
      <c r="AM410" s="6" t="str">
        <f t="shared" si="129"/>
        <v/>
      </c>
      <c r="AN410" s="6" t="str">
        <f t="shared" si="130"/>
        <v/>
      </c>
      <c r="AO410" s="6" t="str">
        <f t="shared" si="131"/>
        <v/>
      </c>
      <c r="AP410" s="6" t="str">
        <f t="shared" si="132"/>
        <v/>
      </c>
      <c r="AQ410" s="6" t="str">
        <f t="shared" si="133"/>
        <v/>
      </c>
      <c r="AR410" s="6" t="str">
        <f t="shared" si="134"/>
        <v/>
      </c>
      <c r="AS410" s="6"/>
      <c r="AT410" s="47"/>
    </row>
    <row r="411" spans="2:46" x14ac:dyDescent="0.25">
      <c r="B411" s="194"/>
      <c r="C411" s="194"/>
      <c r="D411" s="4"/>
      <c r="E411" s="38"/>
      <c r="F411" s="39" t="str">
        <f t="shared" si="117"/>
        <v/>
      </c>
      <c r="G411" s="39"/>
      <c r="H411" s="38"/>
      <c r="I411" s="192"/>
      <c r="J411" s="192"/>
      <c r="K411" s="192"/>
      <c r="L411" s="192"/>
      <c r="M411" s="192"/>
      <c r="N411" s="192"/>
      <c r="O411" s="192"/>
      <c r="P411" s="192"/>
      <c r="Q411" s="192"/>
      <c r="R411" s="192"/>
      <c r="Y411" s="40"/>
      <c r="Z411" s="41"/>
      <c r="AA411" s="42" t="str">
        <f t="shared" si="118"/>
        <v/>
      </c>
      <c r="AB411" s="42" t="str">
        <f t="shared" si="123"/>
        <v/>
      </c>
      <c r="AD411" s="5" t="str">
        <f t="shared" si="119"/>
        <v/>
      </c>
      <c r="AE411" s="138" t="str">
        <f t="shared" si="120"/>
        <v/>
      </c>
      <c r="AF411" s="138" t="str">
        <f t="shared" si="124"/>
        <v/>
      </c>
      <c r="AG411" s="6" t="str">
        <f t="shared" si="121"/>
        <v/>
      </c>
      <c r="AH411" s="5" t="str">
        <f t="shared" si="122"/>
        <v/>
      </c>
      <c r="AI411" s="6" t="str">
        <f t="shared" si="125"/>
        <v/>
      </c>
      <c r="AJ411" s="6" t="str">
        <f t="shared" si="126"/>
        <v/>
      </c>
      <c r="AK411" s="6" t="str">
        <f t="shared" si="127"/>
        <v/>
      </c>
      <c r="AL411" s="6" t="str">
        <f t="shared" si="128"/>
        <v/>
      </c>
      <c r="AM411" s="6" t="str">
        <f t="shared" si="129"/>
        <v/>
      </c>
      <c r="AN411" s="6" t="str">
        <f t="shared" si="130"/>
        <v/>
      </c>
      <c r="AO411" s="6" t="str">
        <f t="shared" si="131"/>
        <v/>
      </c>
      <c r="AP411" s="6" t="str">
        <f t="shared" si="132"/>
        <v/>
      </c>
      <c r="AQ411" s="6" t="str">
        <f t="shared" si="133"/>
        <v/>
      </c>
      <c r="AR411" s="6" t="str">
        <f t="shared" si="134"/>
        <v/>
      </c>
      <c r="AS411" s="6"/>
      <c r="AT411" s="47"/>
    </row>
    <row r="412" spans="2:46" x14ac:dyDescent="0.25">
      <c r="B412" s="194"/>
      <c r="C412" s="194"/>
      <c r="D412" s="4"/>
      <c r="E412" s="38"/>
      <c r="F412" s="39" t="str">
        <f t="shared" ref="F412:F475" si="135">IF(G412="","",VLOOKUP($G412,$AW$2:$AX$12,2,FALSE))</f>
        <v/>
      </c>
      <c r="G412" s="39"/>
      <c r="H412" s="38"/>
      <c r="I412" s="192"/>
      <c r="J412" s="192"/>
      <c r="K412" s="192"/>
      <c r="L412" s="192"/>
      <c r="M412" s="192"/>
      <c r="N412" s="192"/>
      <c r="O412" s="192"/>
      <c r="P412" s="192"/>
      <c r="Q412" s="192"/>
      <c r="R412" s="192"/>
      <c r="Y412" s="40"/>
      <c r="Z412" s="41"/>
      <c r="AA412" s="42" t="str">
        <f t="shared" si="118"/>
        <v/>
      </c>
      <c r="AB412" s="42" t="str">
        <f t="shared" si="123"/>
        <v/>
      </c>
      <c r="AD412" s="5" t="str">
        <f t="shared" si="119"/>
        <v/>
      </c>
      <c r="AE412" s="138" t="str">
        <f t="shared" si="120"/>
        <v/>
      </c>
      <c r="AF412" s="138" t="str">
        <f t="shared" si="124"/>
        <v/>
      </c>
      <c r="AG412" s="6" t="str">
        <f t="shared" si="121"/>
        <v/>
      </c>
      <c r="AH412" s="5" t="str">
        <f t="shared" si="122"/>
        <v/>
      </c>
      <c r="AI412" s="6" t="str">
        <f t="shared" si="125"/>
        <v/>
      </c>
      <c r="AJ412" s="6" t="str">
        <f t="shared" si="126"/>
        <v/>
      </c>
      <c r="AK412" s="6" t="str">
        <f t="shared" si="127"/>
        <v/>
      </c>
      <c r="AL412" s="6" t="str">
        <f t="shared" si="128"/>
        <v/>
      </c>
      <c r="AM412" s="6" t="str">
        <f t="shared" si="129"/>
        <v/>
      </c>
      <c r="AN412" s="6" t="str">
        <f t="shared" si="130"/>
        <v/>
      </c>
      <c r="AO412" s="6" t="str">
        <f t="shared" si="131"/>
        <v/>
      </c>
      <c r="AP412" s="6" t="str">
        <f t="shared" si="132"/>
        <v/>
      </c>
      <c r="AQ412" s="6" t="str">
        <f t="shared" si="133"/>
        <v/>
      </c>
      <c r="AR412" s="6" t="str">
        <f t="shared" si="134"/>
        <v/>
      </c>
      <c r="AS412" s="6"/>
      <c r="AT412" s="47"/>
    </row>
    <row r="413" spans="2:46" x14ac:dyDescent="0.25">
      <c r="B413" s="194"/>
      <c r="C413" s="194"/>
      <c r="D413" s="4"/>
      <c r="E413" s="38"/>
      <c r="F413" s="39" t="str">
        <f t="shared" si="135"/>
        <v/>
      </c>
      <c r="G413" s="39"/>
      <c r="H413" s="38"/>
      <c r="I413" s="192"/>
      <c r="J413" s="192"/>
      <c r="K413" s="192"/>
      <c r="L413" s="192"/>
      <c r="M413" s="192"/>
      <c r="N413" s="192"/>
      <c r="O413" s="192"/>
      <c r="P413" s="192"/>
      <c r="Q413" s="192"/>
      <c r="R413" s="192"/>
      <c r="Y413" s="40"/>
      <c r="Z413" s="41"/>
      <c r="AA413" s="42" t="str">
        <f t="shared" si="118"/>
        <v/>
      </c>
      <c r="AB413" s="42" t="str">
        <f t="shared" si="123"/>
        <v/>
      </c>
      <c r="AD413" s="5" t="str">
        <f t="shared" si="119"/>
        <v/>
      </c>
      <c r="AE413" s="138" t="str">
        <f t="shared" si="120"/>
        <v/>
      </c>
      <c r="AF413" s="138" t="str">
        <f t="shared" si="124"/>
        <v/>
      </c>
      <c r="AG413" s="6" t="str">
        <f t="shared" si="121"/>
        <v/>
      </c>
      <c r="AH413" s="5" t="str">
        <f t="shared" si="122"/>
        <v/>
      </c>
      <c r="AI413" s="6" t="str">
        <f t="shared" si="125"/>
        <v/>
      </c>
      <c r="AJ413" s="6" t="str">
        <f t="shared" si="126"/>
        <v/>
      </c>
      <c r="AK413" s="6" t="str">
        <f t="shared" si="127"/>
        <v/>
      </c>
      <c r="AL413" s="6" t="str">
        <f t="shared" si="128"/>
        <v/>
      </c>
      <c r="AM413" s="6" t="str">
        <f t="shared" si="129"/>
        <v/>
      </c>
      <c r="AN413" s="6" t="str">
        <f t="shared" si="130"/>
        <v/>
      </c>
      <c r="AO413" s="6" t="str">
        <f t="shared" si="131"/>
        <v/>
      </c>
      <c r="AP413" s="6" t="str">
        <f t="shared" si="132"/>
        <v/>
      </c>
      <c r="AQ413" s="6" t="str">
        <f t="shared" si="133"/>
        <v/>
      </c>
      <c r="AR413" s="6" t="str">
        <f t="shared" si="134"/>
        <v/>
      </c>
      <c r="AS413" s="6"/>
      <c r="AT413" s="47"/>
    </row>
    <row r="414" spans="2:46" x14ac:dyDescent="0.25">
      <c r="B414" s="194"/>
      <c r="C414" s="194"/>
      <c r="D414" s="4"/>
      <c r="E414" s="38"/>
      <c r="F414" s="39" t="str">
        <f t="shared" si="135"/>
        <v/>
      </c>
      <c r="G414" s="39"/>
      <c r="H414" s="38"/>
      <c r="I414" s="192"/>
      <c r="J414" s="192"/>
      <c r="K414" s="192"/>
      <c r="L414" s="192"/>
      <c r="M414" s="192"/>
      <c r="N414" s="192"/>
      <c r="O414" s="192"/>
      <c r="P414" s="192"/>
      <c r="Q414" s="192"/>
      <c r="R414" s="192"/>
      <c r="Y414" s="40"/>
      <c r="Z414" s="41"/>
      <c r="AA414" s="42" t="str">
        <f t="shared" si="118"/>
        <v/>
      </c>
      <c r="AB414" s="42" t="str">
        <f t="shared" si="123"/>
        <v/>
      </c>
      <c r="AD414" s="5" t="str">
        <f t="shared" si="119"/>
        <v/>
      </c>
      <c r="AE414" s="138" t="str">
        <f t="shared" si="120"/>
        <v/>
      </c>
      <c r="AF414" s="138" t="str">
        <f t="shared" si="124"/>
        <v/>
      </c>
      <c r="AG414" s="6" t="str">
        <f t="shared" si="121"/>
        <v/>
      </c>
      <c r="AH414" s="5" t="str">
        <f t="shared" si="122"/>
        <v/>
      </c>
      <c r="AI414" s="6" t="str">
        <f t="shared" si="125"/>
        <v/>
      </c>
      <c r="AJ414" s="6" t="str">
        <f t="shared" si="126"/>
        <v/>
      </c>
      <c r="AK414" s="6" t="str">
        <f t="shared" si="127"/>
        <v/>
      </c>
      <c r="AL414" s="6" t="str">
        <f t="shared" si="128"/>
        <v/>
      </c>
      <c r="AM414" s="6" t="str">
        <f t="shared" si="129"/>
        <v/>
      </c>
      <c r="AN414" s="6" t="str">
        <f t="shared" si="130"/>
        <v/>
      </c>
      <c r="AO414" s="6" t="str">
        <f t="shared" si="131"/>
        <v/>
      </c>
      <c r="AP414" s="6" t="str">
        <f t="shared" si="132"/>
        <v/>
      </c>
      <c r="AQ414" s="6" t="str">
        <f t="shared" si="133"/>
        <v/>
      </c>
      <c r="AR414" s="6" t="str">
        <f t="shared" si="134"/>
        <v/>
      </c>
      <c r="AS414" s="6"/>
      <c r="AT414" s="47"/>
    </row>
    <row r="415" spans="2:46" x14ac:dyDescent="0.25">
      <c r="B415" s="194"/>
      <c r="C415" s="194"/>
      <c r="D415" s="4"/>
      <c r="E415" s="38"/>
      <c r="F415" s="39" t="str">
        <f t="shared" si="135"/>
        <v/>
      </c>
      <c r="G415" s="39"/>
      <c r="H415" s="38"/>
      <c r="I415" s="192"/>
      <c r="J415" s="192"/>
      <c r="K415" s="192"/>
      <c r="L415" s="192"/>
      <c r="M415" s="192"/>
      <c r="N415" s="192"/>
      <c r="O415" s="192"/>
      <c r="P415" s="192"/>
      <c r="Q415" s="192"/>
      <c r="R415" s="192"/>
      <c r="Y415" s="40"/>
      <c r="Z415" s="41"/>
      <c r="AA415" s="42" t="str">
        <f t="shared" si="118"/>
        <v/>
      </c>
      <c r="AB415" s="42" t="str">
        <f t="shared" si="123"/>
        <v/>
      </c>
      <c r="AD415" s="5" t="str">
        <f t="shared" si="119"/>
        <v/>
      </c>
      <c r="AE415" s="138" t="str">
        <f t="shared" si="120"/>
        <v/>
      </c>
      <c r="AF415" s="138" t="str">
        <f t="shared" si="124"/>
        <v/>
      </c>
      <c r="AG415" s="6" t="str">
        <f t="shared" si="121"/>
        <v/>
      </c>
      <c r="AH415" s="5" t="str">
        <f t="shared" si="122"/>
        <v/>
      </c>
      <c r="AI415" s="6" t="str">
        <f t="shared" si="125"/>
        <v/>
      </c>
      <c r="AJ415" s="6" t="str">
        <f t="shared" si="126"/>
        <v/>
      </c>
      <c r="AK415" s="6" t="str">
        <f t="shared" si="127"/>
        <v/>
      </c>
      <c r="AL415" s="6" t="str">
        <f t="shared" si="128"/>
        <v/>
      </c>
      <c r="AM415" s="6" t="str">
        <f t="shared" si="129"/>
        <v/>
      </c>
      <c r="AN415" s="6" t="str">
        <f t="shared" si="130"/>
        <v/>
      </c>
      <c r="AO415" s="6" t="str">
        <f t="shared" si="131"/>
        <v/>
      </c>
      <c r="AP415" s="6" t="str">
        <f t="shared" si="132"/>
        <v/>
      </c>
      <c r="AQ415" s="6" t="str">
        <f t="shared" si="133"/>
        <v/>
      </c>
      <c r="AR415" s="6" t="str">
        <f t="shared" si="134"/>
        <v/>
      </c>
      <c r="AS415" s="6"/>
      <c r="AT415" s="47"/>
    </row>
    <row r="416" spans="2:46" x14ac:dyDescent="0.25">
      <c r="B416" s="194"/>
      <c r="C416" s="194"/>
      <c r="D416" s="4"/>
      <c r="E416" s="38"/>
      <c r="F416" s="39" t="str">
        <f t="shared" si="135"/>
        <v/>
      </c>
      <c r="G416" s="39"/>
      <c r="H416" s="38"/>
      <c r="I416" s="192"/>
      <c r="J416" s="192"/>
      <c r="K416" s="192"/>
      <c r="L416" s="192"/>
      <c r="M416" s="192"/>
      <c r="N416" s="192"/>
      <c r="O416" s="192"/>
      <c r="P416" s="192"/>
      <c r="Q416" s="192"/>
      <c r="R416" s="192"/>
      <c r="Y416" s="40"/>
      <c r="Z416" s="41"/>
      <c r="AA416" s="42" t="str">
        <f t="shared" si="118"/>
        <v/>
      </c>
      <c r="AB416" s="42" t="str">
        <f t="shared" si="123"/>
        <v/>
      </c>
      <c r="AD416" s="5" t="str">
        <f t="shared" si="119"/>
        <v/>
      </c>
      <c r="AE416" s="138" t="str">
        <f t="shared" si="120"/>
        <v/>
      </c>
      <c r="AF416" s="138" t="str">
        <f t="shared" si="124"/>
        <v/>
      </c>
      <c r="AG416" s="6" t="str">
        <f t="shared" si="121"/>
        <v/>
      </c>
      <c r="AH416" s="5" t="str">
        <f t="shared" si="122"/>
        <v/>
      </c>
      <c r="AI416" s="6" t="str">
        <f t="shared" si="125"/>
        <v/>
      </c>
      <c r="AJ416" s="6" t="str">
        <f t="shared" si="126"/>
        <v/>
      </c>
      <c r="AK416" s="6" t="str">
        <f t="shared" si="127"/>
        <v/>
      </c>
      <c r="AL416" s="6" t="str">
        <f t="shared" si="128"/>
        <v/>
      </c>
      <c r="AM416" s="6" t="str">
        <f t="shared" si="129"/>
        <v/>
      </c>
      <c r="AN416" s="6" t="str">
        <f t="shared" si="130"/>
        <v/>
      </c>
      <c r="AO416" s="6" t="str">
        <f t="shared" si="131"/>
        <v/>
      </c>
      <c r="AP416" s="6" t="str">
        <f t="shared" si="132"/>
        <v/>
      </c>
      <c r="AQ416" s="6" t="str">
        <f t="shared" si="133"/>
        <v/>
      </c>
      <c r="AR416" s="6" t="str">
        <f t="shared" si="134"/>
        <v/>
      </c>
      <c r="AS416" s="6"/>
      <c r="AT416" s="47"/>
    </row>
    <row r="417" spans="2:46" x14ac:dyDescent="0.25">
      <c r="B417" s="194"/>
      <c r="C417" s="194"/>
      <c r="D417" s="4"/>
      <c r="E417" s="38"/>
      <c r="F417" s="39" t="str">
        <f t="shared" si="135"/>
        <v/>
      </c>
      <c r="G417" s="39"/>
      <c r="H417" s="38"/>
      <c r="I417" s="192"/>
      <c r="J417" s="192"/>
      <c r="K417" s="192"/>
      <c r="L417" s="192"/>
      <c r="M417" s="192"/>
      <c r="N417" s="192"/>
      <c r="O417" s="192"/>
      <c r="P417" s="192"/>
      <c r="Q417" s="192"/>
      <c r="R417" s="192"/>
      <c r="Y417" s="40"/>
      <c r="Z417" s="41"/>
      <c r="AA417" s="42" t="str">
        <f t="shared" si="118"/>
        <v/>
      </c>
      <c r="AB417" s="42" t="str">
        <f t="shared" si="123"/>
        <v/>
      </c>
      <c r="AD417" s="5" t="str">
        <f t="shared" si="119"/>
        <v/>
      </c>
      <c r="AE417" s="138" t="str">
        <f t="shared" si="120"/>
        <v/>
      </c>
      <c r="AF417" s="138" t="str">
        <f t="shared" si="124"/>
        <v/>
      </c>
      <c r="AG417" s="6" t="str">
        <f t="shared" si="121"/>
        <v/>
      </c>
      <c r="AH417" s="5" t="str">
        <f t="shared" si="122"/>
        <v/>
      </c>
      <c r="AI417" s="6" t="str">
        <f t="shared" si="125"/>
        <v/>
      </c>
      <c r="AJ417" s="6" t="str">
        <f t="shared" si="126"/>
        <v/>
      </c>
      <c r="AK417" s="6" t="str">
        <f t="shared" si="127"/>
        <v/>
      </c>
      <c r="AL417" s="6" t="str">
        <f t="shared" si="128"/>
        <v/>
      </c>
      <c r="AM417" s="6" t="str">
        <f t="shared" si="129"/>
        <v/>
      </c>
      <c r="AN417" s="6" t="str">
        <f t="shared" si="130"/>
        <v/>
      </c>
      <c r="AO417" s="6" t="str">
        <f t="shared" si="131"/>
        <v/>
      </c>
      <c r="AP417" s="6" t="str">
        <f t="shared" si="132"/>
        <v/>
      </c>
      <c r="AQ417" s="6" t="str">
        <f t="shared" si="133"/>
        <v/>
      </c>
      <c r="AR417" s="6" t="str">
        <f t="shared" si="134"/>
        <v/>
      </c>
      <c r="AS417" s="6"/>
      <c r="AT417" s="47"/>
    </row>
    <row r="418" spans="2:46" x14ac:dyDescent="0.25">
      <c r="B418" s="194"/>
      <c r="C418" s="194"/>
      <c r="D418" s="4"/>
      <c r="E418" s="38"/>
      <c r="F418" s="39" t="str">
        <f t="shared" si="135"/>
        <v/>
      </c>
      <c r="G418" s="39"/>
      <c r="H418" s="38"/>
      <c r="I418" s="192"/>
      <c r="J418" s="192"/>
      <c r="K418" s="192"/>
      <c r="L418" s="192"/>
      <c r="M418" s="192"/>
      <c r="N418" s="192"/>
      <c r="O418" s="192"/>
      <c r="P418" s="192"/>
      <c r="Q418" s="192"/>
      <c r="R418" s="192"/>
      <c r="Y418" s="40"/>
      <c r="Z418" s="41"/>
      <c r="AA418" s="42" t="str">
        <f t="shared" si="118"/>
        <v/>
      </c>
      <c r="AB418" s="42" t="str">
        <f t="shared" si="123"/>
        <v/>
      </c>
      <c r="AD418" s="5" t="str">
        <f t="shared" si="119"/>
        <v/>
      </c>
      <c r="AE418" s="138" t="str">
        <f t="shared" si="120"/>
        <v/>
      </c>
      <c r="AF418" s="138" t="str">
        <f t="shared" si="124"/>
        <v/>
      </c>
      <c r="AG418" s="6" t="str">
        <f t="shared" si="121"/>
        <v/>
      </c>
      <c r="AH418" s="5" t="str">
        <f t="shared" si="122"/>
        <v/>
      </c>
      <c r="AI418" s="6" t="str">
        <f t="shared" si="125"/>
        <v/>
      </c>
      <c r="AJ418" s="6" t="str">
        <f t="shared" si="126"/>
        <v/>
      </c>
      <c r="AK418" s="6" t="str">
        <f t="shared" si="127"/>
        <v/>
      </c>
      <c r="AL418" s="6" t="str">
        <f t="shared" si="128"/>
        <v/>
      </c>
      <c r="AM418" s="6" t="str">
        <f t="shared" si="129"/>
        <v/>
      </c>
      <c r="AN418" s="6" t="str">
        <f t="shared" si="130"/>
        <v/>
      </c>
      <c r="AO418" s="6" t="str">
        <f t="shared" si="131"/>
        <v/>
      </c>
      <c r="AP418" s="6" t="str">
        <f t="shared" si="132"/>
        <v/>
      </c>
      <c r="AQ418" s="6" t="str">
        <f t="shared" si="133"/>
        <v/>
      </c>
      <c r="AR418" s="6" t="str">
        <f t="shared" si="134"/>
        <v/>
      </c>
      <c r="AS418" s="6"/>
      <c r="AT418" s="47"/>
    </row>
    <row r="419" spans="2:46" x14ac:dyDescent="0.25">
      <c r="B419" s="194"/>
      <c r="C419" s="194"/>
      <c r="D419" s="4"/>
      <c r="E419" s="38"/>
      <c r="F419" s="39" t="str">
        <f t="shared" si="135"/>
        <v/>
      </c>
      <c r="G419" s="39"/>
      <c r="H419" s="38"/>
      <c r="I419" s="192"/>
      <c r="J419" s="192"/>
      <c r="K419" s="192"/>
      <c r="L419" s="192"/>
      <c r="M419" s="192"/>
      <c r="N419" s="192"/>
      <c r="O419" s="192"/>
      <c r="P419" s="192"/>
      <c r="Q419" s="192"/>
      <c r="R419" s="192"/>
      <c r="Y419" s="40"/>
      <c r="Z419" s="41"/>
      <c r="AA419" s="42" t="str">
        <f t="shared" si="118"/>
        <v/>
      </c>
      <c r="AB419" s="42" t="str">
        <f t="shared" si="123"/>
        <v/>
      </c>
      <c r="AD419" s="5" t="str">
        <f t="shared" si="119"/>
        <v/>
      </c>
      <c r="AE419" s="138" t="str">
        <f t="shared" si="120"/>
        <v/>
      </c>
      <c r="AF419" s="138" t="str">
        <f t="shared" si="124"/>
        <v/>
      </c>
      <c r="AG419" s="6" t="str">
        <f t="shared" si="121"/>
        <v/>
      </c>
      <c r="AH419" s="5" t="str">
        <f t="shared" si="122"/>
        <v/>
      </c>
      <c r="AI419" s="6" t="str">
        <f t="shared" si="125"/>
        <v/>
      </c>
      <c r="AJ419" s="6" t="str">
        <f t="shared" si="126"/>
        <v/>
      </c>
      <c r="AK419" s="6" t="str">
        <f t="shared" si="127"/>
        <v/>
      </c>
      <c r="AL419" s="6" t="str">
        <f t="shared" si="128"/>
        <v/>
      </c>
      <c r="AM419" s="6" t="str">
        <f t="shared" si="129"/>
        <v/>
      </c>
      <c r="AN419" s="6" t="str">
        <f t="shared" si="130"/>
        <v/>
      </c>
      <c r="AO419" s="6" t="str">
        <f t="shared" si="131"/>
        <v/>
      </c>
      <c r="AP419" s="6" t="str">
        <f t="shared" si="132"/>
        <v/>
      </c>
      <c r="AQ419" s="6" t="str">
        <f t="shared" si="133"/>
        <v/>
      </c>
      <c r="AR419" s="6" t="str">
        <f t="shared" si="134"/>
        <v/>
      </c>
      <c r="AS419" s="6"/>
      <c r="AT419" s="47"/>
    </row>
    <row r="420" spans="2:46" x14ac:dyDescent="0.25">
      <c r="B420" s="194"/>
      <c r="C420" s="194"/>
      <c r="D420" s="4"/>
      <c r="E420" s="38"/>
      <c r="F420" s="39" t="str">
        <f t="shared" si="135"/>
        <v/>
      </c>
      <c r="G420" s="39"/>
      <c r="H420" s="38"/>
      <c r="I420" s="192"/>
      <c r="J420" s="192"/>
      <c r="K420" s="192"/>
      <c r="L420" s="192"/>
      <c r="M420" s="192"/>
      <c r="N420" s="192"/>
      <c r="O420" s="192"/>
      <c r="P420" s="192"/>
      <c r="Q420" s="192"/>
      <c r="R420" s="192"/>
      <c r="Y420" s="40"/>
      <c r="Z420" s="41"/>
      <c r="AA420" s="42" t="str">
        <f t="shared" si="118"/>
        <v/>
      </c>
      <c r="AB420" s="42" t="str">
        <f t="shared" si="123"/>
        <v/>
      </c>
      <c r="AD420" s="5" t="str">
        <f t="shared" si="119"/>
        <v/>
      </c>
      <c r="AE420" s="138" t="str">
        <f t="shared" si="120"/>
        <v/>
      </c>
      <c r="AF420" s="138" t="str">
        <f t="shared" si="124"/>
        <v/>
      </c>
      <c r="AG420" s="6" t="str">
        <f t="shared" si="121"/>
        <v/>
      </c>
      <c r="AH420" s="5" t="str">
        <f t="shared" si="122"/>
        <v/>
      </c>
      <c r="AI420" s="6" t="str">
        <f t="shared" si="125"/>
        <v/>
      </c>
      <c r="AJ420" s="6" t="str">
        <f t="shared" si="126"/>
        <v/>
      </c>
      <c r="AK420" s="6" t="str">
        <f t="shared" si="127"/>
        <v/>
      </c>
      <c r="AL420" s="6" t="str">
        <f t="shared" si="128"/>
        <v/>
      </c>
      <c r="AM420" s="6" t="str">
        <f t="shared" si="129"/>
        <v/>
      </c>
      <c r="AN420" s="6" t="str">
        <f t="shared" si="130"/>
        <v/>
      </c>
      <c r="AO420" s="6" t="str">
        <f t="shared" si="131"/>
        <v/>
      </c>
      <c r="AP420" s="6" t="str">
        <f t="shared" si="132"/>
        <v/>
      </c>
      <c r="AQ420" s="6" t="str">
        <f t="shared" si="133"/>
        <v/>
      </c>
      <c r="AR420" s="6" t="str">
        <f t="shared" si="134"/>
        <v/>
      </c>
      <c r="AS420" s="6"/>
      <c r="AT420" s="47"/>
    </row>
    <row r="421" spans="2:46" x14ac:dyDescent="0.25">
      <c r="B421" s="194"/>
      <c r="C421" s="194"/>
      <c r="D421" s="4"/>
      <c r="E421" s="38"/>
      <c r="F421" s="39" t="str">
        <f t="shared" si="135"/>
        <v/>
      </c>
      <c r="G421" s="39"/>
      <c r="H421" s="38"/>
      <c r="I421" s="192"/>
      <c r="J421" s="192"/>
      <c r="K421" s="192"/>
      <c r="L421" s="192"/>
      <c r="M421" s="192"/>
      <c r="N421" s="192"/>
      <c r="O421" s="192"/>
      <c r="P421" s="192"/>
      <c r="Q421" s="192"/>
      <c r="R421" s="192"/>
      <c r="Y421" s="40"/>
      <c r="Z421" s="41"/>
      <c r="AA421" s="42" t="str">
        <f t="shared" si="118"/>
        <v/>
      </c>
      <c r="AB421" s="42" t="str">
        <f t="shared" si="123"/>
        <v/>
      </c>
      <c r="AD421" s="5" t="str">
        <f t="shared" si="119"/>
        <v/>
      </c>
      <c r="AE421" s="138" t="str">
        <f t="shared" si="120"/>
        <v/>
      </c>
      <c r="AF421" s="138" t="str">
        <f t="shared" si="124"/>
        <v/>
      </c>
      <c r="AG421" s="6" t="str">
        <f t="shared" si="121"/>
        <v/>
      </c>
      <c r="AH421" s="5" t="str">
        <f t="shared" si="122"/>
        <v/>
      </c>
      <c r="AI421" s="6" t="str">
        <f t="shared" si="125"/>
        <v/>
      </c>
      <c r="AJ421" s="6" t="str">
        <f t="shared" si="126"/>
        <v/>
      </c>
      <c r="AK421" s="6" t="str">
        <f t="shared" si="127"/>
        <v/>
      </c>
      <c r="AL421" s="6" t="str">
        <f t="shared" si="128"/>
        <v/>
      </c>
      <c r="AM421" s="6" t="str">
        <f t="shared" si="129"/>
        <v/>
      </c>
      <c r="AN421" s="6" t="str">
        <f t="shared" si="130"/>
        <v/>
      </c>
      <c r="AO421" s="6" t="str">
        <f t="shared" si="131"/>
        <v/>
      </c>
      <c r="AP421" s="6" t="str">
        <f t="shared" si="132"/>
        <v/>
      </c>
      <c r="AQ421" s="6" t="str">
        <f t="shared" si="133"/>
        <v/>
      </c>
      <c r="AR421" s="6" t="str">
        <f t="shared" si="134"/>
        <v/>
      </c>
      <c r="AS421" s="6"/>
      <c r="AT421" s="47"/>
    </row>
    <row r="422" spans="2:46" x14ac:dyDescent="0.25">
      <c r="B422" s="194"/>
      <c r="C422" s="194"/>
      <c r="D422" s="4"/>
      <c r="E422" s="38"/>
      <c r="F422" s="39" t="str">
        <f t="shared" si="135"/>
        <v/>
      </c>
      <c r="G422" s="39"/>
      <c r="H422" s="38"/>
      <c r="I422" s="192"/>
      <c r="J422" s="192"/>
      <c r="K422" s="192"/>
      <c r="L422" s="192"/>
      <c r="M422" s="192"/>
      <c r="N422" s="192"/>
      <c r="O422" s="192"/>
      <c r="P422" s="192"/>
      <c r="Q422" s="192"/>
      <c r="R422" s="192"/>
      <c r="Y422" s="40"/>
      <c r="Z422" s="41"/>
      <c r="AA422" s="42" t="str">
        <f t="shared" si="118"/>
        <v/>
      </c>
      <c r="AB422" s="42" t="str">
        <f t="shared" si="123"/>
        <v/>
      </c>
      <c r="AD422" s="5" t="str">
        <f t="shared" si="119"/>
        <v/>
      </c>
      <c r="AE422" s="138" t="str">
        <f t="shared" si="120"/>
        <v/>
      </c>
      <c r="AF422" s="138" t="str">
        <f t="shared" si="124"/>
        <v/>
      </c>
      <c r="AG422" s="6" t="str">
        <f t="shared" si="121"/>
        <v/>
      </c>
      <c r="AH422" s="5" t="str">
        <f t="shared" si="122"/>
        <v/>
      </c>
      <c r="AI422" s="6" t="str">
        <f t="shared" si="125"/>
        <v/>
      </c>
      <c r="AJ422" s="6" t="str">
        <f t="shared" si="126"/>
        <v/>
      </c>
      <c r="AK422" s="6" t="str">
        <f t="shared" si="127"/>
        <v/>
      </c>
      <c r="AL422" s="6" t="str">
        <f t="shared" si="128"/>
        <v/>
      </c>
      <c r="AM422" s="6" t="str">
        <f t="shared" si="129"/>
        <v/>
      </c>
      <c r="AN422" s="6" t="str">
        <f t="shared" si="130"/>
        <v/>
      </c>
      <c r="AO422" s="6" t="str">
        <f t="shared" si="131"/>
        <v/>
      </c>
      <c r="AP422" s="6" t="str">
        <f t="shared" si="132"/>
        <v/>
      </c>
      <c r="AQ422" s="6" t="str">
        <f t="shared" si="133"/>
        <v/>
      </c>
      <c r="AR422" s="6" t="str">
        <f t="shared" si="134"/>
        <v/>
      </c>
      <c r="AS422" s="6"/>
      <c r="AT422" s="47"/>
    </row>
    <row r="423" spans="2:46" x14ac:dyDescent="0.25">
      <c r="B423" s="194"/>
      <c r="C423" s="194"/>
      <c r="D423" s="4"/>
      <c r="E423" s="38"/>
      <c r="F423" s="39" t="str">
        <f t="shared" si="135"/>
        <v/>
      </c>
      <c r="G423" s="39"/>
      <c r="H423" s="38"/>
      <c r="I423" s="192"/>
      <c r="J423" s="192"/>
      <c r="K423" s="192"/>
      <c r="L423" s="192"/>
      <c r="M423" s="192"/>
      <c r="N423" s="192"/>
      <c r="O423" s="192"/>
      <c r="P423" s="192"/>
      <c r="Q423" s="192"/>
      <c r="R423" s="192"/>
      <c r="Y423" s="40"/>
      <c r="Z423" s="41"/>
      <c r="AA423" s="42" t="str">
        <f t="shared" si="118"/>
        <v/>
      </c>
      <c r="AB423" s="42" t="str">
        <f t="shared" si="123"/>
        <v/>
      </c>
      <c r="AD423" s="5" t="str">
        <f t="shared" si="119"/>
        <v/>
      </c>
      <c r="AE423" s="138" t="str">
        <f t="shared" si="120"/>
        <v/>
      </c>
      <c r="AF423" s="138" t="str">
        <f t="shared" si="124"/>
        <v/>
      </c>
      <c r="AG423" s="6" t="str">
        <f t="shared" si="121"/>
        <v/>
      </c>
      <c r="AH423" s="5" t="str">
        <f t="shared" si="122"/>
        <v/>
      </c>
      <c r="AI423" s="6" t="str">
        <f t="shared" si="125"/>
        <v/>
      </c>
      <c r="AJ423" s="6" t="str">
        <f t="shared" si="126"/>
        <v/>
      </c>
      <c r="AK423" s="6" t="str">
        <f t="shared" si="127"/>
        <v/>
      </c>
      <c r="AL423" s="6" t="str">
        <f t="shared" si="128"/>
        <v/>
      </c>
      <c r="AM423" s="6" t="str">
        <f t="shared" si="129"/>
        <v/>
      </c>
      <c r="AN423" s="6" t="str">
        <f t="shared" si="130"/>
        <v/>
      </c>
      <c r="AO423" s="6" t="str">
        <f t="shared" si="131"/>
        <v/>
      </c>
      <c r="AP423" s="6" t="str">
        <f t="shared" si="132"/>
        <v/>
      </c>
      <c r="AQ423" s="6" t="str">
        <f t="shared" si="133"/>
        <v/>
      </c>
      <c r="AR423" s="6" t="str">
        <f t="shared" si="134"/>
        <v/>
      </c>
      <c r="AS423" s="6"/>
      <c r="AT423" s="47"/>
    </row>
    <row r="424" spans="2:46" x14ac:dyDescent="0.25">
      <c r="B424" s="194"/>
      <c r="C424" s="194"/>
      <c r="D424" s="4"/>
      <c r="E424" s="38"/>
      <c r="F424" s="39" t="str">
        <f t="shared" si="135"/>
        <v/>
      </c>
      <c r="G424" s="39"/>
      <c r="H424" s="38"/>
      <c r="I424" s="192"/>
      <c r="J424" s="192"/>
      <c r="K424" s="192"/>
      <c r="L424" s="192"/>
      <c r="M424" s="192"/>
      <c r="N424" s="192"/>
      <c r="O424" s="192"/>
      <c r="P424" s="192"/>
      <c r="Q424" s="192"/>
      <c r="R424" s="192"/>
      <c r="Y424" s="40"/>
      <c r="Z424" s="41"/>
      <c r="AA424" s="42" t="str">
        <f t="shared" si="118"/>
        <v/>
      </c>
      <c r="AB424" s="42" t="str">
        <f t="shared" si="123"/>
        <v/>
      </c>
      <c r="AD424" s="5" t="str">
        <f t="shared" si="119"/>
        <v/>
      </c>
      <c r="AE424" s="138" t="str">
        <f t="shared" si="120"/>
        <v/>
      </c>
      <c r="AF424" s="138" t="str">
        <f t="shared" si="124"/>
        <v/>
      </c>
      <c r="AG424" s="6" t="str">
        <f t="shared" si="121"/>
        <v/>
      </c>
      <c r="AH424" s="5" t="str">
        <f t="shared" si="122"/>
        <v/>
      </c>
      <c r="AI424" s="6" t="str">
        <f t="shared" si="125"/>
        <v/>
      </c>
      <c r="AJ424" s="6" t="str">
        <f t="shared" si="126"/>
        <v/>
      </c>
      <c r="AK424" s="6" t="str">
        <f t="shared" si="127"/>
        <v/>
      </c>
      <c r="AL424" s="6" t="str">
        <f t="shared" si="128"/>
        <v/>
      </c>
      <c r="AM424" s="6" t="str">
        <f t="shared" si="129"/>
        <v/>
      </c>
      <c r="AN424" s="6" t="str">
        <f t="shared" si="130"/>
        <v/>
      </c>
      <c r="AO424" s="6" t="str">
        <f t="shared" si="131"/>
        <v/>
      </c>
      <c r="AP424" s="6" t="str">
        <f t="shared" si="132"/>
        <v/>
      </c>
      <c r="AQ424" s="6" t="str">
        <f t="shared" si="133"/>
        <v/>
      </c>
      <c r="AR424" s="6" t="str">
        <f t="shared" si="134"/>
        <v/>
      </c>
      <c r="AS424" s="6"/>
      <c r="AT424" s="47"/>
    </row>
    <row r="425" spans="2:46" x14ac:dyDescent="0.25">
      <c r="B425" s="194"/>
      <c r="C425" s="194"/>
      <c r="D425" s="4"/>
      <c r="E425" s="38"/>
      <c r="F425" s="39" t="str">
        <f t="shared" si="135"/>
        <v/>
      </c>
      <c r="G425" s="39"/>
      <c r="H425" s="38"/>
      <c r="I425" s="192"/>
      <c r="J425" s="192"/>
      <c r="K425" s="192"/>
      <c r="L425" s="192"/>
      <c r="M425" s="192"/>
      <c r="N425" s="192"/>
      <c r="O425" s="192"/>
      <c r="P425" s="192"/>
      <c r="Q425" s="192"/>
      <c r="R425" s="192"/>
      <c r="Y425" s="40"/>
      <c r="Z425" s="41"/>
      <c r="AA425" s="42" t="str">
        <f t="shared" si="118"/>
        <v/>
      </c>
      <c r="AB425" s="42" t="str">
        <f t="shared" si="123"/>
        <v/>
      </c>
      <c r="AD425" s="5" t="str">
        <f t="shared" si="119"/>
        <v/>
      </c>
      <c r="AE425" s="138" t="str">
        <f t="shared" si="120"/>
        <v/>
      </c>
      <c r="AF425" s="138" t="str">
        <f t="shared" si="124"/>
        <v/>
      </c>
      <c r="AG425" s="6" t="str">
        <f t="shared" si="121"/>
        <v/>
      </c>
      <c r="AH425" s="5" t="str">
        <f t="shared" si="122"/>
        <v/>
      </c>
      <c r="AI425" s="6" t="str">
        <f t="shared" si="125"/>
        <v/>
      </c>
      <c r="AJ425" s="6" t="str">
        <f t="shared" si="126"/>
        <v/>
      </c>
      <c r="AK425" s="6" t="str">
        <f t="shared" si="127"/>
        <v/>
      </c>
      <c r="AL425" s="6" t="str">
        <f t="shared" si="128"/>
        <v/>
      </c>
      <c r="AM425" s="6" t="str">
        <f t="shared" si="129"/>
        <v/>
      </c>
      <c r="AN425" s="6" t="str">
        <f t="shared" si="130"/>
        <v/>
      </c>
      <c r="AO425" s="6" t="str">
        <f t="shared" si="131"/>
        <v/>
      </c>
      <c r="AP425" s="6" t="str">
        <f t="shared" si="132"/>
        <v/>
      </c>
      <c r="AQ425" s="6" t="str">
        <f t="shared" si="133"/>
        <v/>
      </c>
      <c r="AR425" s="6" t="str">
        <f t="shared" si="134"/>
        <v/>
      </c>
      <c r="AS425" s="6"/>
      <c r="AT425" s="47"/>
    </row>
    <row r="426" spans="2:46" x14ac:dyDescent="0.25">
      <c r="B426" s="194"/>
      <c r="C426" s="194"/>
      <c r="D426" s="4"/>
      <c r="E426" s="38"/>
      <c r="F426" s="39" t="str">
        <f t="shared" si="135"/>
        <v/>
      </c>
      <c r="G426" s="39"/>
      <c r="H426" s="38"/>
      <c r="I426" s="192"/>
      <c r="J426" s="192"/>
      <c r="K426" s="192"/>
      <c r="L426" s="192"/>
      <c r="M426" s="192"/>
      <c r="N426" s="192"/>
      <c r="O426" s="192"/>
      <c r="P426" s="192"/>
      <c r="Q426" s="192"/>
      <c r="R426" s="192"/>
      <c r="Y426" s="40"/>
      <c r="Z426" s="41"/>
      <c r="AA426" s="42" t="str">
        <f t="shared" si="118"/>
        <v/>
      </c>
      <c r="AB426" s="42" t="str">
        <f t="shared" si="123"/>
        <v/>
      </c>
      <c r="AD426" s="5" t="str">
        <f t="shared" si="119"/>
        <v/>
      </c>
      <c r="AE426" s="138" t="str">
        <f t="shared" si="120"/>
        <v/>
      </c>
      <c r="AF426" s="138" t="str">
        <f t="shared" si="124"/>
        <v/>
      </c>
      <c r="AG426" s="6" t="str">
        <f t="shared" si="121"/>
        <v/>
      </c>
      <c r="AH426" s="5" t="str">
        <f t="shared" si="122"/>
        <v/>
      </c>
      <c r="AI426" s="6" t="str">
        <f t="shared" si="125"/>
        <v/>
      </c>
      <c r="AJ426" s="6" t="str">
        <f t="shared" si="126"/>
        <v/>
      </c>
      <c r="AK426" s="6" t="str">
        <f t="shared" si="127"/>
        <v/>
      </c>
      <c r="AL426" s="6" t="str">
        <f t="shared" si="128"/>
        <v/>
      </c>
      <c r="AM426" s="6" t="str">
        <f t="shared" si="129"/>
        <v/>
      </c>
      <c r="AN426" s="6" t="str">
        <f t="shared" si="130"/>
        <v/>
      </c>
      <c r="AO426" s="6" t="str">
        <f t="shared" si="131"/>
        <v/>
      </c>
      <c r="AP426" s="6" t="str">
        <f t="shared" si="132"/>
        <v/>
      </c>
      <c r="AQ426" s="6" t="str">
        <f t="shared" si="133"/>
        <v/>
      </c>
      <c r="AR426" s="6" t="str">
        <f t="shared" si="134"/>
        <v/>
      </c>
      <c r="AS426" s="6"/>
      <c r="AT426" s="47"/>
    </row>
    <row r="427" spans="2:46" x14ac:dyDescent="0.25">
      <c r="B427" s="194"/>
      <c r="C427" s="194"/>
      <c r="D427" s="4"/>
      <c r="E427" s="38"/>
      <c r="F427" s="39" t="str">
        <f t="shared" si="135"/>
        <v/>
      </c>
      <c r="G427" s="39"/>
      <c r="H427" s="38"/>
      <c r="I427" s="192"/>
      <c r="J427" s="192"/>
      <c r="K427" s="192"/>
      <c r="L427" s="192"/>
      <c r="M427" s="192"/>
      <c r="N427" s="192"/>
      <c r="O427" s="192"/>
      <c r="P427" s="192"/>
      <c r="Q427" s="192"/>
      <c r="R427" s="192"/>
      <c r="Y427" s="40"/>
      <c r="Z427" s="41"/>
      <c r="AA427" s="42" t="str">
        <f t="shared" si="118"/>
        <v/>
      </c>
      <c r="AB427" s="42" t="str">
        <f t="shared" si="123"/>
        <v/>
      </c>
      <c r="AD427" s="5" t="str">
        <f t="shared" si="119"/>
        <v/>
      </c>
      <c r="AE427" s="138" t="str">
        <f t="shared" si="120"/>
        <v/>
      </c>
      <c r="AF427" s="138" t="str">
        <f t="shared" si="124"/>
        <v/>
      </c>
      <c r="AG427" s="6" t="str">
        <f t="shared" si="121"/>
        <v/>
      </c>
      <c r="AH427" s="5" t="str">
        <f t="shared" si="122"/>
        <v/>
      </c>
      <c r="AI427" s="6" t="str">
        <f t="shared" si="125"/>
        <v/>
      </c>
      <c r="AJ427" s="6" t="str">
        <f t="shared" si="126"/>
        <v/>
      </c>
      <c r="AK427" s="6" t="str">
        <f t="shared" si="127"/>
        <v/>
      </c>
      <c r="AL427" s="6" t="str">
        <f t="shared" si="128"/>
        <v/>
      </c>
      <c r="AM427" s="6" t="str">
        <f t="shared" si="129"/>
        <v/>
      </c>
      <c r="AN427" s="6" t="str">
        <f t="shared" si="130"/>
        <v/>
      </c>
      <c r="AO427" s="6" t="str">
        <f t="shared" si="131"/>
        <v/>
      </c>
      <c r="AP427" s="6" t="str">
        <f t="shared" si="132"/>
        <v/>
      </c>
      <c r="AQ427" s="6" t="str">
        <f t="shared" si="133"/>
        <v/>
      </c>
      <c r="AR427" s="6" t="str">
        <f t="shared" si="134"/>
        <v/>
      </c>
      <c r="AS427" s="6"/>
      <c r="AT427" s="47"/>
    </row>
    <row r="428" spans="2:46" x14ac:dyDescent="0.25">
      <c r="B428" s="194"/>
      <c r="C428" s="194"/>
      <c r="D428" s="4"/>
      <c r="E428" s="38"/>
      <c r="F428" s="39" t="str">
        <f t="shared" si="135"/>
        <v/>
      </c>
      <c r="G428" s="39"/>
      <c r="H428" s="38"/>
      <c r="I428" s="192"/>
      <c r="J428" s="192"/>
      <c r="K428" s="192"/>
      <c r="L428" s="192"/>
      <c r="M428" s="192"/>
      <c r="N428" s="192"/>
      <c r="O428" s="192"/>
      <c r="P428" s="192"/>
      <c r="Q428" s="192"/>
      <c r="R428" s="192"/>
      <c r="Y428" s="40"/>
      <c r="Z428" s="41"/>
      <c r="AA428" s="42" t="str">
        <f t="shared" si="118"/>
        <v/>
      </c>
      <c r="AB428" s="42" t="str">
        <f t="shared" si="123"/>
        <v/>
      </c>
      <c r="AD428" s="5" t="str">
        <f t="shared" si="119"/>
        <v/>
      </c>
      <c r="AE428" s="138" t="str">
        <f t="shared" si="120"/>
        <v/>
      </c>
      <c r="AF428" s="138" t="str">
        <f t="shared" si="124"/>
        <v/>
      </c>
      <c r="AG428" s="6" t="str">
        <f t="shared" si="121"/>
        <v/>
      </c>
      <c r="AH428" s="5" t="str">
        <f t="shared" si="122"/>
        <v/>
      </c>
      <c r="AI428" s="6" t="str">
        <f t="shared" si="125"/>
        <v/>
      </c>
      <c r="AJ428" s="6" t="str">
        <f t="shared" si="126"/>
        <v/>
      </c>
      <c r="AK428" s="6" t="str">
        <f t="shared" si="127"/>
        <v/>
      </c>
      <c r="AL428" s="6" t="str">
        <f t="shared" si="128"/>
        <v/>
      </c>
      <c r="AM428" s="6" t="str">
        <f t="shared" si="129"/>
        <v/>
      </c>
      <c r="AN428" s="6" t="str">
        <f t="shared" si="130"/>
        <v/>
      </c>
      <c r="AO428" s="6" t="str">
        <f t="shared" si="131"/>
        <v/>
      </c>
      <c r="AP428" s="6" t="str">
        <f t="shared" si="132"/>
        <v/>
      </c>
      <c r="AQ428" s="6" t="str">
        <f t="shared" si="133"/>
        <v/>
      </c>
      <c r="AR428" s="6" t="str">
        <f t="shared" si="134"/>
        <v/>
      </c>
      <c r="AS428" s="6"/>
      <c r="AT428" s="47"/>
    </row>
    <row r="429" spans="2:46" x14ac:dyDescent="0.25">
      <c r="B429" s="194"/>
      <c r="C429" s="194"/>
      <c r="D429" s="4"/>
      <c r="E429" s="38"/>
      <c r="F429" s="39" t="str">
        <f t="shared" si="135"/>
        <v/>
      </c>
      <c r="G429" s="39"/>
      <c r="H429" s="38"/>
      <c r="I429" s="192"/>
      <c r="J429" s="192"/>
      <c r="K429" s="192"/>
      <c r="L429" s="192"/>
      <c r="M429" s="192"/>
      <c r="N429" s="192"/>
      <c r="O429" s="192"/>
      <c r="P429" s="192"/>
      <c r="Q429" s="192"/>
      <c r="R429" s="192"/>
      <c r="Y429" s="40"/>
      <c r="Z429" s="41"/>
      <c r="AA429" s="42" t="str">
        <f t="shared" si="118"/>
        <v/>
      </c>
      <c r="AB429" s="42" t="str">
        <f t="shared" si="123"/>
        <v/>
      </c>
      <c r="AD429" s="5" t="str">
        <f t="shared" si="119"/>
        <v/>
      </c>
      <c r="AE429" s="138" t="str">
        <f t="shared" si="120"/>
        <v/>
      </c>
      <c r="AF429" s="138" t="str">
        <f t="shared" si="124"/>
        <v/>
      </c>
      <c r="AG429" s="6" t="str">
        <f t="shared" si="121"/>
        <v/>
      </c>
      <c r="AH429" s="5" t="str">
        <f t="shared" si="122"/>
        <v/>
      </c>
      <c r="AI429" s="6" t="str">
        <f t="shared" si="125"/>
        <v/>
      </c>
      <c r="AJ429" s="6" t="str">
        <f t="shared" si="126"/>
        <v/>
      </c>
      <c r="AK429" s="6" t="str">
        <f t="shared" si="127"/>
        <v/>
      </c>
      <c r="AL429" s="6" t="str">
        <f t="shared" si="128"/>
        <v/>
      </c>
      <c r="AM429" s="6" t="str">
        <f t="shared" si="129"/>
        <v/>
      </c>
      <c r="AN429" s="6" t="str">
        <f t="shared" si="130"/>
        <v/>
      </c>
      <c r="AO429" s="6" t="str">
        <f t="shared" si="131"/>
        <v/>
      </c>
      <c r="AP429" s="6" t="str">
        <f t="shared" si="132"/>
        <v/>
      </c>
      <c r="AQ429" s="6" t="str">
        <f t="shared" si="133"/>
        <v/>
      </c>
      <c r="AR429" s="6" t="str">
        <f t="shared" si="134"/>
        <v/>
      </c>
      <c r="AS429" s="6"/>
      <c r="AT429" s="47"/>
    </row>
    <row r="430" spans="2:46" x14ac:dyDescent="0.25">
      <c r="B430" s="194"/>
      <c r="C430" s="194"/>
      <c r="D430" s="4"/>
      <c r="E430" s="38"/>
      <c r="F430" s="39" t="str">
        <f t="shared" si="135"/>
        <v/>
      </c>
      <c r="G430" s="39"/>
      <c r="H430" s="38"/>
      <c r="I430" s="192"/>
      <c r="J430" s="192"/>
      <c r="K430" s="192"/>
      <c r="L430" s="192"/>
      <c r="M430" s="192"/>
      <c r="N430" s="192"/>
      <c r="O430" s="192"/>
      <c r="P430" s="192"/>
      <c r="Q430" s="192"/>
      <c r="R430" s="192"/>
      <c r="Y430" s="40"/>
      <c r="Z430" s="41"/>
      <c r="AA430" s="42" t="str">
        <f t="shared" si="118"/>
        <v/>
      </c>
      <c r="AB430" s="42" t="str">
        <f t="shared" si="123"/>
        <v/>
      </c>
      <c r="AD430" s="5" t="str">
        <f t="shared" si="119"/>
        <v/>
      </c>
      <c r="AE430" s="138" t="str">
        <f t="shared" si="120"/>
        <v/>
      </c>
      <c r="AF430" s="138" t="str">
        <f t="shared" si="124"/>
        <v/>
      </c>
      <c r="AG430" s="6" t="str">
        <f t="shared" si="121"/>
        <v/>
      </c>
      <c r="AH430" s="5" t="str">
        <f t="shared" si="122"/>
        <v/>
      </c>
      <c r="AI430" s="6" t="str">
        <f t="shared" si="125"/>
        <v/>
      </c>
      <c r="AJ430" s="6" t="str">
        <f t="shared" si="126"/>
        <v/>
      </c>
      <c r="AK430" s="6" t="str">
        <f t="shared" si="127"/>
        <v/>
      </c>
      <c r="AL430" s="6" t="str">
        <f t="shared" si="128"/>
        <v/>
      </c>
      <c r="AM430" s="6" t="str">
        <f t="shared" si="129"/>
        <v/>
      </c>
      <c r="AN430" s="6" t="str">
        <f t="shared" si="130"/>
        <v/>
      </c>
      <c r="AO430" s="6" t="str">
        <f t="shared" si="131"/>
        <v/>
      </c>
      <c r="AP430" s="6" t="str">
        <f t="shared" si="132"/>
        <v/>
      </c>
      <c r="AQ430" s="6" t="str">
        <f t="shared" si="133"/>
        <v/>
      </c>
      <c r="AR430" s="6" t="str">
        <f t="shared" si="134"/>
        <v/>
      </c>
      <c r="AS430" s="6"/>
      <c r="AT430" s="47"/>
    </row>
    <row r="431" spans="2:46" x14ac:dyDescent="0.25">
      <c r="B431" s="194"/>
      <c r="C431" s="194"/>
      <c r="D431" s="4"/>
      <c r="E431" s="38"/>
      <c r="F431" s="39" t="str">
        <f t="shared" si="135"/>
        <v/>
      </c>
      <c r="G431" s="39"/>
      <c r="H431" s="38"/>
      <c r="I431" s="192"/>
      <c r="J431" s="192"/>
      <c r="K431" s="192"/>
      <c r="L431" s="192"/>
      <c r="M431" s="192"/>
      <c r="N431" s="192"/>
      <c r="O431" s="192"/>
      <c r="P431" s="192"/>
      <c r="Q431" s="192"/>
      <c r="R431" s="192"/>
      <c r="Y431" s="40"/>
      <c r="Z431" s="41"/>
      <c r="AA431" s="42" t="str">
        <f t="shared" si="118"/>
        <v/>
      </c>
      <c r="AB431" s="42" t="str">
        <f t="shared" si="123"/>
        <v/>
      </c>
      <c r="AD431" s="5" t="str">
        <f t="shared" si="119"/>
        <v/>
      </c>
      <c r="AE431" s="138" t="str">
        <f t="shared" si="120"/>
        <v/>
      </c>
      <c r="AF431" s="138" t="str">
        <f t="shared" si="124"/>
        <v/>
      </c>
      <c r="AG431" s="6" t="str">
        <f t="shared" si="121"/>
        <v/>
      </c>
      <c r="AH431" s="5" t="str">
        <f t="shared" si="122"/>
        <v/>
      </c>
      <c r="AI431" s="6" t="str">
        <f t="shared" si="125"/>
        <v/>
      </c>
      <c r="AJ431" s="6" t="str">
        <f t="shared" si="126"/>
        <v/>
      </c>
      <c r="AK431" s="6" t="str">
        <f t="shared" si="127"/>
        <v/>
      </c>
      <c r="AL431" s="6" t="str">
        <f t="shared" si="128"/>
        <v/>
      </c>
      <c r="AM431" s="6" t="str">
        <f t="shared" si="129"/>
        <v/>
      </c>
      <c r="AN431" s="6" t="str">
        <f t="shared" si="130"/>
        <v/>
      </c>
      <c r="AO431" s="6" t="str">
        <f t="shared" si="131"/>
        <v/>
      </c>
      <c r="AP431" s="6" t="str">
        <f t="shared" si="132"/>
        <v/>
      </c>
      <c r="AQ431" s="6" t="str">
        <f t="shared" si="133"/>
        <v/>
      </c>
      <c r="AR431" s="6" t="str">
        <f t="shared" si="134"/>
        <v/>
      </c>
      <c r="AS431" s="6"/>
      <c r="AT431" s="47"/>
    </row>
    <row r="432" spans="2:46" x14ac:dyDescent="0.25">
      <c r="B432" s="194"/>
      <c r="C432" s="194"/>
      <c r="D432" s="4"/>
      <c r="E432" s="38"/>
      <c r="F432" s="39" t="str">
        <f t="shared" si="135"/>
        <v/>
      </c>
      <c r="G432" s="39"/>
      <c r="H432" s="38"/>
      <c r="I432" s="192"/>
      <c r="J432" s="192"/>
      <c r="K432" s="192"/>
      <c r="L432" s="192"/>
      <c r="M432" s="192"/>
      <c r="N432" s="192"/>
      <c r="O432" s="192"/>
      <c r="P432" s="192"/>
      <c r="Q432" s="192"/>
      <c r="R432" s="192"/>
      <c r="Y432" s="40"/>
      <c r="Z432" s="41"/>
      <c r="AA432" s="42" t="str">
        <f t="shared" si="118"/>
        <v/>
      </c>
      <c r="AB432" s="42" t="str">
        <f t="shared" si="123"/>
        <v/>
      </c>
      <c r="AD432" s="5" t="str">
        <f t="shared" si="119"/>
        <v/>
      </c>
      <c r="AE432" s="138" t="str">
        <f t="shared" si="120"/>
        <v/>
      </c>
      <c r="AF432" s="138" t="str">
        <f t="shared" si="124"/>
        <v/>
      </c>
      <c r="AG432" s="6" t="str">
        <f t="shared" si="121"/>
        <v/>
      </c>
      <c r="AH432" s="5" t="str">
        <f t="shared" si="122"/>
        <v/>
      </c>
      <c r="AI432" s="6" t="str">
        <f t="shared" si="125"/>
        <v/>
      </c>
      <c r="AJ432" s="6" t="str">
        <f t="shared" si="126"/>
        <v/>
      </c>
      <c r="AK432" s="6" t="str">
        <f t="shared" si="127"/>
        <v/>
      </c>
      <c r="AL432" s="6" t="str">
        <f t="shared" si="128"/>
        <v/>
      </c>
      <c r="AM432" s="6" t="str">
        <f t="shared" si="129"/>
        <v/>
      </c>
      <c r="AN432" s="6" t="str">
        <f t="shared" si="130"/>
        <v/>
      </c>
      <c r="AO432" s="6" t="str">
        <f t="shared" si="131"/>
        <v/>
      </c>
      <c r="AP432" s="6" t="str">
        <f t="shared" si="132"/>
        <v/>
      </c>
      <c r="AQ432" s="6" t="str">
        <f t="shared" si="133"/>
        <v/>
      </c>
      <c r="AR432" s="6" t="str">
        <f t="shared" si="134"/>
        <v/>
      </c>
      <c r="AS432" s="6"/>
      <c r="AT432" s="47"/>
    </row>
    <row r="433" spans="2:46" x14ac:dyDescent="0.25">
      <c r="B433" s="194"/>
      <c r="C433" s="194"/>
      <c r="D433" s="4"/>
      <c r="E433" s="38"/>
      <c r="F433" s="39" t="str">
        <f t="shared" si="135"/>
        <v/>
      </c>
      <c r="G433" s="39"/>
      <c r="H433" s="38"/>
      <c r="I433" s="192"/>
      <c r="J433" s="192"/>
      <c r="K433" s="192"/>
      <c r="L433" s="192"/>
      <c r="M433" s="192"/>
      <c r="N433" s="192"/>
      <c r="O433" s="192"/>
      <c r="P433" s="192"/>
      <c r="Q433" s="192"/>
      <c r="R433" s="192"/>
      <c r="Y433" s="40"/>
      <c r="Z433" s="41"/>
      <c r="AA433" s="42" t="str">
        <f t="shared" si="118"/>
        <v/>
      </c>
      <c r="AB433" s="42" t="str">
        <f t="shared" si="123"/>
        <v/>
      </c>
      <c r="AD433" s="5" t="str">
        <f t="shared" si="119"/>
        <v/>
      </c>
      <c r="AE433" s="138" t="str">
        <f t="shared" si="120"/>
        <v/>
      </c>
      <c r="AF433" s="138" t="str">
        <f t="shared" si="124"/>
        <v/>
      </c>
      <c r="AG433" s="6" t="str">
        <f t="shared" si="121"/>
        <v/>
      </c>
      <c r="AH433" s="5" t="str">
        <f t="shared" si="122"/>
        <v/>
      </c>
      <c r="AI433" s="6" t="str">
        <f t="shared" si="125"/>
        <v/>
      </c>
      <c r="AJ433" s="6" t="str">
        <f t="shared" si="126"/>
        <v/>
      </c>
      <c r="AK433" s="6" t="str">
        <f t="shared" si="127"/>
        <v/>
      </c>
      <c r="AL433" s="6" t="str">
        <f t="shared" si="128"/>
        <v/>
      </c>
      <c r="AM433" s="6" t="str">
        <f t="shared" si="129"/>
        <v/>
      </c>
      <c r="AN433" s="6" t="str">
        <f t="shared" si="130"/>
        <v/>
      </c>
      <c r="AO433" s="6" t="str">
        <f t="shared" si="131"/>
        <v/>
      </c>
      <c r="AP433" s="6" t="str">
        <f t="shared" si="132"/>
        <v/>
      </c>
      <c r="AQ433" s="6" t="str">
        <f t="shared" si="133"/>
        <v/>
      </c>
      <c r="AR433" s="6" t="str">
        <f t="shared" si="134"/>
        <v/>
      </c>
      <c r="AS433" s="6"/>
      <c r="AT433" s="47"/>
    </row>
    <row r="434" spans="2:46" x14ac:dyDescent="0.25">
      <c r="B434" s="194"/>
      <c r="C434" s="194"/>
      <c r="D434" s="4"/>
      <c r="E434" s="38"/>
      <c r="F434" s="39" t="str">
        <f t="shared" si="135"/>
        <v/>
      </c>
      <c r="G434" s="39"/>
      <c r="H434" s="38"/>
      <c r="I434" s="192"/>
      <c r="J434" s="192"/>
      <c r="K434" s="192"/>
      <c r="L434" s="192"/>
      <c r="M434" s="192"/>
      <c r="N434" s="192"/>
      <c r="O434" s="192"/>
      <c r="P434" s="192"/>
      <c r="Q434" s="192"/>
      <c r="R434" s="192"/>
      <c r="Y434" s="40"/>
      <c r="Z434" s="41"/>
      <c r="AA434" s="42" t="str">
        <f t="shared" si="118"/>
        <v/>
      </c>
      <c r="AB434" s="42" t="str">
        <f t="shared" si="123"/>
        <v/>
      </c>
      <c r="AD434" s="5" t="str">
        <f t="shared" si="119"/>
        <v/>
      </c>
      <c r="AE434" s="138" t="str">
        <f t="shared" si="120"/>
        <v/>
      </c>
      <c r="AF434" s="138" t="str">
        <f t="shared" si="124"/>
        <v/>
      </c>
      <c r="AG434" s="6" t="str">
        <f t="shared" si="121"/>
        <v/>
      </c>
      <c r="AH434" s="5" t="str">
        <f t="shared" si="122"/>
        <v/>
      </c>
      <c r="AI434" s="6" t="str">
        <f t="shared" si="125"/>
        <v/>
      </c>
      <c r="AJ434" s="6" t="str">
        <f t="shared" si="126"/>
        <v/>
      </c>
      <c r="AK434" s="6" t="str">
        <f t="shared" si="127"/>
        <v/>
      </c>
      <c r="AL434" s="6" t="str">
        <f t="shared" si="128"/>
        <v/>
      </c>
      <c r="AM434" s="6" t="str">
        <f t="shared" si="129"/>
        <v/>
      </c>
      <c r="AN434" s="6" t="str">
        <f t="shared" si="130"/>
        <v/>
      </c>
      <c r="AO434" s="6" t="str">
        <f t="shared" si="131"/>
        <v/>
      </c>
      <c r="AP434" s="6" t="str">
        <f t="shared" si="132"/>
        <v/>
      </c>
      <c r="AQ434" s="6" t="str">
        <f t="shared" si="133"/>
        <v/>
      </c>
      <c r="AR434" s="6" t="str">
        <f t="shared" si="134"/>
        <v/>
      </c>
      <c r="AS434" s="6"/>
      <c r="AT434" s="47"/>
    </row>
    <row r="435" spans="2:46" x14ac:dyDescent="0.25">
      <c r="B435" s="194"/>
      <c r="C435" s="194"/>
      <c r="D435" s="4"/>
      <c r="E435" s="38"/>
      <c r="F435" s="39" t="str">
        <f t="shared" si="135"/>
        <v/>
      </c>
      <c r="G435" s="39"/>
      <c r="H435" s="38"/>
      <c r="I435" s="192"/>
      <c r="J435" s="192"/>
      <c r="K435" s="192"/>
      <c r="L435" s="192"/>
      <c r="M435" s="192"/>
      <c r="N435" s="192"/>
      <c r="O435" s="192"/>
      <c r="P435" s="192"/>
      <c r="Q435" s="192"/>
      <c r="R435" s="192"/>
      <c r="Y435" s="40"/>
      <c r="Z435" s="41"/>
      <c r="AA435" s="42" t="str">
        <f t="shared" si="118"/>
        <v/>
      </c>
      <c r="AB435" s="42" t="str">
        <f t="shared" si="123"/>
        <v/>
      </c>
      <c r="AD435" s="5" t="str">
        <f t="shared" si="119"/>
        <v/>
      </c>
      <c r="AE435" s="138" t="str">
        <f t="shared" si="120"/>
        <v/>
      </c>
      <c r="AF435" s="138" t="str">
        <f t="shared" si="124"/>
        <v/>
      </c>
      <c r="AG435" s="6" t="str">
        <f t="shared" si="121"/>
        <v/>
      </c>
      <c r="AH435" s="5" t="str">
        <f t="shared" si="122"/>
        <v/>
      </c>
      <c r="AI435" s="6" t="str">
        <f t="shared" si="125"/>
        <v/>
      </c>
      <c r="AJ435" s="6" t="str">
        <f t="shared" si="126"/>
        <v/>
      </c>
      <c r="AK435" s="6" t="str">
        <f t="shared" si="127"/>
        <v/>
      </c>
      <c r="AL435" s="6" t="str">
        <f t="shared" si="128"/>
        <v/>
      </c>
      <c r="AM435" s="6" t="str">
        <f t="shared" si="129"/>
        <v/>
      </c>
      <c r="AN435" s="6" t="str">
        <f t="shared" si="130"/>
        <v/>
      </c>
      <c r="AO435" s="6" t="str">
        <f t="shared" si="131"/>
        <v/>
      </c>
      <c r="AP435" s="6" t="str">
        <f t="shared" si="132"/>
        <v/>
      </c>
      <c r="AQ435" s="6" t="str">
        <f t="shared" si="133"/>
        <v/>
      </c>
      <c r="AR435" s="6" t="str">
        <f t="shared" si="134"/>
        <v/>
      </c>
      <c r="AS435" s="6"/>
      <c r="AT435" s="47"/>
    </row>
    <row r="436" spans="2:46" x14ac:dyDescent="0.25">
      <c r="B436" s="194"/>
      <c r="C436" s="194"/>
      <c r="D436" s="4"/>
      <c r="E436" s="38"/>
      <c r="F436" s="39" t="str">
        <f t="shared" si="135"/>
        <v/>
      </c>
      <c r="G436" s="39"/>
      <c r="H436" s="38"/>
      <c r="I436" s="192"/>
      <c r="J436" s="192"/>
      <c r="K436" s="192"/>
      <c r="L436" s="192"/>
      <c r="M436" s="192"/>
      <c r="N436" s="192"/>
      <c r="O436" s="192"/>
      <c r="P436" s="192"/>
      <c r="Q436" s="192"/>
      <c r="R436" s="192"/>
      <c r="Y436" s="40"/>
      <c r="Z436" s="41"/>
      <c r="AA436" s="42" t="str">
        <f t="shared" si="118"/>
        <v/>
      </c>
      <c r="AB436" s="42" t="str">
        <f t="shared" si="123"/>
        <v/>
      </c>
      <c r="AD436" s="5" t="str">
        <f t="shared" si="119"/>
        <v/>
      </c>
      <c r="AE436" s="138" t="str">
        <f t="shared" si="120"/>
        <v/>
      </c>
      <c r="AF436" s="138" t="str">
        <f t="shared" si="124"/>
        <v/>
      </c>
      <c r="AG436" s="6" t="str">
        <f t="shared" si="121"/>
        <v/>
      </c>
      <c r="AH436" s="5" t="str">
        <f t="shared" si="122"/>
        <v/>
      </c>
      <c r="AI436" s="6" t="str">
        <f t="shared" si="125"/>
        <v/>
      </c>
      <c r="AJ436" s="6" t="str">
        <f t="shared" si="126"/>
        <v/>
      </c>
      <c r="AK436" s="6" t="str">
        <f t="shared" si="127"/>
        <v/>
      </c>
      <c r="AL436" s="6" t="str">
        <f t="shared" si="128"/>
        <v/>
      </c>
      <c r="AM436" s="6" t="str">
        <f t="shared" si="129"/>
        <v/>
      </c>
      <c r="AN436" s="6" t="str">
        <f t="shared" si="130"/>
        <v/>
      </c>
      <c r="AO436" s="6" t="str">
        <f t="shared" si="131"/>
        <v/>
      </c>
      <c r="AP436" s="6" t="str">
        <f t="shared" si="132"/>
        <v/>
      </c>
      <c r="AQ436" s="6" t="str">
        <f t="shared" si="133"/>
        <v/>
      </c>
      <c r="AR436" s="6" t="str">
        <f t="shared" si="134"/>
        <v/>
      </c>
      <c r="AS436" s="6"/>
      <c r="AT436" s="47"/>
    </row>
    <row r="437" spans="2:46" x14ac:dyDescent="0.25">
      <c r="B437" s="194"/>
      <c r="C437" s="194"/>
      <c r="D437" s="4"/>
      <c r="E437" s="38"/>
      <c r="F437" s="39" t="str">
        <f t="shared" si="135"/>
        <v/>
      </c>
      <c r="G437" s="39"/>
      <c r="H437" s="38"/>
      <c r="I437" s="192"/>
      <c r="J437" s="192"/>
      <c r="K437" s="192"/>
      <c r="L437" s="192"/>
      <c r="M437" s="192"/>
      <c r="N437" s="192"/>
      <c r="O437" s="192"/>
      <c r="P437" s="192"/>
      <c r="Q437" s="192"/>
      <c r="R437" s="192"/>
      <c r="Y437" s="40"/>
      <c r="Z437" s="41"/>
      <c r="AA437" s="42" t="str">
        <f t="shared" si="118"/>
        <v/>
      </c>
      <c r="AB437" s="42" t="str">
        <f t="shared" si="123"/>
        <v/>
      </c>
      <c r="AD437" s="5" t="str">
        <f t="shared" si="119"/>
        <v/>
      </c>
      <c r="AE437" s="138" t="str">
        <f t="shared" si="120"/>
        <v/>
      </c>
      <c r="AF437" s="138" t="str">
        <f t="shared" si="124"/>
        <v/>
      </c>
      <c r="AG437" s="6" t="str">
        <f t="shared" si="121"/>
        <v/>
      </c>
      <c r="AH437" s="5" t="str">
        <f t="shared" si="122"/>
        <v/>
      </c>
      <c r="AI437" s="6" t="str">
        <f t="shared" si="125"/>
        <v/>
      </c>
      <c r="AJ437" s="6" t="str">
        <f t="shared" si="126"/>
        <v/>
      </c>
      <c r="AK437" s="6" t="str">
        <f t="shared" si="127"/>
        <v/>
      </c>
      <c r="AL437" s="6" t="str">
        <f t="shared" si="128"/>
        <v/>
      </c>
      <c r="AM437" s="6" t="str">
        <f t="shared" si="129"/>
        <v/>
      </c>
      <c r="AN437" s="6" t="str">
        <f t="shared" si="130"/>
        <v/>
      </c>
      <c r="AO437" s="6" t="str">
        <f t="shared" si="131"/>
        <v/>
      </c>
      <c r="AP437" s="6" t="str">
        <f t="shared" si="132"/>
        <v/>
      </c>
      <c r="AQ437" s="6" t="str">
        <f t="shared" si="133"/>
        <v/>
      </c>
      <c r="AR437" s="6" t="str">
        <f t="shared" si="134"/>
        <v/>
      </c>
      <c r="AS437" s="6"/>
      <c r="AT437" s="47"/>
    </row>
    <row r="438" spans="2:46" x14ac:dyDescent="0.25">
      <c r="B438" s="194"/>
      <c r="C438" s="194"/>
      <c r="D438" s="4"/>
      <c r="E438" s="38"/>
      <c r="F438" s="39" t="str">
        <f t="shared" si="135"/>
        <v/>
      </c>
      <c r="G438" s="39"/>
      <c r="H438" s="38"/>
      <c r="I438" s="192"/>
      <c r="J438" s="192"/>
      <c r="K438" s="192"/>
      <c r="L438" s="192"/>
      <c r="M438" s="192"/>
      <c r="N438" s="192"/>
      <c r="O438" s="192"/>
      <c r="P438" s="192"/>
      <c r="Q438" s="192"/>
      <c r="R438" s="192"/>
      <c r="Y438" s="40"/>
      <c r="Z438" s="41"/>
      <c r="AA438" s="42" t="str">
        <f t="shared" si="118"/>
        <v/>
      </c>
      <c r="AB438" s="42" t="str">
        <f t="shared" si="123"/>
        <v/>
      </c>
      <c r="AD438" s="5" t="str">
        <f t="shared" si="119"/>
        <v/>
      </c>
      <c r="AE438" s="138" t="str">
        <f t="shared" si="120"/>
        <v/>
      </c>
      <c r="AF438" s="138" t="str">
        <f t="shared" si="124"/>
        <v/>
      </c>
      <c r="AG438" s="6" t="str">
        <f t="shared" si="121"/>
        <v/>
      </c>
      <c r="AH438" s="5" t="str">
        <f t="shared" si="122"/>
        <v/>
      </c>
      <c r="AI438" s="6" t="str">
        <f t="shared" si="125"/>
        <v/>
      </c>
      <c r="AJ438" s="6" t="str">
        <f t="shared" si="126"/>
        <v/>
      </c>
      <c r="AK438" s="6" t="str">
        <f t="shared" si="127"/>
        <v/>
      </c>
      <c r="AL438" s="6" t="str">
        <f t="shared" si="128"/>
        <v/>
      </c>
      <c r="AM438" s="6" t="str">
        <f t="shared" si="129"/>
        <v/>
      </c>
      <c r="AN438" s="6" t="str">
        <f t="shared" si="130"/>
        <v/>
      </c>
      <c r="AO438" s="6" t="str">
        <f t="shared" si="131"/>
        <v/>
      </c>
      <c r="AP438" s="6" t="str">
        <f t="shared" si="132"/>
        <v/>
      </c>
      <c r="AQ438" s="6" t="str">
        <f t="shared" si="133"/>
        <v/>
      </c>
      <c r="AR438" s="6" t="str">
        <f t="shared" si="134"/>
        <v/>
      </c>
      <c r="AS438" s="6"/>
      <c r="AT438" s="47"/>
    </row>
    <row r="439" spans="2:46" x14ac:dyDescent="0.25">
      <c r="B439" s="194"/>
      <c r="C439" s="194"/>
      <c r="D439" s="4"/>
      <c r="E439" s="38"/>
      <c r="F439" s="39" t="str">
        <f t="shared" si="135"/>
        <v/>
      </c>
      <c r="G439" s="39"/>
      <c r="H439" s="38"/>
      <c r="I439" s="192"/>
      <c r="J439" s="192"/>
      <c r="K439" s="192"/>
      <c r="L439" s="192"/>
      <c r="M439" s="192"/>
      <c r="N439" s="192"/>
      <c r="O439" s="192"/>
      <c r="P439" s="192"/>
      <c r="Q439" s="192"/>
      <c r="R439" s="192"/>
      <c r="Y439" s="40"/>
      <c r="Z439" s="41"/>
      <c r="AA439" s="42" t="str">
        <f t="shared" si="118"/>
        <v/>
      </c>
      <c r="AB439" s="42" t="str">
        <f t="shared" si="123"/>
        <v/>
      </c>
      <c r="AD439" s="5" t="str">
        <f t="shared" si="119"/>
        <v/>
      </c>
      <c r="AE439" s="138" t="str">
        <f t="shared" si="120"/>
        <v/>
      </c>
      <c r="AF439" s="138" t="str">
        <f t="shared" si="124"/>
        <v/>
      </c>
      <c r="AG439" s="6" t="str">
        <f t="shared" si="121"/>
        <v/>
      </c>
      <c r="AH439" s="5" t="str">
        <f t="shared" si="122"/>
        <v/>
      </c>
      <c r="AI439" s="6" t="str">
        <f t="shared" si="125"/>
        <v/>
      </c>
      <c r="AJ439" s="6" t="str">
        <f t="shared" si="126"/>
        <v/>
      </c>
      <c r="AK439" s="6" t="str">
        <f t="shared" si="127"/>
        <v/>
      </c>
      <c r="AL439" s="6" t="str">
        <f t="shared" si="128"/>
        <v/>
      </c>
      <c r="AM439" s="6" t="str">
        <f t="shared" si="129"/>
        <v/>
      </c>
      <c r="AN439" s="6" t="str">
        <f t="shared" si="130"/>
        <v/>
      </c>
      <c r="AO439" s="6" t="str">
        <f t="shared" si="131"/>
        <v/>
      </c>
      <c r="AP439" s="6" t="str">
        <f t="shared" si="132"/>
        <v/>
      </c>
      <c r="AQ439" s="6" t="str">
        <f t="shared" si="133"/>
        <v/>
      </c>
      <c r="AR439" s="6" t="str">
        <f t="shared" si="134"/>
        <v/>
      </c>
      <c r="AS439" s="6"/>
      <c r="AT439" s="47"/>
    </row>
    <row r="440" spans="2:46" x14ac:dyDescent="0.25">
      <c r="B440" s="194"/>
      <c r="C440" s="194"/>
      <c r="D440" s="4"/>
      <c r="E440" s="38"/>
      <c r="F440" s="39" t="str">
        <f t="shared" si="135"/>
        <v/>
      </c>
      <c r="G440" s="39"/>
      <c r="H440" s="38"/>
      <c r="I440" s="192"/>
      <c r="J440" s="192"/>
      <c r="K440" s="192"/>
      <c r="L440" s="192"/>
      <c r="M440" s="192"/>
      <c r="N440" s="192"/>
      <c r="O440" s="192"/>
      <c r="P440" s="192"/>
      <c r="Q440" s="192"/>
      <c r="R440" s="192"/>
      <c r="Y440" s="40"/>
      <c r="Z440" s="41"/>
      <c r="AA440" s="42" t="str">
        <f t="shared" si="118"/>
        <v/>
      </c>
      <c r="AB440" s="42" t="str">
        <f t="shared" si="123"/>
        <v/>
      </c>
      <c r="AD440" s="5" t="str">
        <f t="shared" si="119"/>
        <v/>
      </c>
      <c r="AE440" s="138" t="str">
        <f t="shared" si="120"/>
        <v/>
      </c>
      <c r="AF440" s="138" t="str">
        <f t="shared" si="124"/>
        <v/>
      </c>
      <c r="AG440" s="6" t="str">
        <f t="shared" si="121"/>
        <v/>
      </c>
      <c r="AH440" s="5" t="str">
        <f t="shared" si="122"/>
        <v/>
      </c>
      <c r="AI440" s="6" t="str">
        <f t="shared" si="125"/>
        <v/>
      </c>
      <c r="AJ440" s="6" t="str">
        <f t="shared" si="126"/>
        <v/>
      </c>
      <c r="AK440" s="6" t="str">
        <f t="shared" si="127"/>
        <v/>
      </c>
      <c r="AL440" s="6" t="str">
        <f t="shared" si="128"/>
        <v/>
      </c>
      <c r="AM440" s="6" t="str">
        <f t="shared" si="129"/>
        <v/>
      </c>
      <c r="AN440" s="6" t="str">
        <f t="shared" si="130"/>
        <v/>
      </c>
      <c r="AO440" s="6" t="str">
        <f t="shared" si="131"/>
        <v/>
      </c>
      <c r="AP440" s="6" t="str">
        <f t="shared" si="132"/>
        <v/>
      </c>
      <c r="AQ440" s="6" t="str">
        <f t="shared" si="133"/>
        <v/>
      </c>
      <c r="AR440" s="6" t="str">
        <f t="shared" si="134"/>
        <v/>
      </c>
      <c r="AS440" s="6"/>
      <c r="AT440" s="47"/>
    </row>
    <row r="441" spans="2:46" x14ac:dyDescent="0.25">
      <c r="B441" s="194"/>
      <c r="C441" s="194"/>
      <c r="D441" s="4"/>
      <c r="E441" s="38"/>
      <c r="F441" s="39" t="str">
        <f t="shared" si="135"/>
        <v/>
      </c>
      <c r="G441" s="39"/>
      <c r="H441" s="38"/>
      <c r="I441" s="192"/>
      <c r="J441" s="192"/>
      <c r="K441" s="192"/>
      <c r="L441" s="192"/>
      <c r="M441" s="192"/>
      <c r="N441" s="192"/>
      <c r="O441" s="192"/>
      <c r="P441" s="192"/>
      <c r="Q441" s="192"/>
      <c r="R441" s="192"/>
      <c r="Y441" s="40"/>
      <c r="Z441" s="41"/>
      <c r="AA441" s="42" t="str">
        <f t="shared" si="118"/>
        <v/>
      </c>
      <c r="AB441" s="42" t="str">
        <f t="shared" si="123"/>
        <v/>
      </c>
      <c r="AD441" s="5" t="str">
        <f t="shared" si="119"/>
        <v/>
      </c>
      <c r="AE441" s="138" t="str">
        <f t="shared" si="120"/>
        <v/>
      </c>
      <c r="AF441" s="138" t="str">
        <f t="shared" si="124"/>
        <v/>
      </c>
      <c r="AG441" s="6" t="str">
        <f t="shared" si="121"/>
        <v/>
      </c>
      <c r="AH441" s="5" t="str">
        <f t="shared" si="122"/>
        <v/>
      </c>
      <c r="AI441" s="6" t="str">
        <f t="shared" si="125"/>
        <v/>
      </c>
      <c r="AJ441" s="6" t="str">
        <f t="shared" si="126"/>
        <v/>
      </c>
      <c r="AK441" s="6" t="str">
        <f t="shared" si="127"/>
        <v/>
      </c>
      <c r="AL441" s="6" t="str">
        <f t="shared" si="128"/>
        <v/>
      </c>
      <c r="AM441" s="6" t="str">
        <f t="shared" si="129"/>
        <v/>
      </c>
      <c r="AN441" s="6" t="str">
        <f t="shared" si="130"/>
        <v/>
      </c>
      <c r="AO441" s="6" t="str">
        <f t="shared" si="131"/>
        <v/>
      </c>
      <c r="AP441" s="6" t="str">
        <f t="shared" si="132"/>
        <v/>
      </c>
      <c r="AQ441" s="6" t="str">
        <f t="shared" si="133"/>
        <v/>
      </c>
      <c r="AR441" s="6" t="str">
        <f t="shared" si="134"/>
        <v/>
      </c>
      <c r="AS441" s="6"/>
      <c r="AT441" s="47"/>
    </row>
    <row r="442" spans="2:46" x14ac:dyDescent="0.25">
      <c r="B442" s="194"/>
      <c r="C442" s="194"/>
      <c r="D442" s="4"/>
      <c r="E442" s="38"/>
      <c r="F442" s="39" t="str">
        <f t="shared" si="135"/>
        <v/>
      </c>
      <c r="G442" s="39"/>
      <c r="H442" s="38"/>
      <c r="I442" s="192"/>
      <c r="J442" s="192"/>
      <c r="K442" s="192"/>
      <c r="L442" s="192"/>
      <c r="M442" s="192"/>
      <c r="N442" s="192"/>
      <c r="O442" s="192"/>
      <c r="P442" s="192"/>
      <c r="Q442" s="192"/>
      <c r="R442" s="192"/>
      <c r="Y442" s="40"/>
      <c r="Z442" s="41"/>
      <c r="AA442" s="42" t="str">
        <f t="shared" si="118"/>
        <v/>
      </c>
      <c r="AB442" s="42" t="str">
        <f t="shared" si="123"/>
        <v/>
      </c>
      <c r="AD442" s="5" t="str">
        <f t="shared" si="119"/>
        <v/>
      </c>
      <c r="AE442" s="138" t="str">
        <f t="shared" si="120"/>
        <v/>
      </c>
      <c r="AF442" s="138" t="str">
        <f t="shared" si="124"/>
        <v/>
      </c>
      <c r="AG442" s="6" t="str">
        <f t="shared" si="121"/>
        <v/>
      </c>
      <c r="AH442" s="5" t="str">
        <f t="shared" si="122"/>
        <v/>
      </c>
      <c r="AI442" s="6" t="str">
        <f t="shared" si="125"/>
        <v/>
      </c>
      <c r="AJ442" s="6" t="str">
        <f t="shared" si="126"/>
        <v/>
      </c>
      <c r="AK442" s="6" t="str">
        <f t="shared" si="127"/>
        <v/>
      </c>
      <c r="AL442" s="6" t="str">
        <f t="shared" si="128"/>
        <v/>
      </c>
      <c r="AM442" s="6" t="str">
        <f t="shared" si="129"/>
        <v/>
      </c>
      <c r="AN442" s="6" t="str">
        <f t="shared" si="130"/>
        <v/>
      </c>
      <c r="AO442" s="6" t="str">
        <f t="shared" si="131"/>
        <v/>
      </c>
      <c r="AP442" s="6" t="str">
        <f t="shared" si="132"/>
        <v/>
      </c>
      <c r="AQ442" s="6" t="str">
        <f t="shared" si="133"/>
        <v/>
      </c>
      <c r="AR442" s="6" t="str">
        <f t="shared" si="134"/>
        <v/>
      </c>
      <c r="AS442" s="6"/>
      <c r="AT442" s="47"/>
    </row>
    <row r="443" spans="2:46" x14ac:dyDescent="0.25">
      <c r="B443" s="194"/>
      <c r="C443" s="194"/>
      <c r="D443" s="4"/>
      <c r="E443" s="38"/>
      <c r="F443" s="39" t="str">
        <f t="shared" si="135"/>
        <v/>
      </c>
      <c r="G443" s="39"/>
      <c r="H443" s="38"/>
      <c r="I443" s="192"/>
      <c r="J443" s="192"/>
      <c r="K443" s="192"/>
      <c r="L443" s="192"/>
      <c r="M443" s="192"/>
      <c r="N443" s="192"/>
      <c r="O443" s="192"/>
      <c r="P443" s="192"/>
      <c r="Q443" s="192"/>
      <c r="R443" s="192"/>
      <c r="Y443" s="40"/>
      <c r="Z443" s="41"/>
      <c r="AA443" s="42" t="str">
        <f t="shared" si="118"/>
        <v/>
      </c>
      <c r="AB443" s="42" t="str">
        <f t="shared" si="123"/>
        <v/>
      </c>
      <c r="AD443" s="5" t="str">
        <f t="shared" si="119"/>
        <v/>
      </c>
      <c r="AE443" s="138" t="str">
        <f t="shared" si="120"/>
        <v/>
      </c>
      <c r="AF443" s="138" t="str">
        <f t="shared" si="124"/>
        <v/>
      </c>
      <c r="AG443" s="6" t="str">
        <f t="shared" si="121"/>
        <v/>
      </c>
      <c r="AH443" s="5" t="str">
        <f t="shared" si="122"/>
        <v/>
      </c>
      <c r="AI443" s="6" t="str">
        <f t="shared" si="125"/>
        <v/>
      </c>
      <c r="AJ443" s="6" t="str">
        <f t="shared" si="126"/>
        <v/>
      </c>
      <c r="AK443" s="6" t="str">
        <f t="shared" si="127"/>
        <v/>
      </c>
      <c r="AL443" s="6" t="str">
        <f t="shared" si="128"/>
        <v/>
      </c>
      <c r="AM443" s="6" t="str">
        <f t="shared" si="129"/>
        <v/>
      </c>
      <c r="AN443" s="6" t="str">
        <f t="shared" si="130"/>
        <v/>
      </c>
      <c r="AO443" s="6" t="str">
        <f t="shared" si="131"/>
        <v/>
      </c>
      <c r="AP443" s="6" t="str">
        <f t="shared" si="132"/>
        <v/>
      </c>
      <c r="AQ443" s="6" t="str">
        <f t="shared" si="133"/>
        <v/>
      </c>
      <c r="AR443" s="6" t="str">
        <f t="shared" si="134"/>
        <v/>
      </c>
      <c r="AS443" s="6"/>
      <c r="AT443" s="47"/>
    </row>
    <row r="444" spans="2:46" x14ac:dyDescent="0.25">
      <c r="B444" s="194"/>
      <c r="C444" s="194"/>
      <c r="D444" s="4"/>
      <c r="E444" s="38"/>
      <c r="F444" s="39" t="str">
        <f t="shared" si="135"/>
        <v/>
      </c>
      <c r="G444" s="39"/>
      <c r="H444" s="38"/>
      <c r="I444" s="192"/>
      <c r="J444" s="192"/>
      <c r="K444" s="192"/>
      <c r="L444" s="192"/>
      <c r="M444" s="192"/>
      <c r="N444" s="192"/>
      <c r="O444" s="192"/>
      <c r="P444" s="192"/>
      <c r="Q444" s="192"/>
      <c r="R444" s="192"/>
      <c r="Y444" s="40"/>
      <c r="Z444" s="41"/>
      <c r="AA444" s="42" t="str">
        <f t="shared" si="118"/>
        <v/>
      </c>
      <c r="AB444" s="42" t="str">
        <f t="shared" si="123"/>
        <v/>
      </c>
      <c r="AD444" s="5" t="str">
        <f t="shared" si="119"/>
        <v/>
      </c>
      <c r="AE444" s="138" t="str">
        <f t="shared" si="120"/>
        <v/>
      </c>
      <c r="AF444" s="138" t="str">
        <f t="shared" si="124"/>
        <v/>
      </c>
      <c r="AG444" s="6" t="str">
        <f t="shared" si="121"/>
        <v/>
      </c>
      <c r="AH444" s="5" t="str">
        <f t="shared" si="122"/>
        <v/>
      </c>
      <c r="AI444" s="6" t="str">
        <f t="shared" si="125"/>
        <v/>
      </c>
      <c r="AJ444" s="6" t="str">
        <f t="shared" si="126"/>
        <v/>
      </c>
      <c r="AK444" s="6" t="str">
        <f t="shared" si="127"/>
        <v/>
      </c>
      <c r="AL444" s="6" t="str">
        <f t="shared" si="128"/>
        <v/>
      </c>
      <c r="AM444" s="6" t="str">
        <f t="shared" si="129"/>
        <v/>
      </c>
      <c r="AN444" s="6" t="str">
        <f t="shared" si="130"/>
        <v/>
      </c>
      <c r="AO444" s="6" t="str">
        <f t="shared" si="131"/>
        <v/>
      </c>
      <c r="AP444" s="6" t="str">
        <f t="shared" si="132"/>
        <v/>
      </c>
      <c r="AQ444" s="6" t="str">
        <f t="shared" si="133"/>
        <v/>
      </c>
      <c r="AR444" s="6" t="str">
        <f t="shared" si="134"/>
        <v/>
      </c>
      <c r="AS444" s="6"/>
      <c r="AT444" s="47"/>
    </row>
    <row r="445" spans="2:46" x14ac:dyDescent="0.25">
      <c r="B445" s="194"/>
      <c r="C445" s="194"/>
      <c r="D445" s="4"/>
      <c r="E445" s="38"/>
      <c r="F445" s="39" t="str">
        <f t="shared" si="135"/>
        <v/>
      </c>
      <c r="G445" s="39"/>
      <c r="H445" s="38"/>
      <c r="I445" s="192"/>
      <c r="J445" s="192"/>
      <c r="K445" s="192"/>
      <c r="L445" s="192"/>
      <c r="M445" s="192"/>
      <c r="N445" s="192"/>
      <c r="O445" s="192"/>
      <c r="P445" s="192"/>
      <c r="Q445" s="192"/>
      <c r="R445" s="192"/>
      <c r="Y445" s="40"/>
      <c r="Z445" s="41"/>
      <c r="AA445" s="42" t="str">
        <f t="shared" si="118"/>
        <v/>
      </c>
      <c r="AB445" s="42" t="str">
        <f t="shared" si="123"/>
        <v/>
      </c>
      <c r="AD445" s="5" t="str">
        <f t="shared" si="119"/>
        <v/>
      </c>
      <c r="AE445" s="138" t="str">
        <f t="shared" si="120"/>
        <v/>
      </c>
      <c r="AF445" s="138" t="str">
        <f t="shared" si="124"/>
        <v/>
      </c>
      <c r="AG445" s="6" t="str">
        <f t="shared" si="121"/>
        <v/>
      </c>
      <c r="AH445" s="5" t="str">
        <f t="shared" si="122"/>
        <v/>
      </c>
      <c r="AI445" s="6" t="str">
        <f t="shared" si="125"/>
        <v/>
      </c>
      <c r="AJ445" s="6" t="str">
        <f t="shared" si="126"/>
        <v/>
      </c>
      <c r="AK445" s="6" t="str">
        <f t="shared" si="127"/>
        <v/>
      </c>
      <c r="AL445" s="6" t="str">
        <f t="shared" si="128"/>
        <v/>
      </c>
      <c r="AM445" s="6" t="str">
        <f t="shared" si="129"/>
        <v/>
      </c>
      <c r="AN445" s="6" t="str">
        <f t="shared" si="130"/>
        <v/>
      </c>
      <c r="AO445" s="6" t="str">
        <f t="shared" si="131"/>
        <v/>
      </c>
      <c r="AP445" s="6" t="str">
        <f t="shared" si="132"/>
        <v/>
      </c>
      <c r="AQ445" s="6" t="str">
        <f t="shared" si="133"/>
        <v/>
      </c>
      <c r="AR445" s="6" t="str">
        <f t="shared" si="134"/>
        <v/>
      </c>
      <c r="AS445" s="6"/>
      <c r="AT445" s="47"/>
    </row>
    <row r="446" spans="2:46" x14ac:dyDescent="0.25">
      <c r="B446" s="194"/>
      <c r="C446" s="194"/>
      <c r="D446" s="4"/>
      <c r="E446" s="38"/>
      <c r="F446" s="39" t="str">
        <f t="shared" si="135"/>
        <v/>
      </c>
      <c r="G446" s="39"/>
      <c r="H446" s="38"/>
      <c r="I446" s="192"/>
      <c r="J446" s="192"/>
      <c r="K446" s="192"/>
      <c r="L446" s="192"/>
      <c r="M446" s="192"/>
      <c r="N446" s="192"/>
      <c r="O446" s="192"/>
      <c r="P446" s="192"/>
      <c r="Q446" s="192"/>
      <c r="R446" s="192"/>
      <c r="Y446" s="40"/>
      <c r="Z446" s="41"/>
      <c r="AA446" s="42" t="str">
        <f t="shared" si="118"/>
        <v/>
      </c>
      <c r="AB446" s="42" t="str">
        <f t="shared" si="123"/>
        <v/>
      </c>
      <c r="AD446" s="5" t="str">
        <f t="shared" si="119"/>
        <v/>
      </c>
      <c r="AE446" s="138" t="str">
        <f t="shared" si="120"/>
        <v/>
      </c>
      <c r="AF446" s="138" t="str">
        <f t="shared" si="124"/>
        <v/>
      </c>
      <c r="AG446" s="6" t="str">
        <f t="shared" si="121"/>
        <v/>
      </c>
      <c r="AH446" s="5" t="str">
        <f t="shared" si="122"/>
        <v/>
      </c>
      <c r="AI446" s="6" t="str">
        <f t="shared" si="125"/>
        <v/>
      </c>
      <c r="AJ446" s="6" t="str">
        <f t="shared" si="126"/>
        <v/>
      </c>
      <c r="AK446" s="6" t="str">
        <f t="shared" si="127"/>
        <v/>
      </c>
      <c r="AL446" s="6" t="str">
        <f t="shared" si="128"/>
        <v/>
      </c>
      <c r="AM446" s="6" t="str">
        <f t="shared" si="129"/>
        <v/>
      </c>
      <c r="AN446" s="6" t="str">
        <f t="shared" si="130"/>
        <v/>
      </c>
      <c r="AO446" s="6" t="str">
        <f t="shared" si="131"/>
        <v/>
      </c>
      <c r="AP446" s="6" t="str">
        <f t="shared" si="132"/>
        <v/>
      </c>
      <c r="AQ446" s="6" t="str">
        <f t="shared" si="133"/>
        <v/>
      </c>
      <c r="AR446" s="6" t="str">
        <f t="shared" si="134"/>
        <v/>
      </c>
      <c r="AS446" s="6"/>
      <c r="AT446" s="47"/>
    </row>
    <row r="447" spans="2:46" x14ac:dyDescent="0.25">
      <c r="B447" s="194"/>
      <c r="C447" s="194"/>
      <c r="D447" s="4"/>
      <c r="E447" s="38"/>
      <c r="F447" s="39" t="str">
        <f t="shared" si="135"/>
        <v/>
      </c>
      <c r="G447" s="39"/>
      <c r="H447" s="38"/>
      <c r="I447" s="192"/>
      <c r="J447" s="192"/>
      <c r="K447" s="192"/>
      <c r="L447" s="192"/>
      <c r="M447" s="192"/>
      <c r="N447" s="192"/>
      <c r="O447" s="192"/>
      <c r="P447" s="192"/>
      <c r="Q447" s="192"/>
      <c r="R447" s="192"/>
      <c r="Y447" s="40"/>
      <c r="Z447" s="41"/>
      <c r="AA447" s="42" t="str">
        <f t="shared" si="118"/>
        <v/>
      </c>
      <c r="AB447" s="42" t="str">
        <f t="shared" si="123"/>
        <v/>
      </c>
      <c r="AD447" s="5" t="str">
        <f t="shared" si="119"/>
        <v/>
      </c>
      <c r="AE447" s="138" t="str">
        <f t="shared" si="120"/>
        <v/>
      </c>
      <c r="AF447" s="138" t="str">
        <f t="shared" si="124"/>
        <v/>
      </c>
      <c r="AG447" s="6" t="str">
        <f t="shared" si="121"/>
        <v/>
      </c>
      <c r="AH447" s="5" t="str">
        <f t="shared" si="122"/>
        <v/>
      </c>
      <c r="AI447" s="6" t="str">
        <f t="shared" si="125"/>
        <v/>
      </c>
      <c r="AJ447" s="6" t="str">
        <f t="shared" si="126"/>
        <v/>
      </c>
      <c r="AK447" s="6" t="str">
        <f t="shared" si="127"/>
        <v/>
      </c>
      <c r="AL447" s="6" t="str">
        <f t="shared" si="128"/>
        <v/>
      </c>
      <c r="AM447" s="6" t="str">
        <f t="shared" si="129"/>
        <v/>
      </c>
      <c r="AN447" s="6" t="str">
        <f t="shared" si="130"/>
        <v/>
      </c>
      <c r="AO447" s="6" t="str">
        <f t="shared" si="131"/>
        <v/>
      </c>
      <c r="AP447" s="6" t="str">
        <f t="shared" si="132"/>
        <v/>
      </c>
      <c r="AQ447" s="6" t="str">
        <f t="shared" si="133"/>
        <v/>
      </c>
      <c r="AR447" s="6" t="str">
        <f t="shared" si="134"/>
        <v/>
      </c>
      <c r="AS447" s="6"/>
      <c r="AT447" s="47"/>
    </row>
    <row r="448" spans="2:46" x14ac:dyDescent="0.25">
      <c r="B448" s="194"/>
      <c r="C448" s="194"/>
      <c r="D448" s="4"/>
      <c r="E448" s="38"/>
      <c r="F448" s="39" t="str">
        <f t="shared" si="135"/>
        <v/>
      </c>
      <c r="G448" s="39"/>
      <c r="H448" s="38"/>
      <c r="I448" s="192"/>
      <c r="J448" s="192"/>
      <c r="K448" s="192"/>
      <c r="L448" s="192"/>
      <c r="M448" s="192"/>
      <c r="N448" s="192"/>
      <c r="O448" s="192"/>
      <c r="P448" s="192"/>
      <c r="Q448" s="192"/>
      <c r="R448" s="192"/>
      <c r="Y448" s="40"/>
      <c r="Z448" s="41"/>
      <c r="AA448" s="42" t="str">
        <f t="shared" si="118"/>
        <v/>
      </c>
      <c r="AB448" s="42" t="str">
        <f t="shared" si="123"/>
        <v/>
      </c>
      <c r="AD448" s="5" t="str">
        <f t="shared" si="119"/>
        <v/>
      </c>
      <c r="AE448" s="138" t="str">
        <f t="shared" si="120"/>
        <v/>
      </c>
      <c r="AF448" s="138" t="str">
        <f t="shared" si="124"/>
        <v/>
      </c>
      <c r="AG448" s="6" t="str">
        <f t="shared" si="121"/>
        <v/>
      </c>
      <c r="AH448" s="5" t="str">
        <f t="shared" si="122"/>
        <v/>
      </c>
      <c r="AI448" s="6" t="str">
        <f t="shared" si="125"/>
        <v/>
      </c>
      <c r="AJ448" s="6" t="str">
        <f t="shared" si="126"/>
        <v/>
      </c>
      <c r="AK448" s="6" t="str">
        <f t="shared" si="127"/>
        <v/>
      </c>
      <c r="AL448" s="6" t="str">
        <f t="shared" si="128"/>
        <v/>
      </c>
      <c r="AM448" s="6" t="str">
        <f t="shared" si="129"/>
        <v/>
      </c>
      <c r="AN448" s="6" t="str">
        <f t="shared" si="130"/>
        <v/>
      </c>
      <c r="AO448" s="6" t="str">
        <f t="shared" si="131"/>
        <v/>
      </c>
      <c r="AP448" s="6" t="str">
        <f t="shared" si="132"/>
        <v/>
      </c>
      <c r="AQ448" s="6" t="str">
        <f t="shared" si="133"/>
        <v/>
      </c>
      <c r="AR448" s="6" t="str">
        <f t="shared" si="134"/>
        <v/>
      </c>
      <c r="AS448" s="6"/>
      <c r="AT448" s="47"/>
    </row>
    <row r="449" spans="2:46" x14ac:dyDescent="0.25">
      <c r="B449" s="194"/>
      <c r="C449" s="194"/>
      <c r="D449" s="4"/>
      <c r="E449" s="38"/>
      <c r="F449" s="39" t="str">
        <f t="shared" si="135"/>
        <v/>
      </c>
      <c r="G449" s="39"/>
      <c r="H449" s="38"/>
      <c r="I449" s="192"/>
      <c r="J449" s="192"/>
      <c r="K449" s="192"/>
      <c r="L449" s="192"/>
      <c r="M449" s="192"/>
      <c r="N449" s="192"/>
      <c r="O449" s="192"/>
      <c r="P449" s="192"/>
      <c r="Q449" s="192"/>
      <c r="R449" s="192"/>
      <c r="Y449" s="40"/>
      <c r="Z449" s="41"/>
      <c r="AA449" s="42" t="str">
        <f t="shared" si="118"/>
        <v/>
      </c>
      <c r="AB449" s="42" t="str">
        <f t="shared" si="123"/>
        <v/>
      </c>
      <c r="AD449" s="5" t="str">
        <f t="shared" si="119"/>
        <v/>
      </c>
      <c r="AE449" s="138" t="str">
        <f t="shared" si="120"/>
        <v/>
      </c>
      <c r="AF449" s="138" t="str">
        <f t="shared" si="124"/>
        <v/>
      </c>
      <c r="AG449" s="6" t="str">
        <f t="shared" si="121"/>
        <v/>
      </c>
      <c r="AH449" s="5" t="str">
        <f t="shared" si="122"/>
        <v/>
      </c>
      <c r="AI449" s="6" t="str">
        <f t="shared" si="125"/>
        <v/>
      </c>
      <c r="AJ449" s="6" t="str">
        <f t="shared" si="126"/>
        <v/>
      </c>
      <c r="AK449" s="6" t="str">
        <f t="shared" si="127"/>
        <v/>
      </c>
      <c r="AL449" s="6" t="str">
        <f t="shared" si="128"/>
        <v/>
      </c>
      <c r="AM449" s="6" t="str">
        <f t="shared" si="129"/>
        <v/>
      </c>
      <c r="AN449" s="6" t="str">
        <f t="shared" si="130"/>
        <v/>
      </c>
      <c r="AO449" s="6" t="str">
        <f t="shared" si="131"/>
        <v/>
      </c>
      <c r="AP449" s="6" t="str">
        <f t="shared" si="132"/>
        <v/>
      </c>
      <c r="AQ449" s="6" t="str">
        <f t="shared" si="133"/>
        <v/>
      </c>
      <c r="AR449" s="6" t="str">
        <f t="shared" si="134"/>
        <v/>
      </c>
      <c r="AS449" s="6"/>
      <c r="AT449" s="47"/>
    </row>
    <row r="450" spans="2:46" x14ac:dyDescent="0.25">
      <c r="B450" s="194"/>
      <c r="C450" s="194"/>
      <c r="D450" s="4"/>
      <c r="E450" s="38"/>
      <c r="F450" s="39" t="str">
        <f t="shared" si="135"/>
        <v/>
      </c>
      <c r="G450" s="39"/>
      <c r="H450" s="38"/>
      <c r="I450" s="192"/>
      <c r="J450" s="192"/>
      <c r="K450" s="192"/>
      <c r="L450" s="192"/>
      <c r="M450" s="192"/>
      <c r="N450" s="192"/>
      <c r="O450" s="192"/>
      <c r="P450" s="192"/>
      <c r="Q450" s="192"/>
      <c r="R450" s="192"/>
      <c r="Y450" s="40"/>
      <c r="Z450" s="41"/>
      <c r="AA450" s="42" t="str">
        <f t="shared" si="118"/>
        <v/>
      </c>
      <c r="AB450" s="42" t="str">
        <f t="shared" si="123"/>
        <v/>
      </c>
      <c r="AD450" s="5" t="str">
        <f t="shared" si="119"/>
        <v/>
      </c>
      <c r="AE450" s="138" t="str">
        <f t="shared" si="120"/>
        <v/>
      </c>
      <c r="AF450" s="138" t="str">
        <f t="shared" si="124"/>
        <v/>
      </c>
      <c r="AG450" s="6" t="str">
        <f t="shared" si="121"/>
        <v/>
      </c>
      <c r="AH450" s="5" t="str">
        <f t="shared" si="122"/>
        <v/>
      </c>
      <c r="AI450" s="6" t="str">
        <f t="shared" si="125"/>
        <v/>
      </c>
      <c r="AJ450" s="6" t="str">
        <f t="shared" si="126"/>
        <v/>
      </c>
      <c r="AK450" s="6" t="str">
        <f t="shared" si="127"/>
        <v/>
      </c>
      <c r="AL450" s="6" t="str">
        <f t="shared" si="128"/>
        <v/>
      </c>
      <c r="AM450" s="6" t="str">
        <f t="shared" si="129"/>
        <v/>
      </c>
      <c r="AN450" s="6" t="str">
        <f t="shared" si="130"/>
        <v/>
      </c>
      <c r="AO450" s="6" t="str">
        <f t="shared" si="131"/>
        <v/>
      </c>
      <c r="AP450" s="6" t="str">
        <f t="shared" si="132"/>
        <v/>
      </c>
      <c r="AQ450" s="6" t="str">
        <f t="shared" si="133"/>
        <v/>
      </c>
      <c r="AR450" s="6" t="str">
        <f t="shared" si="134"/>
        <v/>
      </c>
      <c r="AS450" s="6"/>
      <c r="AT450" s="47"/>
    </row>
    <row r="451" spans="2:46" x14ac:dyDescent="0.25">
      <c r="B451" s="194"/>
      <c r="C451" s="194"/>
      <c r="D451" s="4"/>
      <c r="E451" s="38"/>
      <c r="F451" s="39" t="str">
        <f t="shared" si="135"/>
        <v/>
      </c>
      <c r="G451" s="39"/>
      <c r="H451" s="38"/>
      <c r="I451" s="192"/>
      <c r="J451" s="192"/>
      <c r="K451" s="192"/>
      <c r="L451" s="192"/>
      <c r="M451" s="192"/>
      <c r="N451" s="192"/>
      <c r="O451" s="192"/>
      <c r="P451" s="192"/>
      <c r="Q451" s="192"/>
      <c r="R451" s="192"/>
      <c r="Y451" s="40"/>
      <c r="Z451" s="41"/>
      <c r="AA451" s="42" t="str">
        <f t="shared" si="118"/>
        <v/>
      </c>
      <c r="AB451" s="42" t="str">
        <f t="shared" si="123"/>
        <v/>
      </c>
      <c r="AD451" s="5" t="str">
        <f t="shared" si="119"/>
        <v/>
      </c>
      <c r="AE451" s="138" t="str">
        <f t="shared" si="120"/>
        <v/>
      </c>
      <c r="AF451" s="138" t="str">
        <f t="shared" si="124"/>
        <v/>
      </c>
      <c r="AG451" s="6" t="str">
        <f t="shared" si="121"/>
        <v/>
      </c>
      <c r="AH451" s="5" t="str">
        <f t="shared" si="122"/>
        <v/>
      </c>
      <c r="AI451" s="6" t="str">
        <f t="shared" si="125"/>
        <v/>
      </c>
      <c r="AJ451" s="6" t="str">
        <f t="shared" si="126"/>
        <v/>
      </c>
      <c r="AK451" s="6" t="str">
        <f t="shared" si="127"/>
        <v/>
      </c>
      <c r="AL451" s="6" t="str">
        <f t="shared" si="128"/>
        <v/>
      </c>
      <c r="AM451" s="6" t="str">
        <f t="shared" si="129"/>
        <v/>
      </c>
      <c r="AN451" s="6" t="str">
        <f t="shared" si="130"/>
        <v/>
      </c>
      <c r="AO451" s="6" t="str">
        <f t="shared" si="131"/>
        <v/>
      </c>
      <c r="AP451" s="6" t="str">
        <f t="shared" si="132"/>
        <v/>
      </c>
      <c r="AQ451" s="6" t="str">
        <f t="shared" si="133"/>
        <v/>
      </c>
      <c r="AR451" s="6" t="str">
        <f t="shared" si="134"/>
        <v/>
      </c>
      <c r="AS451" s="6"/>
      <c r="AT451" s="47"/>
    </row>
    <row r="452" spans="2:46" x14ac:dyDescent="0.25">
      <c r="B452" s="194"/>
      <c r="C452" s="194"/>
      <c r="D452" s="4"/>
      <c r="E452" s="38"/>
      <c r="F452" s="39" t="str">
        <f t="shared" si="135"/>
        <v/>
      </c>
      <c r="G452" s="39"/>
      <c r="H452" s="38"/>
      <c r="I452" s="192"/>
      <c r="J452" s="192"/>
      <c r="K452" s="192"/>
      <c r="L452" s="192"/>
      <c r="M452" s="192"/>
      <c r="N452" s="192"/>
      <c r="O452" s="192"/>
      <c r="P452" s="192"/>
      <c r="Q452" s="192"/>
      <c r="R452" s="192"/>
      <c r="Y452" s="40"/>
      <c r="Z452" s="41"/>
      <c r="AA452" s="42" t="str">
        <f t="shared" si="118"/>
        <v/>
      </c>
      <c r="AB452" s="42" t="str">
        <f t="shared" si="123"/>
        <v/>
      </c>
      <c r="AD452" s="5" t="str">
        <f t="shared" si="119"/>
        <v/>
      </c>
      <c r="AE452" s="138" t="str">
        <f t="shared" si="120"/>
        <v/>
      </c>
      <c r="AF452" s="138" t="str">
        <f t="shared" si="124"/>
        <v/>
      </c>
      <c r="AG452" s="6" t="str">
        <f t="shared" si="121"/>
        <v/>
      </c>
      <c r="AH452" s="5" t="str">
        <f t="shared" si="122"/>
        <v/>
      </c>
      <c r="AI452" s="6" t="str">
        <f t="shared" si="125"/>
        <v/>
      </c>
      <c r="AJ452" s="6" t="str">
        <f t="shared" si="126"/>
        <v/>
      </c>
      <c r="AK452" s="6" t="str">
        <f t="shared" si="127"/>
        <v/>
      </c>
      <c r="AL452" s="6" t="str">
        <f t="shared" si="128"/>
        <v/>
      </c>
      <c r="AM452" s="6" t="str">
        <f t="shared" si="129"/>
        <v/>
      </c>
      <c r="AN452" s="6" t="str">
        <f t="shared" si="130"/>
        <v/>
      </c>
      <c r="AO452" s="6" t="str">
        <f t="shared" si="131"/>
        <v/>
      </c>
      <c r="AP452" s="6" t="str">
        <f t="shared" si="132"/>
        <v/>
      </c>
      <c r="AQ452" s="6" t="str">
        <f t="shared" si="133"/>
        <v/>
      </c>
      <c r="AR452" s="6" t="str">
        <f t="shared" si="134"/>
        <v/>
      </c>
      <c r="AS452" s="6"/>
      <c r="AT452" s="47"/>
    </row>
    <row r="453" spans="2:46" x14ac:dyDescent="0.25">
      <c r="B453" s="194"/>
      <c r="C453" s="194"/>
      <c r="D453" s="4"/>
      <c r="E453" s="38"/>
      <c r="F453" s="39" t="str">
        <f t="shared" si="135"/>
        <v/>
      </c>
      <c r="G453" s="39"/>
      <c r="H453" s="38"/>
      <c r="I453" s="192"/>
      <c r="J453" s="192"/>
      <c r="K453" s="192"/>
      <c r="L453" s="192"/>
      <c r="M453" s="192"/>
      <c r="N453" s="192"/>
      <c r="O453" s="192"/>
      <c r="P453" s="192"/>
      <c r="Q453" s="192"/>
      <c r="R453" s="192"/>
      <c r="Y453" s="40"/>
      <c r="Z453" s="41"/>
      <c r="AA453" s="42" t="str">
        <f t="shared" si="118"/>
        <v/>
      </c>
      <c r="AB453" s="42" t="str">
        <f t="shared" si="123"/>
        <v/>
      </c>
      <c r="AD453" s="5" t="str">
        <f t="shared" si="119"/>
        <v/>
      </c>
      <c r="AE453" s="138" t="str">
        <f t="shared" si="120"/>
        <v/>
      </c>
      <c r="AF453" s="138" t="str">
        <f t="shared" si="124"/>
        <v/>
      </c>
      <c r="AG453" s="6" t="str">
        <f t="shared" si="121"/>
        <v/>
      </c>
      <c r="AH453" s="5" t="str">
        <f t="shared" si="122"/>
        <v/>
      </c>
      <c r="AI453" s="6" t="str">
        <f t="shared" si="125"/>
        <v/>
      </c>
      <c r="AJ453" s="6" t="str">
        <f t="shared" si="126"/>
        <v/>
      </c>
      <c r="AK453" s="6" t="str">
        <f t="shared" si="127"/>
        <v/>
      </c>
      <c r="AL453" s="6" t="str">
        <f t="shared" si="128"/>
        <v/>
      </c>
      <c r="AM453" s="6" t="str">
        <f t="shared" si="129"/>
        <v/>
      </c>
      <c r="AN453" s="6" t="str">
        <f t="shared" si="130"/>
        <v/>
      </c>
      <c r="AO453" s="6" t="str">
        <f t="shared" si="131"/>
        <v/>
      </c>
      <c r="AP453" s="6" t="str">
        <f t="shared" si="132"/>
        <v/>
      </c>
      <c r="AQ453" s="6" t="str">
        <f t="shared" si="133"/>
        <v/>
      </c>
      <c r="AR453" s="6" t="str">
        <f t="shared" si="134"/>
        <v/>
      </c>
      <c r="AS453" s="6"/>
      <c r="AT453" s="47"/>
    </row>
    <row r="454" spans="2:46" x14ac:dyDescent="0.25">
      <c r="B454" s="194"/>
      <c r="C454" s="194"/>
      <c r="D454" s="4"/>
      <c r="E454" s="38"/>
      <c r="F454" s="39" t="str">
        <f t="shared" si="135"/>
        <v/>
      </c>
      <c r="G454" s="39"/>
      <c r="H454" s="38"/>
      <c r="I454" s="192"/>
      <c r="J454" s="192"/>
      <c r="K454" s="192"/>
      <c r="L454" s="192"/>
      <c r="M454" s="192"/>
      <c r="N454" s="192"/>
      <c r="O454" s="192"/>
      <c r="P454" s="192"/>
      <c r="Q454" s="192"/>
      <c r="R454" s="192"/>
      <c r="Y454" s="40"/>
      <c r="Z454" s="41"/>
      <c r="AA454" s="42" t="str">
        <f t="shared" si="118"/>
        <v/>
      </c>
      <c r="AB454" s="42" t="str">
        <f t="shared" si="123"/>
        <v/>
      </c>
      <c r="AD454" s="5" t="str">
        <f t="shared" si="119"/>
        <v/>
      </c>
      <c r="AE454" s="138" t="str">
        <f t="shared" si="120"/>
        <v/>
      </c>
      <c r="AF454" s="138" t="str">
        <f t="shared" si="124"/>
        <v/>
      </c>
      <c r="AG454" s="6" t="str">
        <f t="shared" si="121"/>
        <v/>
      </c>
      <c r="AH454" s="5" t="str">
        <f t="shared" si="122"/>
        <v/>
      </c>
      <c r="AI454" s="6" t="str">
        <f t="shared" si="125"/>
        <v/>
      </c>
      <c r="AJ454" s="6" t="str">
        <f t="shared" si="126"/>
        <v/>
      </c>
      <c r="AK454" s="6" t="str">
        <f t="shared" si="127"/>
        <v/>
      </c>
      <c r="AL454" s="6" t="str">
        <f t="shared" si="128"/>
        <v/>
      </c>
      <c r="AM454" s="6" t="str">
        <f t="shared" si="129"/>
        <v/>
      </c>
      <c r="AN454" s="6" t="str">
        <f t="shared" si="130"/>
        <v/>
      </c>
      <c r="AO454" s="6" t="str">
        <f t="shared" si="131"/>
        <v/>
      </c>
      <c r="AP454" s="6" t="str">
        <f t="shared" si="132"/>
        <v/>
      </c>
      <c r="AQ454" s="6" t="str">
        <f t="shared" si="133"/>
        <v/>
      </c>
      <c r="AR454" s="6" t="str">
        <f t="shared" si="134"/>
        <v/>
      </c>
      <c r="AS454" s="6"/>
      <c r="AT454" s="47"/>
    </row>
    <row r="455" spans="2:46" x14ac:dyDescent="0.25">
      <c r="B455" s="194"/>
      <c r="C455" s="194"/>
      <c r="D455" s="4"/>
      <c r="E455" s="38"/>
      <c r="F455" s="39" t="str">
        <f t="shared" si="135"/>
        <v/>
      </c>
      <c r="G455" s="39"/>
      <c r="H455" s="38"/>
      <c r="I455" s="192"/>
      <c r="J455" s="192"/>
      <c r="K455" s="192"/>
      <c r="L455" s="192"/>
      <c r="M455" s="192"/>
      <c r="N455" s="192"/>
      <c r="O455" s="192"/>
      <c r="P455" s="192"/>
      <c r="Q455" s="192"/>
      <c r="R455" s="192"/>
      <c r="Y455" s="40"/>
      <c r="Z455" s="41"/>
      <c r="AA455" s="42" t="str">
        <f t="shared" si="118"/>
        <v/>
      </c>
      <c r="AB455" s="42" t="str">
        <f t="shared" si="123"/>
        <v/>
      </c>
      <c r="AD455" s="5" t="str">
        <f t="shared" si="119"/>
        <v/>
      </c>
      <c r="AE455" s="138" t="str">
        <f t="shared" si="120"/>
        <v/>
      </c>
      <c r="AF455" s="138" t="str">
        <f t="shared" si="124"/>
        <v/>
      </c>
      <c r="AG455" s="6" t="str">
        <f t="shared" si="121"/>
        <v/>
      </c>
      <c r="AH455" s="5" t="str">
        <f t="shared" si="122"/>
        <v/>
      </c>
      <c r="AI455" s="6" t="str">
        <f t="shared" si="125"/>
        <v/>
      </c>
      <c r="AJ455" s="6" t="str">
        <f t="shared" si="126"/>
        <v/>
      </c>
      <c r="AK455" s="6" t="str">
        <f t="shared" si="127"/>
        <v/>
      </c>
      <c r="AL455" s="6" t="str">
        <f t="shared" si="128"/>
        <v/>
      </c>
      <c r="AM455" s="6" t="str">
        <f t="shared" si="129"/>
        <v/>
      </c>
      <c r="AN455" s="6" t="str">
        <f t="shared" si="130"/>
        <v/>
      </c>
      <c r="AO455" s="6" t="str">
        <f t="shared" si="131"/>
        <v/>
      </c>
      <c r="AP455" s="6" t="str">
        <f t="shared" si="132"/>
        <v/>
      </c>
      <c r="AQ455" s="6" t="str">
        <f t="shared" si="133"/>
        <v/>
      </c>
      <c r="AR455" s="6" t="str">
        <f t="shared" si="134"/>
        <v/>
      </c>
      <c r="AS455" s="6"/>
      <c r="AT455" s="47"/>
    </row>
    <row r="456" spans="2:46" x14ac:dyDescent="0.25">
      <c r="B456" s="194"/>
      <c r="C456" s="194"/>
      <c r="D456" s="4"/>
      <c r="E456" s="38"/>
      <c r="F456" s="39" t="str">
        <f t="shared" si="135"/>
        <v/>
      </c>
      <c r="G456" s="39"/>
      <c r="H456" s="38"/>
      <c r="I456" s="192"/>
      <c r="J456" s="192"/>
      <c r="K456" s="192"/>
      <c r="L456" s="192"/>
      <c r="M456" s="192"/>
      <c r="N456" s="192"/>
      <c r="O456" s="192"/>
      <c r="P456" s="192"/>
      <c r="Q456" s="192"/>
      <c r="R456" s="192"/>
      <c r="Y456" s="40"/>
      <c r="Z456" s="41"/>
      <c r="AA456" s="42" t="str">
        <f t="shared" si="118"/>
        <v/>
      </c>
      <c r="AB456" s="42" t="str">
        <f t="shared" si="123"/>
        <v/>
      </c>
      <c r="AD456" s="5" t="str">
        <f t="shared" si="119"/>
        <v/>
      </c>
      <c r="AE456" s="138" t="str">
        <f t="shared" si="120"/>
        <v/>
      </c>
      <c r="AF456" s="138" t="str">
        <f t="shared" si="124"/>
        <v/>
      </c>
      <c r="AG456" s="6" t="str">
        <f t="shared" si="121"/>
        <v/>
      </c>
      <c r="AH456" s="5" t="str">
        <f t="shared" si="122"/>
        <v/>
      </c>
      <c r="AI456" s="6" t="str">
        <f t="shared" si="125"/>
        <v/>
      </c>
      <c r="AJ456" s="6" t="str">
        <f t="shared" si="126"/>
        <v/>
      </c>
      <c r="AK456" s="6" t="str">
        <f t="shared" si="127"/>
        <v/>
      </c>
      <c r="AL456" s="6" t="str">
        <f t="shared" si="128"/>
        <v/>
      </c>
      <c r="AM456" s="6" t="str">
        <f t="shared" si="129"/>
        <v/>
      </c>
      <c r="AN456" s="6" t="str">
        <f t="shared" si="130"/>
        <v/>
      </c>
      <c r="AO456" s="6" t="str">
        <f t="shared" si="131"/>
        <v/>
      </c>
      <c r="AP456" s="6" t="str">
        <f t="shared" si="132"/>
        <v/>
      </c>
      <c r="AQ456" s="6" t="str">
        <f t="shared" si="133"/>
        <v/>
      </c>
      <c r="AR456" s="6" t="str">
        <f t="shared" si="134"/>
        <v/>
      </c>
      <c r="AS456" s="6"/>
      <c r="AT456" s="47"/>
    </row>
    <row r="457" spans="2:46" x14ac:dyDescent="0.25">
      <c r="B457" s="194"/>
      <c r="C457" s="194"/>
      <c r="D457" s="4"/>
      <c r="E457" s="38"/>
      <c r="F457" s="39" t="str">
        <f t="shared" si="135"/>
        <v/>
      </c>
      <c r="G457" s="39"/>
      <c r="H457" s="38"/>
      <c r="I457" s="192"/>
      <c r="J457" s="192"/>
      <c r="K457" s="192"/>
      <c r="L457" s="192"/>
      <c r="M457" s="192"/>
      <c r="N457" s="192"/>
      <c r="O457" s="192"/>
      <c r="P457" s="192"/>
      <c r="Q457" s="192"/>
      <c r="R457" s="192"/>
      <c r="Y457" s="40"/>
      <c r="Z457" s="41"/>
      <c r="AA457" s="42" t="str">
        <f t="shared" si="118"/>
        <v/>
      </c>
      <c r="AB457" s="42" t="str">
        <f t="shared" si="123"/>
        <v/>
      </c>
      <c r="AD457" s="5" t="str">
        <f t="shared" si="119"/>
        <v/>
      </c>
      <c r="AE457" s="138" t="str">
        <f t="shared" si="120"/>
        <v/>
      </c>
      <c r="AF457" s="138" t="str">
        <f t="shared" si="124"/>
        <v/>
      </c>
      <c r="AG457" s="6" t="str">
        <f t="shared" si="121"/>
        <v/>
      </c>
      <c r="AH457" s="5" t="str">
        <f t="shared" si="122"/>
        <v/>
      </c>
      <c r="AI457" s="6" t="str">
        <f t="shared" si="125"/>
        <v/>
      </c>
      <c r="AJ457" s="6" t="str">
        <f t="shared" si="126"/>
        <v/>
      </c>
      <c r="AK457" s="6" t="str">
        <f t="shared" si="127"/>
        <v/>
      </c>
      <c r="AL457" s="6" t="str">
        <f t="shared" si="128"/>
        <v/>
      </c>
      <c r="AM457" s="6" t="str">
        <f t="shared" si="129"/>
        <v/>
      </c>
      <c r="AN457" s="6" t="str">
        <f t="shared" si="130"/>
        <v/>
      </c>
      <c r="AO457" s="6" t="str">
        <f t="shared" si="131"/>
        <v/>
      </c>
      <c r="AP457" s="6" t="str">
        <f t="shared" si="132"/>
        <v/>
      </c>
      <c r="AQ457" s="6" t="str">
        <f t="shared" si="133"/>
        <v/>
      </c>
      <c r="AR457" s="6" t="str">
        <f t="shared" si="134"/>
        <v/>
      </c>
      <c r="AS457" s="6"/>
      <c r="AT457" s="47"/>
    </row>
    <row r="458" spans="2:46" x14ac:dyDescent="0.25">
      <c r="B458" s="194"/>
      <c r="C458" s="194"/>
      <c r="D458" s="4"/>
      <c r="E458" s="38"/>
      <c r="F458" s="39" t="str">
        <f t="shared" si="135"/>
        <v/>
      </c>
      <c r="G458" s="39"/>
      <c r="H458" s="38"/>
      <c r="I458" s="192"/>
      <c r="J458" s="192"/>
      <c r="K458" s="192"/>
      <c r="L458" s="192"/>
      <c r="M458" s="192"/>
      <c r="N458" s="192"/>
      <c r="O458" s="192"/>
      <c r="P458" s="192"/>
      <c r="Q458" s="192"/>
      <c r="R458" s="192"/>
      <c r="Y458" s="40"/>
      <c r="Z458" s="41"/>
      <c r="AA458" s="42" t="str">
        <f t="shared" si="118"/>
        <v/>
      </c>
      <c r="AB458" s="42" t="str">
        <f t="shared" si="123"/>
        <v/>
      </c>
      <c r="AD458" s="5" t="str">
        <f t="shared" si="119"/>
        <v/>
      </c>
      <c r="AE458" s="138" t="str">
        <f t="shared" si="120"/>
        <v/>
      </c>
      <c r="AF458" s="138" t="str">
        <f t="shared" si="124"/>
        <v/>
      </c>
      <c r="AG458" s="6" t="str">
        <f t="shared" si="121"/>
        <v/>
      </c>
      <c r="AH458" s="5" t="str">
        <f t="shared" si="122"/>
        <v/>
      </c>
      <c r="AI458" s="6" t="str">
        <f t="shared" si="125"/>
        <v/>
      </c>
      <c r="AJ458" s="6" t="str">
        <f t="shared" si="126"/>
        <v/>
      </c>
      <c r="AK458" s="6" t="str">
        <f t="shared" si="127"/>
        <v/>
      </c>
      <c r="AL458" s="6" t="str">
        <f t="shared" si="128"/>
        <v/>
      </c>
      <c r="AM458" s="6" t="str">
        <f t="shared" si="129"/>
        <v/>
      </c>
      <c r="AN458" s="6" t="str">
        <f t="shared" si="130"/>
        <v/>
      </c>
      <c r="AO458" s="6" t="str">
        <f t="shared" si="131"/>
        <v/>
      </c>
      <c r="AP458" s="6" t="str">
        <f t="shared" si="132"/>
        <v/>
      </c>
      <c r="AQ458" s="6" t="str">
        <f t="shared" si="133"/>
        <v/>
      </c>
      <c r="AR458" s="6" t="str">
        <f t="shared" si="134"/>
        <v/>
      </c>
      <c r="AS458" s="6"/>
      <c r="AT458" s="47"/>
    </row>
    <row r="459" spans="2:46" x14ac:dyDescent="0.25">
      <c r="B459" s="194"/>
      <c r="C459" s="194"/>
      <c r="D459" s="4"/>
      <c r="E459" s="38"/>
      <c r="F459" s="39" t="str">
        <f t="shared" si="135"/>
        <v/>
      </c>
      <c r="G459" s="39"/>
      <c r="H459" s="38"/>
      <c r="I459" s="192"/>
      <c r="J459" s="192"/>
      <c r="K459" s="192"/>
      <c r="L459" s="192"/>
      <c r="M459" s="192"/>
      <c r="N459" s="192"/>
      <c r="O459" s="192"/>
      <c r="P459" s="192"/>
      <c r="Q459" s="192"/>
      <c r="R459" s="192"/>
      <c r="Y459" s="40"/>
      <c r="Z459" s="41"/>
      <c r="AA459" s="42" t="str">
        <f t="shared" si="118"/>
        <v/>
      </c>
      <c r="AB459" s="42" t="str">
        <f t="shared" si="123"/>
        <v/>
      </c>
      <c r="AD459" s="5" t="str">
        <f t="shared" si="119"/>
        <v/>
      </c>
      <c r="AE459" s="138" t="str">
        <f t="shared" si="120"/>
        <v/>
      </c>
      <c r="AF459" s="138" t="str">
        <f t="shared" si="124"/>
        <v/>
      </c>
      <c r="AG459" s="6" t="str">
        <f t="shared" si="121"/>
        <v/>
      </c>
      <c r="AH459" s="5" t="str">
        <f t="shared" si="122"/>
        <v/>
      </c>
      <c r="AI459" s="6" t="str">
        <f t="shared" si="125"/>
        <v/>
      </c>
      <c r="AJ459" s="6" t="str">
        <f t="shared" si="126"/>
        <v/>
      </c>
      <c r="AK459" s="6" t="str">
        <f t="shared" si="127"/>
        <v/>
      </c>
      <c r="AL459" s="6" t="str">
        <f t="shared" si="128"/>
        <v/>
      </c>
      <c r="AM459" s="6" t="str">
        <f t="shared" si="129"/>
        <v/>
      </c>
      <c r="AN459" s="6" t="str">
        <f t="shared" si="130"/>
        <v/>
      </c>
      <c r="AO459" s="6" t="str">
        <f t="shared" si="131"/>
        <v/>
      </c>
      <c r="AP459" s="6" t="str">
        <f t="shared" si="132"/>
        <v/>
      </c>
      <c r="AQ459" s="6" t="str">
        <f t="shared" si="133"/>
        <v/>
      </c>
      <c r="AR459" s="6" t="str">
        <f t="shared" si="134"/>
        <v/>
      </c>
      <c r="AS459" s="6"/>
      <c r="AT459" s="47"/>
    </row>
    <row r="460" spans="2:46" x14ac:dyDescent="0.25">
      <c r="B460" s="194"/>
      <c r="C460" s="194"/>
      <c r="D460" s="4"/>
      <c r="E460" s="38"/>
      <c r="F460" s="39" t="str">
        <f t="shared" si="135"/>
        <v/>
      </c>
      <c r="G460" s="39"/>
      <c r="H460" s="38"/>
      <c r="I460" s="192"/>
      <c r="J460" s="192"/>
      <c r="K460" s="192"/>
      <c r="L460" s="192"/>
      <c r="M460" s="192"/>
      <c r="N460" s="192"/>
      <c r="O460" s="192"/>
      <c r="P460" s="192"/>
      <c r="Q460" s="192"/>
      <c r="R460" s="192"/>
      <c r="Y460" s="40"/>
      <c r="Z460" s="41"/>
      <c r="AA460" s="42" t="str">
        <f t="shared" si="118"/>
        <v/>
      </c>
      <c r="AB460" s="42" t="str">
        <f t="shared" si="123"/>
        <v/>
      </c>
      <c r="AD460" s="5" t="str">
        <f t="shared" si="119"/>
        <v/>
      </c>
      <c r="AE460" s="138" t="str">
        <f t="shared" si="120"/>
        <v/>
      </c>
      <c r="AF460" s="138" t="str">
        <f t="shared" si="124"/>
        <v/>
      </c>
      <c r="AG460" s="6" t="str">
        <f t="shared" si="121"/>
        <v/>
      </c>
      <c r="AH460" s="5" t="str">
        <f t="shared" si="122"/>
        <v/>
      </c>
      <c r="AI460" s="6" t="str">
        <f t="shared" si="125"/>
        <v/>
      </c>
      <c r="AJ460" s="6" t="str">
        <f t="shared" si="126"/>
        <v/>
      </c>
      <c r="AK460" s="6" t="str">
        <f t="shared" si="127"/>
        <v/>
      </c>
      <c r="AL460" s="6" t="str">
        <f t="shared" si="128"/>
        <v/>
      </c>
      <c r="AM460" s="6" t="str">
        <f t="shared" si="129"/>
        <v/>
      </c>
      <c r="AN460" s="6" t="str">
        <f t="shared" si="130"/>
        <v/>
      </c>
      <c r="AO460" s="6" t="str">
        <f t="shared" si="131"/>
        <v/>
      </c>
      <c r="AP460" s="6" t="str">
        <f t="shared" si="132"/>
        <v/>
      </c>
      <c r="AQ460" s="6" t="str">
        <f t="shared" si="133"/>
        <v/>
      </c>
      <c r="AR460" s="6" t="str">
        <f t="shared" si="134"/>
        <v/>
      </c>
      <c r="AS460" s="6"/>
      <c r="AT460" s="47"/>
    </row>
    <row r="461" spans="2:46" x14ac:dyDescent="0.25">
      <c r="B461" s="194"/>
      <c r="C461" s="194"/>
      <c r="D461" s="4"/>
      <c r="E461" s="38"/>
      <c r="F461" s="39" t="str">
        <f t="shared" si="135"/>
        <v/>
      </c>
      <c r="G461" s="39"/>
      <c r="H461" s="38"/>
      <c r="I461" s="192"/>
      <c r="J461" s="192"/>
      <c r="K461" s="192"/>
      <c r="L461" s="192"/>
      <c r="M461" s="192"/>
      <c r="N461" s="192"/>
      <c r="O461" s="192"/>
      <c r="P461" s="192"/>
      <c r="Q461" s="192"/>
      <c r="R461" s="192"/>
      <c r="Y461" s="40"/>
      <c r="Z461" s="41"/>
      <c r="AA461" s="42" t="str">
        <f t="shared" si="118"/>
        <v/>
      </c>
      <c r="AB461" s="42" t="str">
        <f t="shared" si="123"/>
        <v/>
      </c>
      <c r="AD461" s="5" t="str">
        <f t="shared" si="119"/>
        <v/>
      </c>
      <c r="AE461" s="138" t="str">
        <f t="shared" si="120"/>
        <v/>
      </c>
      <c r="AF461" s="138" t="str">
        <f t="shared" si="124"/>
        <v/>
      </c>
      <c r="AG461" s="6" t="str">
        <f t="shared" si="121"/>
        <v/>
      </c>
      <c r="AH461" s="5" t="str">
        <f t="shared" si="122"/>
        <v/>
      </c>
      <c r="AI461" s="6" t="str">
        <f t="shared" si="125"/>
        <v/>
      </c>
      <c r="AJ461" s="6" t="str">
        <f t="shared" si="126"/>
        <v/>
      </c>
      <c r="AK461" s="6" t="str">
        <f t="shared" si="127"/>
        <v/>
      </c>
      <c r="AL461" s="6" t="str">
        <f t="shared" si="128"/>
        <v/>
      </c>
      <c r="AM461" s="6" t="str">
        <f t="shared" si="129"/>
        <v/>
      </c>
      <c r="AN461" s="6" t="str">
        <f t="shared" si="130"/>
        <v/>
      </c>
      <c r="AO461" s="6" t="str">
        <f t="shared" si="131"/>
        <v/>
      </c>
      <c r="AP461" s="6" t="str">
        <f t="shared" si="132"/>
        <v/>
      </c>
      <c r="AQ461" s="6" t="str">
        <f t="shared" si="133"/>
        <v/>
      </c>
      <c r="AR461" s="6" t="str">
        <f t="shared" si="134"/>
        <v/>
      </c>
      <c r="AS461" s="6"/>
      <c r="AT461" s="47"/>
    </row>
    <row r="462" spans="2:46" x14ac:dyDescent="0.25">
      <c r="B462" s="194"/>
      <c r="C462" s="194"/>
      <c r="D462" s="4"/>
      <c r="E462" s="38"/>
      <c r="F462" s="39" t="str">
        <f t="shared" si="135"/>
        <v/>
      </c>
      <c r="G462" s="39"/>
      <c r="H462" s="38"/>
      <c r="I462" s="192"/>
      <c r="J462" s="192"/>
      <c r="K462" s="192"/>
      <c r="L462" s="192"/>
      <c r="M462" s="192"/>
      <c r="N462" s="192"/>
      <c r="O462" s="192"/>
      <c r="P462" s="192"/>
      <c r="Q462" s="192"/>
      <c r="R462" s="192"/>
      <c r="Y462" s="40"/>
      <c r="Z462" s="41"/>
      <c r="AA462" s="42" t="str">
        <f t="shared" si="118"/>
        <v/>
      </c>
      <c r="AB462" s="42" t="str">
        <f t="shared" si="123"/>
        <v/>
      </c>
      <c r="AD462" s="5" t="str">
        <f t="shared" si="119"/>
        <v/>
      </c>
      <c r="AE462" s="138" t="str">
        <f t="shared" si="120"/>
        <v/>
      </c>
      <c r="AF462" s="138" t="str">
        <f t="shared" si="124"/>
        <v/>
      </c>
      <c r="AG462" s="6" t="str">
        <f t="shared" si="121"/>
        <v/>
      </c>
      <c r="AH462" s="5" t="str">
        <f t="shared" si="122"/>
        <v/>
      </c>
      <c r="AI462" s="6" t="str">
        <f t="shared" si="125"/>
        <v/>
      </c>
      <c r="AJ462" s="6" t="str">
        <f t="shared" si="126"/>
        <v/>
      </c>
      <c r="AK462" s="6" t="str">
        <f t="shared" si="127"/>
        <v/>
      </c>
      <c r="AL462" s="6" t="str">
        <f t="shared" si="128"/>
        <v/>
      </c>
      <c r="AM462" s="6" t="str">
        <f t="shared" si="129"/>
        <v/>
      </c>
      <c r="AN462" s="6" t="str">
        <f t="shared" si="130"/>
        <v/>
      </c>
      <c r="AO462" s="6" t="str">
        <f t="shared" si="131"/>
        <v/>
      </c>
      <c r="AP462" s="6" t="str">
        <f t="shared" si="132"/>
        <v/>
      </c>
      <c r="AQ462" s="6" t="str">
        <f t="shared" si="133"/>
        <v/>
      </c>
      <c r="AR462" s="6" t="str">
        <f t="shared" si="134"/>
        <v/>
      </c>
      <c r="AS462" s="6"/>
      <c r="AT462" s="47"/>
    </row>
    <row r="463" spans="2:46" x14ac:dyDescent="0.25">
      <c r="B463" s="194"/>
      <c r="C463" s="194"/>
      <c r="D463" s="4"/>
      <c r="E463" s="38"/>
      <c r="F463" s="39" t="str">
        <f t="shared" si="135"/>
        <v/>
      </c>
      <c r="G463" s="39"/>
      <c r="H463" s="38"/>
      <c r="I463" s="192"/>
      <c r="J463" s="192"/>
      <c r="K463" s="192"/>
      <c r="L463" s="192"/>
      <c r="M463" s="192"/>
      <c r="N463" s="192"/>
      <c r="O463" s="192"/>
      <c r="P463" s="192"/>
      <c r="Q463" s="192"/>
      <c r="R463" s="192"/>
      <c r="Y463" s="40"/>
      <c r="Z463" s="41"/>
      <c r="AA463" s="42" t="str">
        <f t="shared" si="118"/>
        <v/>
      </c>
      <c r="AB463" s="42" t="str">
        <f t="shared" si="123"/>
        <v/>
      </c>
      <c r="AD463" s="5" t="str">
        <f t="shared" si="119"/>
        <v/>
      </c>
      <c r="AE463" s="138" t="str">
        <f t="shared" si="120"/>
        <v/>
      </c>
      <c r="AF463" s="138" t="str">
        <f t="shared" si="124"/>
        <v/>
      </c>
      <c r="AG463" s="6" t="str">
        <f t="shared" si="121"/>
        <v/>
      </c>
      <c r="AH463" s="5" t="str">
        <f t="shared" si="122"/>
        <v/>
      </c>
      <c r="AI463" s="6" t="str">
        <f t="shared" si="125"/>
        <v/>
      </c>
      <c r="AJ463" s="6" t="str">
        <f t="shared" si="126"/>
        <v/>
      </c>
      <c r="AK463" s="6" t="str">
        <f t="shared" si="127"/>
        <v/>
      </c>
      <c r="AL463" s="6" t="str">
        <f t="shared" si="128"/>
        <v/>
      </c>
      <c r="AM463" s="6" t="str">
        <f t="shared" si="129"/>
        <v/>
      </c>
      <c r="AN463" s="6" t="str">
        <f t="shared" si="130"/>
        <v/>
      </c>
      <c r="AO463" s="6" t="str">
        <f t="shared" si="131"/>
        <v/>
      </c>
      <c r="AP463" s="6" t="str">
        <f t="shared" si="132"/>
        <v/>
      </c>
      <c r="AQ463" s="6" t="str">
        <f t="shared" si="133"/>
        <v/>
      </c>
      <c r="AR463" s="6" t="str">
        <f t="shared" si="134"/>
        <v/>
      </c>
      <c r="AS463" s="6"/>
      <c r="AT463" s="47"/>
    </row>
    <row r="464" spans="2:46" x14ac:dyDescent="0.25">
      <c r="B464" s="194"/>
      <c r="C464" s="194"/>
      <c r="D464" s="4"/>
      <c r="E464" s="38"/>
      <c r="F464" s="39" t="str">
        <f t="shared" si="135"/>
        <v/>
      </c>
      <c r="G464" s="39"/>
      <c r="H464" s="38"/>
      <c r="I464" s="192"/>
      <c r="J464" s="192"/>
      <c r="K464" s="192"/>
      <c r="L464" s="192"/>
      <c r="M464" s="192"/>
      <c r="N464" s="192"/>
      <c r="O464" s="192"/>
      <c r="P464" s="192"/>
      <c r="Q464" s="192"/>
      <c r="R464" s="192"/>
      <c r="Y464" s="40"/>
      <c r="Z464" s="41"/>
      <c r="AA464" s="42" t="str">
        <f t="shared" ref="AA464:AA501" si="136">IFERROR(IF(OR(B464="",B464="SUBTOTAL"),"",IF(AND(B464="Capítulo",E464=E$12),SUMIF(AD$15:AD$501,D464,AA$15:AA$501),IF(E464=E$13,AE464*Z464,SUM(AI464:AM464)))),"")</f>
        <v/>
      </c>
      <c r="AB464" s="42" t="str">
        <f t="shared" si="123"/>
        <v/>
      </c>
      <c r="AD464" s="5" t="str">
        <f t="shared" ref="AD464:AD501" si="137">IF(B464="PARTIDA",MID(D464,1,2),"")</f>
        <v/>
      </c>
      <c r="AE464" s="138" t="str">
        <f t="shared" ref="AE464:AE501" si="138">IF(AND($E464=$E$13,$B464="PARTIDA"),IF($G464="PZ",$AM$2,1),"")</f>
        <v/>
      </c>
      <c r="AF464" s="138" t="str">
        <f t="shared" si="124"/>
        <v/>
      </c>
      <c r="AG464" s="6" t="str">
        <f t="shared" ref="AG464:AG502" si="139">IF(E464=$E$13,MID($G464,1,3),"")</f>
        <v/>
      </c>
      <c r="AH464" s="5" t="str">
        <f t="shared" ref="AH464:AH502" si="140">IF(E464=$E$13,AA464,"")</f>
        <v/>
      </c>
      <c r="AI464" s="6" t="str">
        <f t="shared" si="125"/>
        <v/>
      </c>
      <c r="AJ464" s="6" t="str">
        <f t="shared" si="126"/>
        <v/>
      </c>
      <c r="AK464" s="6" t="str">
        <f t="shared" si="127"/>
        <v/>
      </c>
      <c r="AL464" s="6" t="str">
        <f t="shared" si="128"/>
        <v/>
      </c>
      <c r="AM464" s="6" t="str">
        <f t="shared" si="129"/>
        <v/>
      </c>
      <c r="AN464" s="6" t="str">
        <f t="shared" si="130"/>
        <v/>
      </c>
      <c r="AO464" s="6" t="str">
        <f t="shared" si="131"/>
        <v/>
      </c>
      <c r="AP464" s="6" t="str">
        <f t="shared" si="132"/>
        <v/>
      </c>
      <c r="AQ464" s="6" t="str">
        <f t="shared" si="133"/>
        <v/>
      </c>
      <c r="AR464" s="6" t="str">
        <f t="shared" si="134"/>
        <v/>
      </c>
      <c r="AS464" s="6"/>
      <c r="AT464" s="47"/>
    </row>
    <row r="465" spans="2:46" x14ac:dyDescent="0.25">
      <c r="B465" s="194"/>
      <c r="C465" s="194"/>
      <c r="D465" s="4"/>
      <c r="E465" s="38"/>
      <c r="F465" s="39" t="str">
        <f t="shared" si="135"/>
        <v/>
      </c>
      <c r="G465" s="39"/>
      <c r="H465" s="38"/>
      <c r="I465" s="192"/>
      <c r="J465" s="192"/>
      <c r="K465" s="192"/>
      <c r="L465" s="192"/>
      <c r="M465" s="192"/>
      <c r="N465" s="192"/>
      <c r="O465" s="192"/>
      <c r="P465" s="192"/>
      <c r="Q465" s="192"/>
      <c r="R465" s="192"/>
      <c r="Y465" s="40"/>
      <c r="Z465" s="41"/>
      <c r="AA465" s="42" t="str">
        <f t="shared" si="136"/>
        <v/>
      </c>
      <c r="AB465" s="42" t="str">
        <f t="shared" ref="AB465:AB501" si="141">IFERROR(IF(OR(AK$2=0,B465="",B465="SUBTOTAL"),"",IF(AND(B465="Capítulo",E465=E$12),SUMIF(AD$15:AD$501,D465,AB$15:AB$501),IF(E465=E$13,AF465*Z465,SUM(AI465:AR465)))),"")</f>
        <v/>
      </c>
      <c r="AD465" s="5" t="str">
        <f t="shared" si="137"/>
        <v/>
      </c>
      <c r="AE465" s="138" t="str">
        <f t="shared" si="138"/>
        <v/>
      </c>
      <c r="AF465" s="138" t="str">
        <f t="shared" ref="AF465:AF502" si="142">IF(AND($E465=$E$13,$B465="PARTIDA"),IF($G465="PZ",$AN$2,1),"")</f>
        <v/>
      </c>
      <c r="AG465" s="6" t="str">
        <f t="shared" si="139"/>
        <v/>
      </c>
      <c r="AH465" s="5" t="str">
        <f t="shared" si="140"/>
        <v/>
      </c>
      <c r="AI465" s="6" t="str">
        <f t="shared" ref="AI465:AI501" si="143">IF(OR(AI$13="",S465="",$E465=$E$13,$B465&lt;&gt;"partida"),"",S465*$Z465)</f>
        <v/>
      </c>
      <c r="AJ465" s="6" t="str">
        <f t="shared" ref="AJ465:AJ501" si="144">IF(OR(AJ$13="",T465="",$E465=$E$13,$B465&lt;&gt;"partida"),"",T465*$Z465)</f>
        <v/>
      </c>
      <c r="AK465" s="6" t="str">
        <f t="shared" ref="AK465:AK501" si="145">IF(OR(AK$13="",U465="",$E465=$E$13,$B465&lt;&gt;"partida"),"",U465*$Z465)</f>
        <v/>
      </c>
      <c r="AL465" s="6" t="str">
        <f t="shared" ref="AL465:AL501" si="146">IF(OR(AL$13="",V465="",$E465=$E$13,$B465&lt;&gt;"partida"),"",V465*$Z465)</f>
        <v/>
      </c>
      <c r="AM465" s="6" t="str">
        <f t="shared" ref="AM465:AM501" si="147">IF(OR(AM$13="",W465="",$E465=$E$13,$B465&lt;&gt;"partida"),"",W465*$Z465)</f>
        <v/>
      </c>
      <c r="AN465" s="6" t="str">
        <f t="shared" ref="AN465:AN501" si="148">IF(OR(AN$13="",S465="",$E465=$E$13,$B465&lt;&gt;"partida"),"",S465*$Z465)</f>
        <v/>
      </c>
      <c r="AO465" s="6" t="str">
        <f t="shared" ref="AO465:AO501" si="149">IF(OR(AO$13="",T465="",$E465=$E$13,$B465&lt;&gt;"partida"),"",T465*$Z465)</f>
        <v/>
      </c>
      <c r="AP465" s="6" t="str">
        <f t="shared" ref="AP465:AP501" si="150">IF(OR(AP$13="",U465="",$E465=$E$13,$B465&lt;&gt;"partida"),"",U465*$Z465)</f>
        <v/>
      </c>
      <c r="AQ465" s="6" t="str">
        <f t="shared" ref="AQ465:AQ501" si="151">IF(OR(AQ$13="",V465="",$E465=$E$13,$B465&lt;&gt;"partida"),"",V465*$Z465)</f>
        <v/>
      </c>
      <c r="AR465" s="6" t="str">
        <f t="shared" ref="AR465:AR501" si="152">IF(OR(AR$13="",W465="",$E465=$E$13,$B465&lt;&gt;"partida"),"",W465*$Z465)</f>
        <v/>
      </c>
      <c r="AS465" s="6"/>
      <c r="AT465" s="47"/>
    </row>
    <row r="466" spans="2:46" x14ac:dyDescent="0.25">
      <c r="B466" s="194"/>
      <c r="C466" s="194"/>
      <c r="D466" s="4"/>
      <c r="E466" s="38"/>
      <c r="F466" s="39" t="str">
        <f t="shared" si="135"/>
        <v/>
      </c>
      <c r="G466" s="39"/>
      <c r="H466" s="38"/>
      <c r="I466" s="192"/>
      <c r="J466" s="192"/>
      <c r="K466" s="192"/>
      <c r="L466" s="192"/>
      <c r="M466" s="192"/>
      <c r="N466" s="192"/>
      <c r="O466" s="192"/>
      <c r="P466" s="192"/>
      <c r="Q466" s="192"/>
      <c r="R466" s="192"/>
      <c r="Y466" s="40"/>
      <c r="Z466" s="41"/>
      <c r="AA466" s="42" t="str">
        <f t="shared" si="136"/>
        <v/>
      </c>
      <c r="AB466" s="42" t="str">
        <f t="shared" si="141"/>
        <v/>
      </c>
      <c r="AD466" s="5" t="str">
        <f t="shared" si="137"/>
        <v/>
      </c>
      <c r="AE466" s="138" t="str">
        <f t="shared" si="138"/>
        <v/>
      </c>
      <c r="AF466" s="138" t="str">
        <f t="shared" si="142"/>
        <v/>
      </c>
      <c r="AG466" s="6" t="str">
        <f t="shared" si="139"/>
        <v/>
      </c>
      <c r="AH466" s="5" t="str">
        <f t="shared" si="140"/>
        <v/>
      </c>
      <c r="AI466" s="6" t="str">
        <f t="shared" si="143"/>
        <v/>
      </c>
      <c r="AJ466" s="6" t="str">
        <f t="shared" si="144"/>
        <v/>
      </c>
      <c r="AK466" s="6" t="str">
        <f t="shared" si="145"/>
        <v/>
      </c>
      <c r="AL466" s="6" t="str">
        <f t="shared" si="146"/>
        <v/>
      </c>
      <c r="AM466" s="6" t="str">
        <f t="shared" si="147"/>
        <v/>
      </c>
      <c r="AN466" s="6" t="str">
        <f t="shared" si="148"/>
        <v/>
      </c>
      <c r="AO466" s="6" t="str">
        <f t="shared" si="149"/>
        <v/>
      </c>
      <c r="AP466" s="6" t="str">
        <f t="shared" si="150"/>
        <v/>
      </c>
      <c r="AQ466" s="6" t="str">
        <f t="shared" si="151"/>
        <v/>
      </c>
      <c r="AR466" s="6" t="str">
        <f t="shared" si="152"/>
        <v/>
      </c>
      <c r="AS466" s="6"/>
      <c r="AT466" s="47"/>
    </row>
    <row r="467" spans="2:46" x14ac:dyDescent="0.25">
      <c r="B467" s="194"/>
      <c r="C467" s="194"/>
      <c r="D467" s="4"/>
      <c r="E467" s="38"/>
      <c r="F467" s="39" t="str">
        <f t="shared" si="135"/>
        <v/>
      </c>
      <c r="G467" s="39"/>
      <c r="H467" s="38"/>
      <c r="I467" s="192"/>
      <c r="J467" s="192"/>
      <c r="K467" s="192"/>
      <c r="L467" s="192"/>
      <c r="M467" s="192"/>
      <c r="N467" s="192"/>
      <c r="O467" s="192"/>
      <c r="P467" s="192"/>
      <c r="Q467" s="192"/>
      <c r="R467" s="192"/>
      <c r="Y467" s="40"/>
      <c r="Z467" s="41"/>
      <c r="AA467" s="42" t="str">
        <f t="shared" si="136"/>
        <v/>
      </c>
      <c r="AB467" s="42" t="str">
        <f t="shared" si="141"/>
        <v/>
      </c>
      <c r="AD467" s="5" t="str">
        <f t="shared" si="137"/>
        <v/>
      </c>
      <c r="AE467" s="138" t="str">
        <f t="shared" si="138"/>
        <v/>
      </c>
      <c r="AF467" s="138" t="str">
        <f t="shared" si="142"/>
        <v/>
      </c>
      <c r="AG467" s="6" t="str">
        <f t="shared" si="139"/>
        <v/>
      </c>
      <c r="AH467" s="5" t="str">
        <f t="shared" si="140"/>
        <v/>
      </c>
      <c r="AI467" s="6" t="str">
        <f t="shared" si="143"/>
        <v/>
      </c>
      <c r="AJ467" s="6" t="str">
        <f t="shared" si="144"/>
        <v/>
      </c>
      <c r="AK467" s="6" t="str">
        <f t="shared" si="145"/>
        <v/>
      </c>
      <c r="AL467" s="6" t="str">
        <f t="shared" si="146"/>
        <v/>
      </c>
      <c r="AM467" s="6" t="str">
        <f t="shared" si="147"/>
        <v/>
      </c>
      <c r="AN467" s="6" t="str">
        <f t="shared" si="148"/>
        <v/>
      </c>
      <c r="AO467" s="6" t="str">
        <f t="shared" si="149"/>
        <v/>
      </c>
      <c r="AP467" s="6" t="str">
        <f t="shared" si="150"/>
        <v/>
      </c>
      <c r="AQ467" s="6" t="str">
        <f t="shared" si="151"/>
        <v/>
      </c>
      <c r="AR467" s="6" t="str">
        <f t="shared" si="152"/>
        <v/>
      </c>
      <c r="AS467" s="6"/>
      <c r="AT467" s="47"/>
    </row>
    <row r="468" spans="2:46" x14ac:dyDescent="0.25">
      <c r="B468" s="194"/>
      <c r="C468" s="194"/>
      <c r="D468" s="4"/>
      <c r="E468" s="38"/>
      <c r="F468" s="39" t="str">
        <f t="shared" si="135"/>
        <v/>
      </c>
      <c r="G468" s="39"/>
      <c r="H468" s="38"/>
      <c r="I468" s="192"/>
      <c r="J468" s="192"/>
      <c r="K468" s="192"/>
      <c r="L468" s="192"/>
      <c r="M468" s="192"/>
      <c r="N468" s="192"/>
      <c r="O468" s="192"/>
      <c r="P468" s="192"/>
      <c r="Q468" s="192"/>
      <c r="R468" s="192"/>
      <c r="Y468" s="40"/>
      <c r="Z468" s="41"/>
      <c r="AA468" s="42" t="str">
        <f t="shared" si="136"/>
        <v/>
      </c>
      <c r="AB468" s="42" t="str">
        <f t="shared" si="141"/>
        <v/>
      </c>
      <c r="AD468" s="5" t="str">
        <f t="shared" si="137"/>
        <v/>
      </c>
      <c r="AE468" s="138" t="str">
        <f t="shared" si="138"/>
        <v/>
      </c>
      <c r="AF468" s="138" t="str">
        <f t="shared" si="142"/>
        <v/>
      </c>
      <c r="AG468" s="6" t="str">
        <f t="shared" si="139"/>
        <v/>
      </c>
      <c r="AH468" s="5" t="str">
        <f t="shared" si="140"/>
        <v/>
      </c>
      <c r="AI468" s="6" t="str">
        <f t="shared" si="143"/>
        <v/>
      </c>
      <c r="AJ468" s="6" t="str">
        <f t="shared" si="144"/>
        <v/>
      </c>
      <c r="AK468" s="6" t="str">
        <f t="shared" si="145"/>
        <v/>
      </c>
      <c r="AL468" s="6" t="str">
        <f t="shared" si="146"/>
        <v/>
      </c>
      <c r="AM468" s="6" t="str">
        <f t="shared" si="147"/>
        <v/>
      </c>
      <c r="AN468" s="6" t="str">
        <f t="shared" si="148"/>
        <v/>
      </c>
      <c r="AO468" s="6" t="str">
        <f t="shared" si="149"/>
        <v/>
      </c>
      <c r="AP468" s="6" t="str">
        <f t="shared" si="150"/>
        <v/>
      </c>
      <c r="AQ468" s="6" t="str">
        <f t="shared" si="151"/>
        <v/>
      </c>
      <c r="AR468" s="6" t="str">
        <f t="shared" si="152"/>
        <v/>
      </c>
      <c r="AS468" s="6"/>
      <c r="AT468" s="47"/>
    </row>
    <row r="469" spans="2:46" x14ac:dyDescent="0.25">
      <c r="B469" s="194"/>
      <c r="C469" s="194"/>
      <c r="D469" s="4"/>
      <c r="E469" s="38"/>
      <c r="F469" s="39" t="str">
        <f t="shared" si="135"/>
        <v/>
      </c>
      <c r="G469" s="39"/>
      <c r="H469" s="38"/>
      <c r="I469" s="192"/>
      <c r="J469" s="192"/>
      <c r="K469" s="192"/>
      <c r="L469" s="192"/>
      <c r="M469" s="192"/>
      <c r="N469" s="192"/>
      <c r="O469" s="192"/>
      <c r="P469" s="192"/>
      <c r="Q469" s="192"/>
      <c r="R469" s="192"/>
      <c r="Y469" s="40"/>
      <c r="Z469" s="41"/>
      <c r="AA469" s="42" t="str">
        <f t="shared" si="136"/>
        <v/>
      </c>
      <c r="AB469" s="42" t="str">
        <f t="shared" si="141"/>
        <v/>
      </c>
      <c r="AD469" s="5" t="str">
        <f t="shared" si="137"/>
        <v/>
      </c>
      <c r="AE469" s="138" t="str">
        <f t="shared" si="138"/>
        <v/>
      </c>
      <c r="AF469" s="138" t="str">
        <f t="shared" si="142"/>
        <v/>
      </c>
      <c r="AG469" s="6" t="str">
        <f t="shared" si="139"/>
        <v/>
      </c>
      <c r="AH469" s="5" t="str">
        <f t="shared" si="140"/>
        <v/>
      </c>
      <c r="AI469" s="6" t="str">
        <f t="shared" si="143"/>
        <v/>
      </c>
      <c r="AJ469" s="6" t="str">
        <f t="shared" si="144"/>
        <v/>
      </c>
      <c r="AK469" s="6" t="str">
        <f t="shared" si="145"/>
        <v/>
      </c>
      <c r="AL469" s="6" t="str">
        <f t="shared" si="146"/>
        <v/>
      </c>
      <c r="AM469" s="6" t="str">
        <f t="shared" si="147"/>
        <v/>
      </c>
      <c r="AN469" s="6" t="str">
        <f t="shared" si="148"/>
        <v/>
      </c>
      <c r="AO469" s="6" t="str">
        <f t="shared" si="149"/>
        <v/>
      </c>
      <c r="AP469" s="6" t="str">
        <f t="shared" si="150"/>
        <v/>
      </c>
      <c r="AQ469" s="6" t="str">
        <f t="shared" si="151"/>
        <v/>
      </c>
      <c r="AR469" s="6" t="str">
        <f t="shared" si="152"/>
        <v/>
      </c>
      <c r="AS469" s="6"/>
      <c r="AT469" s="47"/>
    </row>
    <row r="470" spans="2:46" x14ac:dyDescent="0.25">
      <c r="B470" s="194"/>
      <c r="C470" s="194"/>
      <c r="D470" s="4"/>
      <c r="E470" s="38"/>
      <c r="F470" s="39" t="str">
        <f t="shared" si="135"/>
        <v/>
      </c>
      <c r="G470" s="39"/>
      <c r="H470" s="38"/>
      <c r="I470" s="192"/>
      <c r="J470" s="192"/>
      <c r="K470" s="192"/>
      <c r="L470" s="192"/>
      <c r="M470" s="192"/>
      <c r="N470" s="192"/>
      <c r="O470" s="192"/>
      <c r="P470" s="192"/>
      <c r="Q470" s="192"/>
      <c r="R470" s="192"/>
      <c r="Y470" s="40"/>
      <c r="Z470" s="41"/>
      <c r="AA470" s="42" t="str">
        <f t="shared" si="136"/>
        <v/>
      </c>
      <c r="AB470" s="42" t="str">
        <f t="shared" si="141"/>
        <v/>
      </c>
      <c r="AD470" s="5" t="str">
        <f t="shared" si="137"/>
        <v/>
      </c>
      <c r="AE470" s="138" t="str">
        <f t="shared" si="138"/>
        <v/>
      </c>
      <c r="AF470" s="138" t="str">
        <f t="shared" si="142"/>
        <v/>
      </c>
      <c r="AG470" s="6" t="str">
        <f t="shared" si="139"/>
        <v/>
      </c>
      <c r="AH470" s="5" t="str">
        <f t="shared" si="140"/>
        <v/>
      </c>
      <c r="AI470" s="6" t="str">
        <f t="shared" si="143"/>
        <v/>
      </c>
      <c r="AJ470" s="6" t="str">
        <f t="shared" si="144"/>
        <v/>
      </c>
      <c r="AK470" s="6" t="str">
        <f t="shared" si="145"/>
        <v/>
      </c>
      <c r="AL470" s="6" t="str">
        <f t="shared" si="146"/>
        <v/>
      </c>
      <c r="AM470" s="6" t="str">
        <f t="shared" si="147"/>
        <v/>
      </c>
      <c r="AN470" s="6" t="str">
        <f t="shared" si="148"/>
        <v/>
      </c>
      <c r="AO470" s="6" t="str">
        <f t="shared" si="149"/>
        <v/>
      </c>
      <c r="AP470" s="6" t="str">
        <f t="shared" si="150"/>
        <v/>
      </c>
      <c r="AQ470" s="6" t="str">
        <f t="shared" si="151"/>
        <v/>
      </c>
      <c r="AR470" s="6" t="str">
        <f t="shared" si="152"/>
        <v/>
      </c>
      <c r="AS470" s="6"/>
      <c r="AT470" s="47"/>
    </row>
    <row r="471" spans="2:46" x14ac:dyDescent="0.25">
      <c r="B471" s="194"/>
      <c r="C471" s="194"/>
      <c r="D471" s="4"/>
      <c r="E471" s="38"/>
      <c r="F471" s="39" t="str">
        <f t="shared" si="135"/>
        <v/>
      </c>
      <c r="G471" s="39"/>
      <c r="H471" s="38"/>
      <c r="I471" s="192"/>
      <c r="J471" s="192"/>
      <c r="K471" s="192"/>
      <c r="L471" s="192"/>
      <c r="M471" s="192"/>
      <c r="N471" s="192"/>
      <c r="O471" s="192"/>
      <c r="P471" s="192"/>
      <c r="Q471" s="192"/>
      <c r="R471" s="192"/>
      <c r="Y471" s="40"/>
      <c r="Z471" s="41"/>
      <c r="AA471" s="42" t="str">
        <f t="shared" si="136"/>
        <v/>
      </c>
      <c r="AB471" s="42" t="str">
        <f t="shared" si="141"/>
        <v/>
      </c>
      <c r="AD471" s="5" t="str">
        <f t="shared" si="137"/>
        <v/>
      </c>
      <c r="AE471" s="138" t="str">
        <f t="shared" si="138"/>
        <v/>
      </c>
      <c r="AF471" s="138" t="str">
        <f t="shared" si="142"/>
        <v/>
      </c>
      <c r="AG471" s="6" t="str">
        <f t="shared" si="139"/>
        <v/>
      </c>
      <c r="AH471" s="5" t="str">
        <f t="shared" si="140"/>
        <v/>
      </c>
      <c r="AI471" s="6" t="str">
        <f t="shared" si="143"/>
        <v/>
      </c>
      <c r="AJ471" s="6" t="str">
        <f t="shared" si="144"/>
        <v/>
      </c>
      <c r="AK471" s="6" t="str">
        <f t="shared" si="145"/>
        <v/>
      </c>
      <c r="AL471" s="6" t="str">
        <f t="shared" si="146"/>
        <v/>
      </c>
      <c r="AM471" s="6" t="str">
        <f t="shared" si="147"/>
        <v/>
      </c>
      <c r="AN471" s="6" t="str">
        <f t="shared" si="148"/>
        <v/>
      </c>
      <c r="AO471" s="6" t="str">
        <f t="shared" si="149"/>
        <v/>
      </c>
      <c r="AP471" s="6" t="str">
        <f t="shared" si="150"/>
        <v/>
      </c>
      <c r="AQ471" s="6" t="str">
        <f t="shared" si="151"/>
        <v/>
      </c>
      <c r="AR471" s="6" t="str">
        <f t="shared" si="152"/>
        <v/>
      </c>
      <c r="AS471" s="6"/>
      <c r="AT471" s="47"/>
    </row>
    <row r="472" spans="2:46" x14ac:dyDescent="0.25">
      <c r="B472" s="194"/>
      <c r="C472" s="194"/>
      <c r="D472" s="4"/>
      <c r="E472" s="38"/>
      <c r="F472" s="39" t="str">
        <f t="shared" si="135"/>
        <v/>
      </c>
      <c r="G472" s="39"/>
      <c r="H472" s="38"/>
      <c r="I472" s="192"/>
      <c r="J472" s="192"/>
      <c r="K472" s="192"/>
      <c r="L472" s="192"/>
      <c r="M472" s="192"/>
      <c r="N472" s="192"/>
      <c r="O472" s="192"/>
      <c r="P472" s="192"/>
      <c r="Q472" s="192"/>
      <c r="R472" s="192"/>
      <c r="Y472" s="40"/>
      <c r="Z472" s="41"/>
      <c r="AA472" s="42" t="str">
        <f t="shared" si="136"/>
        <v/>
      </c>
      <c r="AB472" s="42" t="str">
        <f t="shared" si="141"/>
        <v/>
      </c>
      <c r="AD472" s="5" t="str">
        <f t="shared" si="137"/>
        <v/>
      </c>
      <c r="AE472" s="138" t="str">
        <f t="shared" si="138"/>
        <v/>
      </c>
      <c r="AF472" s="138" t="str">
        <f t="shared" si="142"/>
        <v/>
      </c>
      <c r="AG472" s="6" t="str">
        <f t="shared" si="139"/>
        <v/>
      </c>
      <c r="AH472" s="5" t="str">
        <f t="shared" si="140"/>
        <v/>
      </c>
      <c r="AI472" s="6" t="str">
        <f t="shared" si="143"/>
        <v/>
      </c>
      <c r="AJ472" s="6" t="str">
        <f t="shared" si="144"/>
        <v/>
      </c>
      <c r="AK472" s="6" t="str">
        <f t="shared" si="145"/>
        <v/>
      </c>
      <c r="AL472" s="6" t="str">
        <f t="shared" si="146"/>
        <v/>
      </c>
      <c r="AM472" s="6" t="str">
        <f t="shared" si="147"/>
        <v/>
      </c>
      <c r="AN472" s="6" t="str">
        <f t="shared" si="148"/>
        <v/>
      </c>
      <c r="AO472" s="6" t="str">
        <f t="shared" si="149"/>
        <v/>
      </c>
      <c r="AP472" s="6" t="str">
        <f t="shared" si="150"/>
        <v/>
      </c>
      <c r="AQ472" s="6" t="str">
        <f t="shared" si="151"/>
        <v/>
      </c>
      <c r="AR472" s="6" t="str">
        <f t="shared" si="152"/>
        <v/>
      </c>
      <c r="AS472" s="6"/>
      <c r="AT472" s="47"/>
    </row>
    <row r="473" spans="2:46" x14ac:dyDescent="0.25">
      <c r="B473" s="194"/>
      <c r="C473" s="194"/>
      <c r="D473" s="4"/>
      <c r="E473" s="38"/>
      <c r="F473" s="39" t="str">
        <f t="shared" si="135"/>
        <v/>
      </c>
      <c r="G473" s="39"/>
      <c r="H473" s="38"/>
      <c r="I473" s="192"/>
      <c r="J473" s="192"/>
      <c r="K473" s="192"/>
      <c r="L473" s="192"/>
      <c r="M473" s="192"/>
      <c r="N473" s="192"/>
      <c r="O473" s="192"/>
      <c r="P473" s="192"/>
      <c r="Q473" s="192"/>
      <c r="R473" s="192"/>
      <c r="Y473" s="40"/>
      <c r="Z473" s="41"/>
      <c r="AA473" s="42" t="str">
        <f t="shared" si="136"/>
        <v/>
      </c>
      <c r="AB473" s="42" t="str">
        <f t="shared" si="141"/>
        <v/>
      </c>
      <c r="AD473" s="5" t="str">
        <f t="shared" si="137"/>
        <v/>
      </c>
      <c r="AE473" s="138" t="str">
        <f t="shared" si="138"/>
        <v/>
      </c>
      <c r="AF473" s="138" t="str">
        <f t="shared" si="142"/>
        <v/>
      </c>
      <c r="AG473" s="6" t="str">
        <f t="shared" si="139"/>
        <v/>
      </c>
      <c r="AH473" s="5" t="str">
        <f t="shared" si="140"/>
        <v/>
      </c>
      <c r="AI473" s="6" t="str">
        <f t="shared" si="143"/>
        <v/>
      </c>
      <c r="AJ473" s="6" t="str">
        <f t="shared" si="144"/>
        <v/>
      </c>
      <c r="AK473" s="6" t="str">
        <f t="shared" si="145"/>
        <v/>
      </c>
      <c r="AL473" s="6" t="str">
        <f t="shared" si="146"/>
        <v/>
      </c>
      <c r="AM473" s="6" t="str">
        <f t="shared" si="147"/>
        <v/>
      </c>
      <c r="AN473" s="6" t="str">
        <f t="shared" si="148"/>
        <v/>
      </c>
      <c r="AO473" s="6" t="str">
        <f t="shared" si="149"/>
        <v/>
      </c>
      <c r="AP473" s="6" t="str">
        <f t="shared" si="150"/>
        <v/>
      </c>
      <c r="AQ473" s="6" t="str">
        <f t="shared" si="151"/>
        <v/>
      </c>
      <c r="AR473" s="6" t="str">
        <f t="shared" si="152"/>
        <v/>
      </c>
      <c r="AS473" s="6"/>
      <c r="AT473" s="47"/>
    </row>
    <row r="474" spans="2:46" x14ac:dyDescent="0.25">
      <c r="B474" s="194"/>
      <c r="C474" s="194"/>
      <c r="D474" s="4"/>
      <c r="E474" s="38"/>
      <c r="F474" s="39" t="str">
        <f t="shared" si="135"/>
        <v/>
      </c>
      <c r="G474" s="39"/>
      <c r="H474" s="38"/>
      <c r="I474" s="192"/>
      <c r="J474" s="192"/>
      <c r="K474" s="192"/>
      <c r="L474" s="192"/>
      <c r="M474" s="192"/>
      <c r="N474" s="192"/>
      <c r="O474" s="192"/>
      <c r="P474" s="192"/>
      <c r="Q474" s="192"/>
      <c r="R474" s="192"/>
      <c r="Y474" s="40"/>
      <c r="Z474" s="41"/>
      <c r="AA474" s="42" t="str">
        <f t="shared" si="136"/>
        <v/>
      </c>
      <c r="AB474" s="42" t="str">
        <f t="shared" si="141"/>
        <v/>
      </c>
      <c r="AD474" s="5" t="str">
        <f t="shared" si="137"/>
        <v/>
      </c>
      <c r="AE474" s="138" t="str">
        <f t="shared" si="138"/>
        <v/>
      </c>
      <c r="AF474" s="138" t="str">
        <f t="shared" si="142"/>
        <v/>
      </c>
      <c r="AG474" s="6" t="str">
        <f t="shared" si="139"/>
        <v/>
      </c>
      <c r="AH474" s="5" t="str">
        <f t="shared" si="140"/>
        <v/>
      </c>
      <c r="AI474" s="6" t="str">
        <f t="shared" si="143"/>
        <v/>
      </c>
      <c r="AJ474" s="6" t="str">
        <f t="shared" si="144"/>
        <v/>
      </c>
      <c r="AK474" s="6" t="str">
        <f t="shared" si="145"/>
        <v/>
      </c>
      <c r="AL474" s="6" t="str">
        <f t="shared" si="146"/>
        <v/>
      </c>
      <c r="AM474" s="6" t="str">
        <f t="shared" si="147"/>
        <v/>
      </c>
      <c r="AN474" s="6" t="str">
        <f t="shared" si="148"/>
        <v/>
      </c>
      <c r="AO474" s="6" t="str">
        <f t="shared" si="149"/>
        <v/>
      </c>
      <c r="AP474" s="6" t="str">
        <f t="shared" si="150"/>
        <v/>
      </c>
      <c r="AQ474" s="6" t="str">
        <f t="shared" si="151"/>
        <v/>
      </c>
      <c r="AR474" s="6" t="str">
        <f t="shared" si="152"/>
        <v/>
      </c>
      <c r="AS474" s="6"/>
      <c r="AT474" s="47"/>
    </row>
    <row r="475" spans="2:46" x14ac:dyDescent="0.25">
      <c r="B475" s="194"/>
      <c r="C475" s="194"/>
      <c r="D475" s="4"/>
      <c r="E475" s="38"/>
      <c r="F475" s="39" t="str">
        <f t="shared" si="135"/>
        <v/>
      </c>
      <c r="G475" s="39"/>
      <c r="H475" s="38"/>
      <c r="I475" s="192"/>
      <c r="J475" s="192"/>
      <c r="K475" s="192"/>
      <c r="L475" s="192"/>
      <c r="M475" s="192"/>
      <c r="N475" s="192"/>
      <c r="O475" s="192"/>
      <c r="P475" s="192"/>
      <c r="Q475" s="192"/>
      <c r="R475" s="192"/>
      <c r="Y475" s="40"/>
      <c r="Z475" s="41"/>
      <c r="AA475" s="42" t="str">
        <f t="shared" si="136"/>
        <v/>
      </c>
      <c r="AB475" s="42" t="str">
        <f t="shared" si="141"/>
        <v/>
      </c>
      <c r="AD475" s="5" t="str">
        <f t="shared" si="137"/>
        <v/>
      </c>
      <c r="AE475" s="138" t="str">
        <f t="shared" si="138"/>
        <v/>
      </c>
      <c r="AF475" s="138" t="str">
        <f t="shared" si="142"/>
        <v/>
      </c>
      <c r="AG475" s="6" t="str">
        <f t="shared" si="139"/>
        <v/>
      </c>
      <c r="AH475" s="5" t="str">
        <f t="shared" si="140"/>
        <v/>
      </c>
      <c r="AI475" s="6" t="str">
        <f t="shared" si="143"/>
        <v/>
      </c>
      <c r="AJ475" s="6" t="str">
        <f t="shared" si="144"/>
        <v/>
      </c>
      <c r="AK475" s="6" t="str">
        <f t="shared" si="145"/>
        <v/>
      </c>
      <c r="AL475" s="6" t="str">
        <f t="shared" si="146"/>
        <v/>
      </c>
      <c r="AM475" s="6" t="str">
        <f t="shared" si="147"/>
        <v/>
      </c>
      <c r="AN475" s="6" t="str">
        <f t="shared" si="148"/>
        <v/>
      </c>
      <c r="AO475" s="6" t="str">
        <f t="shared" si="149"/>
        <v/>
      </c>
      <c r="AP475" s="6" t="str">
        <f t="shared" si="150"/>
        <v/>
      </c>
      <c r="AQ475" s="6" t="str">
        <f t="shared" si="151"/>
        <v/>
      </c>
      <c r="AR475" s="6" t="str">
        <f t="shared" si="152"/>
        <v/>
      </c>
      <c r="AS475" s="6"/>
      <c r="AT475" s="47"/>
    </row>
    <row r="476" spans="2:46" x14ac:dyDescent="0.25">
      <c r="B476" s="194"/>
      <c r="C476" s="194"/>
      <c r="D476" s="4"/>
      <c r="E476" s="38"/>
      <c r="F476" s="39" t="str">
        <f t="shared" ref="F476:F501" si="153">IF(G476="","",VLOOKUP($G476,$AW$2:$AX$12,2,FALSE))</f>
        <v/>
      </c>
      <c r="G476" s="39"/>
      <c r="H476" s="38"/>
      <c r="I476" s="192"/>
      <c r="J476" s="192"/>
      <c r="K476" s="192"/>
      <c r="L476" s="192"/>
      <c r="M476" s="192"/>
      <c r="N476" s="192"/>
      <c r="O476" s="192"/>
      <c r="P476" s="192"/>
      <c r="Q476" s="192"/>
      <c r="R476" s="192"/>
      <c r="Y476" s="40"/>
      <c r="Z476" s="41"/>
      <c r="AA476" s="42" t="str">
        <f t="shared" si="136"/>
        <v/>
      </c>
      <c r="AB476" s="42" t="str">
        <f t="shared" si="141"/>
        <v/>
      </c>
      <c r="AD476" s="5" t="str">
        <f t="shared" si="137"/>
        <v/>
      </c>
      <c r="AE476" s="138" t="str">
        <f t="shared" si="138"/>
        <v/>
      </c>
      <c r="AF476" s="138" t="str">
        <f t="shared" si="142"/>
        <v/>
      </c>
      <c r="AG476" s="6" t="str">
        <f t="shared" si="139"/>
        <v/>
      </c>
      <c r="AH476" s="5" t="str">
        <f t="shared" si="140"/>
        <v/>
      </c>
      <c r="AI476" s="6" t="str">
        <f t="shared" si="143"/>
        <v/>
      </c>
      <c r="AJ476" s="6" t="str">
        <f t="shared" si="144"/>
        <v/>
      </c>
      <c r="AK476" s="6" t="str">
        <f t="shared" si="145"/>
        <v/>
      </c>
      <c r="AL476" s="6" t="str">
        <f t="shared" si="146"/>
        <v/>
      </c>
      <c r="AM476" s="6" t="str">
        <f t="shared" si="147"/>
        <v/>
      </c>
      <c r="AN476" s="6" t="str">
        <f t="shared" si="148"/>
        <v/>
      </c>
      <c r="AO476" s="6" t="str">
        <f t="shared" si="149"/>
        <v/>
      </c>
      <c r="AP476" s="6" t="str">
        <f t="shared" si="150"/>
        <v/>
      </c>
      <c r="AQ476" s="6" t="str">
        <f t="shared" si="151"/>
        <v/>
      </c>
      <c r="AR476" s="6" t="str">
        <f t="shared" si="152"/>
        <v/>
      </c>
      <c r="AS476" s="6"/>
      <c r="AT476" s="47"/>
    </row>
    <row r="477" spans="2:46" x14ac:dyDescent="0.25">
      <c r="B477" s="194"/>
      <c r="C477" s="194"/>
      <c r="D477" s="4"/>
      <c r="E477" s="38"/>
      <c r="F477" s="39" t="str">
        <f t="shared" si="153"/>
        <v/>
      </c>
      <c r="G477" s="39"/>
      <c r="H477" s="38"/>
      <c r="I477" s="192"/>
      <c r="J477" s="192"/>
      <c r="K477" s="192"/>
      <c r="L477" s="192"/>
      <c r="M477" s="192"/>
      <c r="N477" s="192"/>
      <c r="O477" s="192"/>
      <c r="P477" s="192"/>
      <c r="Q477" s="192"/>
      <c r="R477" s="192"/>
      <c r="Y477" s="40"/>
      <c r="Z477" s="41"/>
      <c r="AA477" s="42" t="str">
        <f t="shared" si="136"/>
        <v/>
      </c>
      <c r="AB477" s="42" t="str">
        <f t="shared" si="141"/>
        <v/>
      </c>
      <c r="AD477" s="5" t="str">
        <f t="shared" si="137"/>
        <v/>
      </c>
      <c r="AE477" s="138" t="str">
        <f t="shared" si="138"/>
        <v/>
      </c>
      <c r="AF477" s="138" t="str">
        <f t="shared" si="142"/>
        <v/>
      </c>
      <c r="AG477" s="6" t="str">
        <f t="shared" si="139"/>
        <v/>
      </c>
      <c r="AH477" s="5" t="str">
        <f t="shared" si="140"/>
        <v/>
      </c>
      <c r="AI477" s="6" t="str">
        <f t="shared" si="143"/>
        <v/>
      </c>
      <c r="AJ477" s="6" t="str">
        <f t="shared" si="144"/>
        <v/>
      </c>
      <c r="AK477" s="6" t="str">
        <f t="shared" si="145"/>
        <v/>
      </c>
      <c r="AL477" s="6" t="str">
        <f t="shared" si="146"/>
        <v/>
      </c>
      <c r="AM477" s="6" t="str">
        <f t="shared" si="147"/>
        <v/>
      </c>
      <c r="AN477" s="6" t="str">
        <f t="shared" si="148"/>
        <v/>
      </c>
      <c r="AO477" s="6" t="str">
        <f t="shared" si="149"/>
        <v/>
      </c>
      <c r="AP477" s="6" t="str">
        <f t="shared" si="150"/>
        <v/>
      </c>
      <c r="AQ477" s="6" t="str">
        <f t="shared" si="151"/>
        <v/>
      </c>
      <c r="AR477" s="6" t="str">
        <f t="shared" si="152"/>
        <v/>
      </c>
      <c r="AS477" s="6"/>
      <c r="AT477" s="47"/>
    </row>
    <row r="478" spans="2:46" x14ac:dyDescent="0.25">
      <c r="B478" s="194"/>
      <c r="C478" s="194"/>
      <c r="D478" s="4"/>
      <c r="E478" s="38"/>
      <c r="F478" s="39" t="str">
        <f t="shared" si="153"/>
        <v/>
      </c>
      <c r="G478" s="39"/>
      <c r="H478" s="38"/>
      <c r="I478" s="192"/>
      <c r="J478" s="192"/>
      <c r="K478" s="192"/>
      <c r="L478" s="192"/>
      <c r="M478" s="192"/>
      <c r="N478" s="192"/>
      <c r="O478" s="192"/>
      <c r="P478" s="192"/>
      <c r="Q478" s="192"/>
      <c r="R478" s="192"/>
      <c r="Y478" s="40"/>
      <c r="Z478" s="41"/>
      <c r="AA478" s="42" t="str">
        <f t="shared" si="136"/>
        <v/>
      </c>
      <c r="AB478" s="42" t="str">
        <f t="shared" si="141"/>
        <v/>
      </c>
      <c r="AD478" s="5" t="str">
        <f t="shared" si="137"/>
        <v/>
      </c>
      <c r="AE478" s="138" t="str">
        <f t="shared" si="138"/>
        <v/>
      </c>
      <c r="AF478" s="138" t="str">
        <f t="shared" si="142"/>
        <v/>
      </c>
      <c r="AG478" s="6" t="str">
        <f t="shared" si="139"/>
        <v/>
      </c>
      <c r="AH478" s="5" t="str">
        <f t="shared" si="140"/>
        <v/>
      </c>
      <c r="AI478" s="6" t="str">
        <f t="shared" si="143"/>
        <v/>
      </c>
      <c r="AJ478" s="6" t="str">
        <f t="shared" si="144"/>
        <v/>
      </c>
      <c r="AK478" s="6" t="str">
        <f t="shared" si="145"/>
        <v/>
      </c>
      <c r="AL478" s="6" t="str">
        <f t="shared" si="146"/>
        <v/>
      </c>
      <c r="AM478" s="6" t="str">
        <f t="shared" si="147"/>
        <v/>
      </c>
      <c r="AN478" s="6" t="str">
        <f t="shared" si="148"/>
        <v/>
      </c>
      <c r="AO478" s="6" t="str">
        <f t="shared" si="149"/>
        <v/>
      </c>
      <c r="AP478" s="6" t="str">
        <f t="shared" si="150"/>
        <v/>
      </c>
      <c r="AQ478" s="6" t="str">
        <f t="shared" si="151"/>
        <v/>
      </c>
      <c r="AR478" s="6" t="str">
        <f t="shared" si="152"/>
        <v/>
      </c>
      <c r="AS478" s="6"/>
      <c r="AT478" s="47"/>
    </row>
    <row r="479" spans="2:46" x14ac:dyDescent="0.25">
      <c r="B479" s="194"/>
      <c r="C479" s="194"/>
      <c r="D479" s="4"/>
      <c r="E479" s="38"/>
      <c r="F479" s="39" t="str">
        <f t="shared" si="153"/>
        <v/>
      </c>
      <c r="G479" s="39"/>
      <c r="H479" s="38"/>
      <c r="I479" s="192"/>
      <c r="J479" s="192"/>
      <c r="K479" s="192"/>
      <c r="L479" s="192"/>
      <c r="M479" s="192"/>
      <c r="N479" s="192"/>
      <c r="O479" s="192"/>
      <c r="P479" s="192"/>
      <c r="Q479" s="192"/>
      <c r="R479" s="192"/>
      <c r="Y479" s="40"/>
      <c r="Z479" s="41"/>
      <c r="AA479" s="42" t="str">
        <f t="shared" si="136"/>
        <v/>
      </c>
      <c r="AB479" s="42" t="str">
        <f t="shared" si="141"/>
        <v/>
      </c>
      <c r="AD479" s="5" t="str">
        <f t="shared" si="137"/>
        <v/>
      </c>
      <c r="AE479" s="138" t="str">
        <f t="shared" si="138"/>
        <v/>
      </c>
      <c r="AF479" s="138" t="str">
        <f t="shared" si="142"/>
        <v/>
      </c>
      <c r="AG479" s="6" t="str">
        <f t="shared" si="139"/>
        <v/>
      </c>
      <c r="AH479" s="5" t="str">
        <f t="shared" si="140"/>
        <v/>
      </c>
      <c r="AI479" s="6" t="str">
        <f t="shared" si="143"/>
        <v/>
      </c>
      <c r="AJ479" s="6" t="str">
        <f t="shared" si="144"/>
        <v/>
      </c>
      <c r="AK479" s="6" t="str">
        <f t="shared" si="145"/>
        <v/>
      </c>
      <c r="AL479" s="6" t="str">
        <f t="shared" si="146"/>
        <v/>
      </c>
      <c r="AM479" s="6" t="str">
        <f t="shared" si="147"/>
        <v/>
      </c>
      <c r="AN479" s="6" t="str">
        <f t="shared" si="148"/>
        <v/>
      </c>
      <c r="AO479" s="6" t="str">
        <f t="shared" si="149"/>
        <v/>
      </c>
      <c r="AP479" s="6" t="str">
        <f t="shared" si="150"/>
        <v/>
      </c>
      <c r="AQ479" s="6" t="str">
        <f t="shared" si="151"/>
        <v/>
      </c>
      <c r="AR479" s="6" t="str">
        <f t="shared" si="152"/>
        <v/>
      </c>
      <c r="AS479" s="6"/>
      <c r="AT479" s="47"/>
    </row>
    <row r="480" spans="2:46" x14ac:dyDescent="0.25">
      <c r="B480" s="194"/>
      <c r="C480" s="194"/>
      <c r="D480" s="4"/>
      <c r="E480" s="38"/>
      <c r="F480" s="39" t="str">
        <f t="shared" si="153"/>
        <v/>
      </c>
      <c r="G480" s="39"/>
      <c r="H480" s="38"/>
      <c r="I480" s="192"/>
      <c r="J480" s="192"/>
      <c r="K480" s="192"/>
      <c r="L480" s="192"/>
      <c r="M480" s="192"/>
      <c r="N480" s="192"/>
      <c r="O480" s="192"/>
      <c r="P480" s="192"/>
      <c r="Q480" s="192"/>
      <c r="R480" s="192"/>
      <c r="Y480" s="40"/>
      <c r="Z480" s="41"/>
      <c r="AA480" s="42" t="str">
        <f t="shared" si="136"/>
        <v/>
      </c>
      <c r="AB480" s="42" t="str">
        <f t="shared" si="141"/>
        <v/>
      </c>
      <c r="AD480" s="5" t="str">
        <f t="shared" si="137"/>
        <v/>
      </c>
      <c r="AE480" s="138" t="str">
        <f t="shared" si="138"/>
        <v/>
      </c>
      <c r="AF480" s="138" t="str">
        <f t="shared" si="142"/>
        <v/>
      </c>
      <c r="AG480" s="6" t="str">
        <f t="shared" si="139"/>
        <v/>
      </c>
      <c r="AH480" s="5" t="str">
        <f t="shared" si="140"/>
        <v/>
      </c>
      <c r="AI480" s="6" t="str">
        <f t="shared" si="143"/>
        <v/>
      </c>
      <c r="AJ480" s="6" t="str">
        <f t="shared" si="144"/>
        <v/>
      </c>
      <c r="AK480" s="6" t="str">
        <f t="shared" si="145"/>
        <v/>
      </c>
      <c r="AL480" s="6" t="str">
        <f t="shared" si="146"/>
        <v/>
      </c>
      <c r="AM480" s="6" t="str">
        <f t="shared" si="147"/>
        <v/>
      </c>
      <c r="AN480" s="6" t="str">
        <f t="shared" si="148"/>
        <v/>
      </c>
      <c r="AO480" s="6" t="str">
        <f t="shared" si="149"/>
        <v/>
      </c>
      <c r="AP480" s="6" t="str">
        <f t="shared" si="150"/>
        <v/>
      </c>
      <c r="AQ480" s="6" t="str">
        <f t="shared" si="151"/>
        <v/>
      </c>
      <c r="AR480" s="6" t="str">
        <f t="shared" si="152"/>
        <v/>
      </c>
      <c r="AS480" s="6"/>
      <c r="AT480" s="47"/>
    </row>
    <row r="481" spans="2:46" x14ac:dyDescent="0.25">
      <c r="B481" s="194"/>
      <c r="C481" s="194"/>
      <c r="D481" s="4"/>
      <c r="E481" s="38"/>
      <c r="F481" s="39" t="str">
        <f t="shared" si="153"/>
        <v/>
      </c>
      <c r="G481" s="39"/>
      <c r="H481" s="38"/>
      <c r="I481" s="192"/>
      <c r="J481" s="192"/>
      <c r="K481" s="192"/>
      <c r="L481" s="192"/>
      <c r="M481" s="192"/>
      <c r="N481" s="192"/>
      <c r="O481" s="192"/>
      <c r="P481" s="192"/>
      <c r="Q481" s="192"/>
      <c r="R481" s="192"/>
      <c r="Y481" s="40"/>
      <c r="Z481" s="41"/>
      <c r="AA481" s="42" t="str">
        <f t="shared" si="136"/>
        <v/>
      </c>
      <c r="AB481" s="42" t="str">
        <f t="shared" si="141"/>
        <v/>
      </c>
      <c r="AD481" s="5" t="str">
        <f t="shared" si="137"/>
        <v/>
      </c>
      <c r="AE481" s="138" t="str">
        <f t="shared" si="138"/>
        <v/>
      </c>
      <c r="AF481" s="138" t="str">
        <f t="shared" si="142"/>
        <v/>
      </c>
      <c r="AG481" s="6" t="str">
        <f t="shared" si="139"/>
        <v/>
      </c>
      <c r="AH481" s="5" t="str">
        <f t="shared" si="140"/>
        <v/>
      </c>
      <c r="AI481" s="6" t="str">
        <f t="shared" si="143"/>
        <v/>
      </c>
      <c r="AJ481" s="6" t="str">
        <f t="shared" si="144"/>
        <v/>
      </c>
      <c r="AK481" s="6" t="str">
        <f t="shared" si="145"/>
        <v/>
      </c>
      <c r="AL481" s="6" t="str">
        <f t="shared" si="146"/>
        <v/>
      </c>
      <c r="AM481" s="6" t="str">
        <f t="shared" si="147"/>
        <v/>
      </c>
      <c r="AN481" s="6" t="str">
        <f t="shared" si="148"/>
        <v/>
      </c>
      <c r="AO481" s="6" t="str">
        <f t="shared" si="149"/>
        <v/>
      </c>
      <c r="AP481" s="6" t="str">
        <f t="shared" si="150"/>
        <v/>
      </c>
      <c r="AQ481" s="6" t="str">
        <f t="shared" si="151"/>
        <v/>
      </c>
      <c r="AR481" s="6" t="str">
        <f t="shared" si="152"/>
        <v/>
      </c>
      <c r="AS481" s="6"/>
      <c r="AT481" s="47"/>
    </row>
    <row r="482" spans="2:46" x14ac:dyDescent="0.25">
      <c r="B482" s="194"/>
      <c r="C482" s="194"/>
      <c r="D482" s="4"/>
      <c r="E482" s="38"/>
      <c r="F482" s="39" t="str">
        <f t="shared" si="153"/>
        <v/>
      </c>
      <c r="G482" s="39"/>
      <c r="H482" s="38"/>
      <c r="I482" s="192"/>
      <c r="J482" s="192"/>
      <c r="K482" s="192"/>
      <c r="L482" s="192"/>
      <c r="M482" s="192"/>
      <c r="N482" s="192"/>
      <c r="O482" s="192"/>
      <c r="P482" s="192"/>
      <c r="Q482" s="192"/>
      <c r="R482" s="192"/>
      <c r="Y482" s="40"/>
      <c r="Z482" s="41"/>
      <c r="AA482" s="42" t="str">
        <f t="shared" si="136"/>
        <v/>
      </c>
      <c r="AB482" s="42" t="str">
        <f t="shared" si="141"/>
        <v/>
      </c>
      <c r="AD482" s="5" t="str">
        <f t="shared" si="137"/>
        <v/>
      </c>
      <c r="AE482" s="138" t="str">
        <f t="shared" si="138"/>
        <v/>
      </c>
      <c r="AF482" s="138" t="str">
        <f t="shared" si="142"/>
        <v/>
      </c>
      <c r="AG482" s="6" t="str">
        <f t="shared" si="139"/>
        <v/>
      </c>
      <c r="AH482" s="5" t="str">
        <f t="shared" si="140"/>
        <v/>
      </c>
      <c r="AI482" s="6" t="str">
        <f t="shared" si="143"/>
        <v/>
      </c>
      <c r="AJ482" s="6" t="str">
        <f t="shared" si="144"/>
        <v/>
      </c>
      <c r="AK482" s="6" t="str">
        <f t="shared" si="145"/>
        <v/>
      </c>
      <c r="AL482" s="6" t="str">
        <f t="shared" si="146"/>
        <v/>
      </c>
      <c r="AM482" s="6" t="str">
        <f t="shared" si="147"/>
        <v/>
      </c>
      <c r="AN482" s="6" t="str">
        <f t="shared" si="148"/>
        <v/>
      </c>
      <c r="AO482" s="6" t="str">
        <f t="shared" si="149"/>
        <v/>
      </c>
      <c r="AP482" s="6" t="str">
        <f t="shared" si="150"/>
        <v/>
      </c>
      <c r="AQ482" s="6" t="str">
        <f t="shared" si="151"/>
        <v/>
      </c>
      <c r="AR482" s="6" t="str">
        <f t="shared" si="152"/>
        <v/>
      </c>
      <c r="AS482" s="6"/>
      <c r="AT482" s="47"/>
    </row>
    <row r="483" spans="2:46" x14ac:dyDescent="0.25">
      <c r="B483" s="194"/>
      <c r="C483" s="194"/>
      <c r="D483" s="4"/>
      <c r="E483" s="38"/>
      <c r="F483" s="39" t="str">
        <f t="shared" si="153"/>
        <v/>
      </c>
      <c r="G483" s="39"/>
      <c r="H483" s="38"/>
      <c r="I483" s="192"/>
      <c r="J483" s="192"/>
      <c r="K483" s="192"/>
      <c r="L483" s="192"/>
      <c r="M483" s="192"/>
      <c r="N483" s="192"/>
      <c r="O483" s="192"/>
      <c r="P483" s="192"/>
      <c r="Q483" s="192"/>
      <c r="R483" s="192"/>
      <c r="Y483" s="40"/>
      <c r="Z483" s="41"/>
      <c r="AA483" s="42" t="str">
        <f t="shared" si="136"/>
        <v/>
      </c>
      <c r="AB483" s="42" t="str">
        <f t="shared" si="141"/>
        <v/>
      </c>
      <c r="AD483" s="5" t="str">
        <f t="shared" si="137"/>
        <v/>
      </c>
      <c r="AE483" s="138" t="str">
        <f t="shared" si="138"/>
        <v/>
      </c>
      <c r="AF483" s="138" t="str">
        <f t="shared" si="142"/>
        <v/>
      </c>
      <c r="AG483" s="6" t="str">
        <f t="shared" si="139"/>
        <v/>
      </c>
      <c r="AH483" s="5" t="str">
        <f t="shared" si="140"/>
        <v/>
      </c>
      <c r="AI483" s="6" t="str">
        <f t="shared" si="143"/>
        <v/>
      </c>
      <c r="AJ483" s="6" t="str">
        <f t="shared" si="144"/>
        <v/>
      </c>
      <c r="AK483" s="6" t="str">
        <f t="shared" si="145"/>
        <v/>
      </c>
      <c r="AL483" s="6" t="str">
        <f t="shared" si="146"/>
        <v/>
      </c>
      <c r="AM483" s="6" t="str">
        <f t="shared" si="147"/>
        <v/>
      </c>
      <c r="AN483" s="6" t="str">
        <f t="shared" si="148"/>
        <v/>
      </c>
      <c r="AO483" s="6" t="str">
        <f t="shared" si="149"/>
        <v/>
      </c>
      <c r="AP483" s="6" t="str">
        <f t="shared" si="150"/>
        <v/>
      </c>
      <c r="AQ483" s="6" t="str">
        <f t="shared" si="151"/>
        <v/>
      </c>
      <c r="AR483" s="6" t="str">
        <f t="shared" si="152"/>
        <v/>
      </c>
      <c r="AS483" s="6"/>
      <c r="AT483" s="47"/>
    </row>
    <row r="484" spans="2:46" x14ac:dyDescent="0.25">
      <c r="B484" s="194"/>
      <c r="C484" s="194"/>
      <c r="D484" s="4"/>
      <c r="E484" s="38"/>
      <c r="F484" s="39" t="str">
        <f t="shared" si="153"/>
        <v/>
      </c>
      <c r="G484" s="39"/>
      <c r="H484" s="38"/>
      <c r="I484" s="192"/>
      <c r="J484" s="192"/>
      <c r="K484" s="192"/>
      <c r="L484" s="192"/>
      <c r="M484" s="192"/>
      <c r="N484" s="192"/>
      <c r="O484" s="192"/>
      <c r="P484" s="192"/>
      <c r="Q484" s="192"/>
      <c r="R484" s="192"/>
      <c r="Y484" s="40"/>
      <c r="Z484" s="41"/>
      <c r="AA484" s="42" t="str">
        <f t="shared" si="136"/>
        <v/>
      </c>
      <c r="AB484" s="42" t="str">
        <f t="shared" si="141"/>
        <v/>
      </c>
      <c r="AD484" s="5" t="str">
        <f t="shared" si="137"/>
        <v/>
      </c>
      <c r="AE484" s="138" t="str">
        <f t="shared" si="138"/>
        <v/>
      </c>
      <c r="AF484" s="138" t="str">
        <f t="shared" si="142"/>
        <v/>
      </c>
      <c r="AG484" s="6" t="str">
        <f t="shared" si="139"/>
        <v/>
      </c>
      <c r="AH484" s="5" t="str">
        <f t="shared" si="140"/>
        <v/>
      </c>
      <c r="AI484" s="6" t="str">
        <f t="shared" si="143"/>
        <v/>
      </c>
      <c r="AJ484" s="6" t="str">
        <f t="shared" si="144"/>
        <v/>
      </c>
      <c r="AK484" s="6" t="str">
        <f t="shared" si="145"/>
        <v/>
      </c>
      <c r="AL484" s="6" t="str">
        <f t="shared" si="146"/>
        <v/>
      </c>
      <c r="AM484" s="6" t="str">
        <f t="shared" si="147"/>
        <v/>
      </c>
      <c r="AN484" s="6" t="str">
        <f t="shared" si="148"/>
        <v/>
      </c>
      <c r="AO484" s="6" t="str">
        <f t="shared" si="149"/>
        <v/>
      </c>
      <c r="AP484" s="6" t="str">
        <f t="shared" si="150"/>
        <v/>
      </c>
      <c r="AQ484" s="6" t="str">
        <f t="shared" si="151"/>
        <v/>
      </c>
      <c r="AR484" s="6" t="str">
        <f t="shared" si="152"/>
        <v/>
      </c>
      <c r="AS484" s="6"/>
      <c r="AT484" s="47"/>
    </row>
    <row r="485" spans="2:46" x14ac:dyDescent="0.25">
      <c r="B485" s="194"/>
      <c r="C485" s="194"/>
      <c r="D485" s="4"/>
      <c r="E485" s="38"/>
      <c r="F485" s="39" t="str">
        <f t="shared" si="153"/>
        <v/>
      </c>
      <c r="G485" s="39"/>
      <c r="H485" s="38"/>
      <c r="I485" s="192"/>
      <c r="J485" s="192"/>
      <c r="K485" s="192"/>
      <c r="L485" s="192"/>
      <c r="M485" s="192"/>
      <c r="N485" s="192"/>
      <c r="O485" s="192"/>
      <c r="P485" s="192"/>
      <c r="Q485" s="192"/>
      <c r="R485" s="192"/>
      <c r="Y485" s="40"/>
      <c r="Z485" s="41"/>
      <c r="AA485" s="42" t="str">
        <f t="shared" si="136"/>
        <v/>
      </c>
      <c r="AB485" s="42" t="str">
        <f t="shared" si="141"/>
        <v/>
      </c>
      <c r="AD485" s="5" t="str">
        <f t="shared" si="137"/>
        <v/>
      </c>
      <c r="AE485" s="138" t="str">
        <f t="shared" si="138"/>
        <v/>
      </c>
      <c r="AF485" s="138" t="str">
        <f t="shared" si="142"/>
        <v/>
      </c>
      <c r="AG485" s="6" t="str">
        <f t="shared" si="139"/>
        <v/>
      </c>
      <c r="AH485" s="5" t="str">
        <f t="shared" si="140"/>
        <v/>
      </c>
      <c r="AI485" s="6" t="str">
        <f t="shared" si="143"/>
        <v/>
      </c>
      <c r="AJ485" s="6" t="str">
        <f t="shared" si="144"/>
        <v/>
      </c>
      <c r="AK485" s="6" t="str">
        <f t="shared" si="145"/>
        <v/>
      </c>
      <c r="AL485" s="6" t="str">
        <f t="shared" si="146"/>
        <v/>
      </c>
      <c r="AM485" s="6" t="str">
        <f t="shared" si="147"/>
        <v/>
      </c>
      <c r="AN485" s="6" t="str">
        <f t="shared" si="148"/>
        <v/>
      </c>
      <c r="AO485" s="6" t="str">
        <f t="shared" si="149"/>
        <v/>
      </c>
      <c r="AP485" s="6" t="str">
        <f t="shared" si="150"/>
        <v/>
      </c>
      <c r="AQ485" s="6" t="str">
        <f t="shared" si="151"/>
        <v/>
      </c>
      <c r="AR485" s="6" t="str">
        <f t="shared" si="152"/>
        <v/>
      </c>
      <c r="AS485" s="6"/>
      <c r="AT485" s="47"/>
    </row>
    <row r="486" spans="2:46" x14ac:dyDescent="0.25">
      <c r="B486" s="194"/>
      <c r="C486" s="194"/>
      <c r="D486" s="4"/>
      <c r="E486" s="38"/>
      <c r="F486" s="39" t="str">
        <f t="shared" si="153"/>
        <v/>
      </c>
      <c r="G486" s="39"/>
      <c r="H486" s="38"/>
      <c r="I486" s="192"/>
      <c r="J486" s="192"/>
      <c r="K486" s="192"/>
      <c r="L486" s="192"/>
      <c r="M486" s="192"/>
      <c r="N486" s="192"/>
      <c r="O486" s="192"/>
      <c r="P486" s="192"/>
      <c r="Q486" s="192"/>
      <c r="R486" s="192"/>
      <c r="Y486" s="40"/>
      <c r="Z486" s="41"/>
      <c r="AA486" s="42" t="str">
        <f t="shared" si="136"/>
        <v/>
      </c>
      <c r="AB486" s="42" t="str">
        <f t="shared" si="141"/>
        <v/>
      </c>
      <c r="AD486" s="5" t="str">
        <f t="shared" si="137"/>
        <v/>
      </c>
      <c r="AE486" s="138" t="str">
        <f t="shared" si="138"/>
        <v/>
      </c>
      <c r="AF486" s="138" t="str">
        <f t="shared" si="142"/>
        <v/>
      </c>
      <c r="AG486" s="6" t="str">
        <f t="shared" si="139"/>
        <v/>
      </c>
      <c r="AH486" s="5" t="str">
        <f t="shared" si="140"/>
        <v/>
      </c>
      <c r="AI486" s="6" t="str">
        <f t="shared" si="143"/>
        <v/>
      </c>
      <c r="AJ486" s="6" t="str">
        <f t="shared" si="144"/>
        <v/>
      </c>
      <c r="AK486" s="6" t="str">
        <f t="shared" si="145"/>
        <v/>
      </c>
      <c r="AL486" s="6" t="str">
        <f t="shared" si="146"/>
        <v/>
      </c>
      <c r="AM486" s="6" t="str">
        <f t="shared" si="147"/>
        <v/>
      </c>
      <c r="AN486" s="6" t="str">
        <f t="shared" si="148"/>
        <v/>
      </c>
      <c r="AO486" s="6" t="str">
        <f t="shared" si="149"/>
        <v/>
      </c>
      <c r="AP486" s="6" t="str">
        <f t="shared" si="150"/>
        <v/>
      </c>
      <c r="AQ486" s="6" t="str">
        <f t="shared" si="151"/>
        <v/>
      </c>
      <c r="AR486" s="6" t="str">
        <f t="shared" si="152"/>
        <v/>
      </c>
      <c r="AS486" s="6"/>
      <c r="AT486" s="47"/>
    </row>
    <row r="487" spans="2:46" x14ac:dyDescent="0.25">
      <c r="B487" s="194"/>
      <c r="C487" s="194"/>
      <c r="D487" s="4"/>
      <c r="E487" s="1"/>
      <c r="F487" s="39" t="str">
        <f t="shared" si="153"/>
        <v/>
      </c>
      <c r="G487" s="39"/>
      <c r="H487" s="38"/>
      <c r="I487" s="192"/>
      <c r="J487" s="192"/>
      <c r="K487" s="192"/>
      <c r="L487" s="192"/>
      <c r="M487" s="192"/>
      <c r="N487" s="192"/>
      <c r="O487" s="192"/>
      <c r="P487" s="192"/>
      <c r="Q487" s="192"/>
      <c r="R487" s="192"/>
      <c r="Y487" s="40"/>
      <c r="Z487" s="41"/>
      <c r="AA487" s="42" t="str">
        <f t="shared" si="136"/>
        <v/>
      </c>
      <c r="AB487" s="42" t="str">
        <f t="shared" si="141"/>
        <v/>
      </c>
      <c r="AD487" s="5" t="str">
        <f t="shared" si="137"/>
        <v/>
      </c>
      <c r="AE487" s="138" t="str">
        <f t="shared" si="138"/>
        <v/>
      </c>
      <c r="AF487" s="138" t="str">
        <f t="shared" si="142"/>
        <v/>
      </c>
      <c r="AG487" s="6" t="str">
        <f t="shared" si="139"/>
        <v/>
      </c>
      <c r="AH487" s="5" t="str">
        <f t="shared" si="140"/>
        <v/>
      </c>
      <c r="AI487" s="6" t="str">
        <f t="shared" si="143"/>
        <v/>
      </c>
      <c r="AJ487" s="6" t="str">
        <f t="shared" si="144"/>
        <v/>
      </c>
      <c r="AK487" s="6" t="str">
        <f t="shared" si="145"/>
        <v/>
      </c>
      <c r="AL487" s="6" t="str">
        <f t="shared" si="146"/>
        <v/>
      </c>
      <c r="AM487" s="6" t="str">
        <f t="shared" si="147"/>
        <v/>
      </c>
      <c r="AN487" s="6" t="str">
        <f t="shared" si="148"/>
        <v/>
      </c>
      <c r="AO487" s="6" t="str">
        <f t="shared" si="149"/>
        <v/>
      </c>
      <c r="AP487" s="6" t="str">
        <f t="shared" si="150"/>
        <v/>
      </c>
      <c r="AQ487" s="6" t="str">
        <f t="shared" si="151"/>
        <v/>
      </c>
      <c r="AR487" s="6" t="str">
        <f t="shared" si="152"/>
        <v/>
      </c>
      <c r="AS487" s="6"/>
      <c r="AT487" s="47"/>
    </row>
    <row r="488" spans="2:46" x14ac:dyDescent="0.25">
      <c r="B488" s="194"/>
      <c r="C488" s="194"/>
      <c r="D488" s="4"/>
      <c r="E488" s="1"/>
      <c r="F488" s="39" t="str">
        <f t="shared" si="153"/>
        <v/>
      </c>
      <c r="G488" s="39"/>
      <c r="H488" s="38"/>
      <c r="I488" s="192"/>
      <c r="J488" s="192"/>
      <c r="K488" s="192"/>
      <c r="L488" s="192"/>
      <c r="M488" s="192"/>
      <c r="N488" s="192"/>
      <c r="O488" s="192"/>
      <c r="P488" s="192"/>
      <c r="Q488" s="192"/>
      <c r="R488" s="192"/>
      <c r="Y488" s="40"/>
      <c r="Z488" s="41"/>
      <c r="AA488" s="42" t="str">
        <f t="shared" si="136"/>
        <v/>
      </c>
      <c r="AB488" s="42" t="str">
        <f t="shared" si="141"/>
        <v/>
      </c>
      <c r="AD488" s="5" t="str">
        <f t="shared" si="137"/>
        <v/>
      </c>
      <c r="AE488" s="138" t="str">
        <f t="shared" si="138"/>
        <v/>
      </c>
      <c r="AF488" s="138" t="str">
        <f t="shared" si="142"/>
        <v/>
      </c>
      <c r="AG488" s="6" t="str">
        <f t="shared" si="139"/>
        <v/>
      </c>
      <c r="AH488" s="5" t="str">
        <f t="shared" si="140"/>
        <v/>
      </c>
      <c r="AI488" s="6" t="str">
        <f t="shared" si="143"/>
        <v/>
      </c>
      <c r="AJ488" s="6" t="str">
        <f t="shared" si="144"/>
        <v/>
      </c>
      <c r="AK488" s="6" t="str">
        <f t="shared" si="145"/>
        <v/>
      </c>
      <c r="AL488" s="6" t="str">
        <f t="shared" si="146"/>
        <v/>
      </c>
      <c r="AM488" s="6" t="str">
        <f t="shared" si="147"/>
        <v/>
      </c>
      <c r="AN488" s="6" t="str">
        <f t="shared" si="148"/>
        <v/>
      </c>
      <c r="AO488" s="6" t="str">
        <f t="shared" si="149"/>
        <v/>
      </c>
      <c r="AP488" s="6" t="str">
        <f t="shared" si="150"/>
        <v/>
      </c>
      <c r="AQ488" s="6" t="str">
        <f t="shared" si="151"/>
        <v/>
      </c>
      <c r="AR488" s="6" t="str">
        <f t="shared" si="152"/>
        <v/>
      </c>
      <c r="AS488" s="6"/>
      <c r="AT488" s="47"/>
    </row>
    <row r="489" spans="2:46" x14ac:dyDescent="0.25">
      <c r="B489" s="194"/>
      <c r="C489" s="194"/>
      <c r="D489" s="4"/>
      <c r="E489" s="1"/>
      <c r="F489" s="39" t="str">
        <f t="shared" si="153"/>
        <v/>
      </c>
      <c r="G489" s="39"/>
      <c r="H489" s="38"/>
      <c r="I489" s="192"/>
      <c r="J489" s="192"/>
      <c r="K489" s="192"/>
      <c r="L489" s="192"/>
      <c r="M489" s="192"/>
      <c r="N489" s="192"/>
      <c r="O489" s="192"/>
      <c r="P489" s="192"/>
      <c r="Q489" s="192"/>
      <c r="R489" s="192"/>
      <c r="Y489" s="40"/>
      <c r="Z489" s="41"/>
      <c r="AA489" s="42" t="str">
        <f t="shared" si="136"/>
        <v/>
      </c>
      <c r="AB489" s="42" t="str">
        <f t="shared" si="141"/>
        <v/>
      </c>
      <c r="AD489" s="5" t="str">
        <f t="shared" si="137"/>
        <v/>
      </c>
      <c r="AE489" s="138" t="str">
        <f t="shared" si="138"/>
        <v/>
      </c>
      <c r="AF489" s="138" t="str">
        <f t="shared" si="142"/>
        <v/>
      </c>
      <c r="AG489" s="6" t="str">
        <f t="shared" si="139"/>
        <v/>
      </c>
      <c r="AH489" s="5" t="str">
        <f t="shared" si="140"/>
        <v/>
      </c>
      <c r="AI489" s="6" t="str">
        <f t="shared" si="143"/>
        <v/>
      </c>
      <c r="AJ489" s="6" t="str">
        <f t="shared" si="144"/>
        <v/>
      </c>
      <c r="AK489" s="6" t="str">
        <f t="shared" si="145"/>
        <v/>
      </c>
      <c r="AL489" s="6" t="str">
        <f t="shared" si="146"/>
        <v/>
      </c>
      <c r="AM489" s="6" t="str">
        <f t="shared" si="147"/>
        <v/>
      </c>
      <c r="AN489" s="6" t="str">
        <f t="shared" si="148"/>
        <v/>
      </c>
      <c r="AO489" s="6" t="str">
        <f t="shared" si="149"/>
        <v/>
      </c>
      <c r="AP489" s="6" t="str">
        <f t="shared" si="150"/>
        <v/>
      </c>
      <c r="AQ489" s="6" t="str">
        <f t="shared" si="151"/>
        <v/>
      </c>
      <c r="AR489" s="6" t="str">
        <f t="shared" si="152"/>
        <v/>
      </c>
      <c r="AS489" s="6"/>
      <c r="AT489" s="47"/>
    </row>
    <row r="490" spans="2:46" x14ac:dyDescent="0.25">
      <c r="B490" s="194"/>
      <c r="C490" s="194"/>
      <c r="D490" s="4"/>
      <c r="E490" s="1"/>
      <c r="F490" s="39" t="str">
        <f t="shared" si="153"/>
        <v/>
      </c>
      <c r="G490" s="39"/>
      <c r="H490" s="38"/>
      <c r="I490" s="192"/>
      <c r="J490" s="192"/>
      <c r="K490" s="192"/>
      <c r="L490" s="192"/>
      <c r="M490" s="192"/>
      <c r="N490" s="192"/>
      <c r="O490" s="192"/>
      <c r="P490" s="192"/>
      <c r="Q490" s="192"/>
      <c r="R490" s="192"/>
      <c r="Y490" s="40"/>
      <c r="Z490" s="41"/>
      <c r="AA490" s="42" t="str">
        <f t="shared" si="136"/>
        <v/>
      </c>
      <c r="AB490" s="42" t="str">
        <f t="shared" si="141"/>
        <v/>
      </c>
      <c r="AD490" s="5" t="str">
        <f t="shared" si="137"/>
        <v/>
      </c>
      <c r="AE490" s="138" t="str">
        <f t="shared" si="138"/>
        <v/>
      </c>
      <c r="AF490" s="138" t="str">
        <f t="shared" si="142"/>
        <v/>
      </c>
      <c r="AG490" s="6" t="str">
        <f t="shared" si="139"/>
        <v/>
      </c>
      <c r="AH490" s="5" t="str">
        <f t="shared" si="140"/>
        <v/>
      </c>
      <c r="AI490" s="6" t="str">
        <f t="shared" si="143"/>
        <v/>
      </c>
      <c r="AJ490" s="6" t="str">
        <f t="shared" si="144"/>
        <v/>
      </c>
      <c r="AK490" s="6" t="str">
        <f t="shared" si="145"/>
        <v/>
      </c>
      <c r="AL490" s="6" t="str">
        <f t="shared" si="146"/>
        <v/>
      </c>
      <c r="AM490" s="6" t="str">
        <f t="shared" si="147"/>
        <v/>
      </c>
      <c r="AN490" s="6" t="str">
        <f t="shared" si="148"/>
        <v/>
      </c>
      <c r="AO490" s="6" t="str">
        <f t="shared" si="149"/>
        <v/>
      </c>
      <c r="AP490" s="6" t="str">
        <f t="shared" si="150"/>
        <v/>
      </c>
      <c r="AQ490" s="6" t="str">
        <f t="shared" si="151"/>
        <v/>
      </c>
      <c r="AR490" s="6" t="str">
        <f t="shared" si="152"/>
        <v/>
      </c>
      <c r="AS490" s="6"/>
      <c r="AT490" s="47"/>
    </row>
    <row r="491" spans="2:46" x14ac:dyDescent="0.25">
      <c r="B491" s="194"/>
      <c r="C491" s="194"/>
      <c r="D491" s="4"/>
      <c r="E491" s="1"/>
      <c r="F491" s="39" t="str">
        <f t="shared" si="153"/>
        <v/>
      </c>
      <c r="G491" s="39"/>
      <c r="H491" s="38"/>
      <c r="I491" s="192"/>
      <c r="J491" s="192"/>
      <c r="K491" s="192"/>
      <c r="L491" s="192"/>
      <c r="M491" s="192"/>
      <c r="N491" s="192"/>
      <c r="O491" s="192"/>
      <c r="P491" s="192"/>
      <c r="Q491" s="192"/>
      <c r="R491" s="192"/>
      <c r="Y491" s="40"/>
      <c r="Z491" s="41"/>
      <c r="AA491" s="42" t="str">
        <f t="shared" si="136"/>
        <v/>
      </c>
      <c r="AB491" s="42" t="str">
        <f t="shared" si="141"/>
        <v/>
      </c>
      <c r="AD491" s="5" t="str">
        <f t="shared" si="137"/>
        <v/>
      </c>
      <c r="AE491" s="138" t="str">
        <f t="shared" si="138"/>
        <v/>
      </c>
      <c r="AF491" s="138" t="str">
        <f t="shared" si="142"/>
        <v/>
      </c>
      <c r="AG491" s="6" t="str">
        <f t="shared" si="139"/>
        <v/>
      </c>
      <c r="AH491" s="5" t="str">
        <f t="shared" si="140"/>
        <v/>
      </c>
      <c r="AI491" s="6" t="str">
        <f t="shared" si="143"/>
        <v/>
      </c>
      <c r="AJ491" s="6" t="str">
        <f t="shared" si="144"/>
        <v/>
      </c>
      <c r="AK491" s="6" t="str">
        <f t="shared" si="145"/>
        <v/>
      </c>
      <c r="AL491" s="6" t="str">
        <f t="shared" si="146"/>
        <v/>
      </c>
      <c r="AM491" s="6" t="str">
        <f t="shared" si="147"/>
        <v/>
      </c>
      <c r="AN491" s="6" t="str">
        <f t="shared" si="148"/>
        <v/>
      </c>
      <c r="AO491" s="6" t="str">
        <f t="shared" si="149"/>
        <v/>
      </c>
      <c r="AP491" s="6" t="str">
        <f t="shared" si="150"/>
        <v/>
      </c>
      <c r="AQ491" s="6" t="str">
        <f t="shared" si="151"/>
        <v/>
      </c>
      <c r="AR491" s="6" t="str">
        <f t="shared" si="152"/>
        <v/>
      </c>
      <c r="AS491" s="6"/>
      <c r="AT491" s="47"/>
    </row>
    <row r="492" spans="2:46" x14ac:dyDescent="0.25">
      <c r="B492" s="194"/>
      <c r="C492" s="194"/>
      <c r="D492" s="4"/>
      <c r="E492" s="1"/>
      <c r="F492" s="39" t="str">
        <f t="shared" si="153"/>
        <v/>
      </c>
      <c r="G492" s="39"/>
      <c r="H492" s="38"/>
      <c r="I492" s="192"/>
      <c r="J492" s="192"/>
      <c r="K492" s="192"/>
      <c r="L492" s="192"/>
      <c r="M492" s="192"/>
      <c r="N492" s="192"/>
      <c r="O492" s="192"/>
      <c r="P492" s="192"/>
      <c r="Q492" s="192"/>
      <c r="R492" s="192"/>
      <c r="Y492" s="40"/>
      <c r="Z492" s="41"/>
      <c r="AA492" s="42" t="str">
        <f t="shared" si="136"/>
        <v/>
      </c>
      <c r="AB492" s="42" t="str">
        <f t="shared" si="141"/>
        <v/>
      </c>
      <c r="AD492" s="5" t="str">
        <f t="shared" si="137"/>
        <v/>
      </c>
      <c r="AE492" s="138" t="str">
        <f t="shared" si="138"/>
        <v/>
      </c>
      <c r="AF492" s="138" t="str">
        <f t="shared" si="142"/>
        <v/>
      </c>
      <c r="AG492" s="6" t="str">
        <f t="shared" si="139"/>
        <v/>
      </c>
      <c r="AH492" s="5" t="str">
        <f t="shared" si="140"/>
        <v/>
      </c>
      <c r="AI492" s="6" t="str">
        <f t="shared" si="143"/>
        <v/>
      </c>
      <c r="AJ492" s="6" t="str">
        <f t="shared" si="144"/>
        <v/>
      </c>
      <c r="AK492" s="6" t="str">
        <f t="shared" si="145"/>
        <v/>
      </c>
      <c r="AL492" s="6" t="str">
        <f t="shared" si="146"/>
        <v/>
      </c>
      <c r="AM492" s="6" t="str">
        <f t="shared" si="147"/>
        <v/>
      </c>
      <c r="AN492" s="6" t="str">
        <f t="shared" si="148"/>
        <v/>
      </c>
      <c r="AO492" s="6" t="str">
        <f t="shared" si="149"/>
        <v/>
      </c>
      <c r="AP492" s="6" t="str">
        <f t="shared" si="150"/>
        <v/>
      </c>
      <c r="AQ492" s="6" t="str">
        <f t="shared" si="151"/>
        <v/>
      </c>
      <c r="AR492" s="6" t="str">
        <f t="shared" si="152"/>
        <v/>
      </c>
      <c r="AS492" s="6"/>
      <c r="AT492" s="47"/>
    </row>
    <row r="493" spans="2:46" x14ac:dyDescent="0.25">
      <c r="B493" s="194"/>
      <c r="C493" s="194"/>
      <c r="D493" s="4"/>
      <c r="E493" s="1"/>
      <c r="F493" s="39" t="str">
        <f t="shared" si="153"/>
        <v/>
      </c>
      <c r="G493" s="39"/>
      <c r="H493" s="38"/>
      <c r="I493" s="192"/>
      <c r="J493" s="192"/>
      <c r="K493" s="192"/>
      <c r="L493" s="192"/>
      <c r="M493" s="192"/>
      <c r="N493" s="192"/>
      <c r="O493" s="192"/>
      <c r="P493" s="192"/>
      <c r="Q493" s="192"/>
      <c r="R493" s="192"/>
      <c r="Y493" s="40"/>
      <c r="Z493" s="41"/>
      <c r="AA493" s="42" t="str">
        <f t="shared" si="136"/>
        <v/>
      </c>
      <c r="AB493" s="42" t="str">
        <f t="shared" si="141"/>
        <v/>
      </c>
      <c r="AD493" s="5" t="str">
        <f t="shared" si="137"/>
        <v/>
      </c>
      <c r="AE493" s="138" t="str">
        <f t="shared" si="138"/>
        <v/>
      </c>
      <c r="AF493" s="138" t="str">
        <f t="shared" si="142"/>
        <v/>
      </c>
      <c r="AG493" s="6" t="str">
        <f t="shared" si="139"/>
        <v/>
      </c>
      <c r="AH493" s="5" t="str">
        <f t="shared" si="140"/>
        <v/>
      </c>
      <c r="AI493" s="6" t="str">
        <f t="shared" si="143"/>
        <v/>
      </c>
      <c r="AJ493" s="6" t="str">
        <f t="shared" si="144"/>
        <v/>
      </c>
      <c r="AK493" s="6" t="str">
        <f t="shared" si="145"/>
        <v/>
      </c>
      <c r="AL493" s="6" t="str">
        <f t="shared" si="146"/>
        <v/>
      </c>
      <c r="AM493" s="6" t="str">
        <f t="shared" si="147"/>
        <v/>
      </c>
      <c r="AN493" s="6" t="str">
        <f t="shared" si="148"/>
        <v/>
      </c>
      <c r="AO493" s="6" t="str">
        <f t="shared" si="149"/>
        <v/>
      </c>
      <c r="AP493" s="6" t="str">
        <f t="shared" si="150"/>
        <v/>
      </c>
      <c r="AQ493" s="6" t="str">
        <f t="shared" si="151"/>
        <v/>
      </c>
      <c r="AR493" s="6" t="str">
        <f t="shared" si="152"/>
        <v/>
      </c>
      <c r="AS493" s="6"/>
      <c r="AT493" s="47"/>
    </row>
    <row r="494" spans="2:46" x14ac:dyDescent="0.25">
      <c r="B494" s="194"/>
      <c r="C494" s="194"/>
      <c r="D494" s="4"/>
      <c r="E494" s="1"/>
      <c r="F494" s="39" t="str">
        <f t="shared" si="153"/>
        <v/>
      </c>
      <c r="G494" s="39"/>
      <c r="H494" s="38"/>
      <c r="I494" s="192"/>
      <c r="J494" s="192"/>
      <c r="K494" s="192"/>
      <c r="L494" s="192"/>
      <c r="M494" s="192"/>
      <c r="N494" s="192"/>
      <c r="O494" s="192"/>
      <c r="P494" s="192"/>
      <c r="Q494" s="192"/>
      <c r="R494" s="192"/>
      <c r="Y494" s="40"/>
      <c r="Z494" s="41"/>
      <c r="AA494" s="42" t="str">
        <f t="shared" si="136"/>
        <v/>
      </c>
      <c r="AB494" s="42" t="str">
        <f t="shared" si="141"/>
        <v/>
      </c>
      <c r="AD494" s="5" t="str">
        <f t="shared" si="137"/>
        <v/>
      </c>
      <c r="AE494" s="138" t="str">
        <f t="shared" si="138"/>
        <v/>
      </c>
      <c r="AF494" s="138" t="str">
        <f t="shared" si="142"/>
        <v/>
      </c>
      <c r="AG494" s="6" t="str">
        <f t="shared" si="139"/>
        <v/>
      </c>
      <c r="AH494" s="5" t="str">
        <f t="shared" si="140"/>
        <v/>
      </c>
      <c r="AI494" s="6" t="str">
        <f t="shared" si="143"/>
        <v/>
      </c>
      <c r="AJ494" s="6" t="str">
        <f t="shared" si="144"/>
        <v/>
      </c>
      <c r="AK494" s="6" t="str">
        <f t="shared" si="145"/>
        <v/>
      </c>
      <c r="AL494" s="6" t="str">
        <f t="shared" si="146"/>
        <v/>
      </c>
      <c r="AM494" s="6" t="str">
        <f t="shared" si="147"/>
        <v/>
      </c>
      <c r="AN494" s="6" t="str">
        <f t="shared" si="148"/>
        <v/>
      </c>
      <c r="AO494" s="6" t="str">
        <f t="shared" si="149"/>
        <v/>
      </c>
      <c r="AP494" s="6" t="str">
        <f t="shared" si="150"/>
        <v/>
      </c>
      <c r="AQ494" s="6" t="str">
        <f t="shared" si="151"/>
        <v/>
      </c>
      <c r="AR494" s="6" t="str">
        <f t="shared" si="152"/>
        <v/>
      </c>
      <c r="AS494" s="6"/>
      <c r="AT494" s="47"/>
    </row>
    <row r="495" spans="2:46" x14ac:dyDescent="0.25">
      <c r="B495" s="194"/>
      <c r="C495" s="194"/>
      <c r="D495" s="4"/>
      <c r="E495" s="1"/>
      <c r="F495" s="39" t="str">
        <f t="shared" si="153"/>
        <v/>
      </c>
      <c r="G495" s="39"/>
      <c r="H495" s="38"/>
      <c r="I495" s="192"/>
      <c r="J495" s="192"/>
      <c r="K495" s="192"/>
      <c r="L495" s="192"/>
      <c r="M495" s="192"/>
      <c r="N495" s="192"/>
      <c r="O495" s="192"/>
      <c r="P495" s="192"/>
      <c r="Q495" s="192"/>
      <c r="R495" s="192"/>
      <c r="Y495" s="40"/>
      <c r="Z495" s="41"/>
      <c r="AA495" s="42" t="str">
        <f t="shared" si="136"/>
        <v/>
      </c>
      <c r="AB495" s="42" t="str">
        <f t="shared" si="141"/>
        <v/>
      </c>
      <c r="AD495" s="5" t="str">
        <f t="shared" si="137"/>
        <v/>
      </c>
      <c r="AE495" s="138" t="str">
        <f t="shared" si="138"/>
        <v/>
      </c>
      <c r="AF495" s="138" t="str">
        <f t="shared" si="142"/>
        <v/>
      </c>
      <c r="AG495" s="6" t="str">
        <f t="shared" si="139"/>
        <v/>
      </c>
      <c r="AH495" s="5" t="str">
        <f t="shared" si="140"/>
        <v/>
      </c>
      <c r="AI495" s="6" t="str">
        <f t="shared" si="143"/>
        <v/>
      </c>
      <c r="AJ495" s="6" t="str">
        <f t="shared" si="144"/>
        <v/>
      </c>
      <c r="AK495" s="6" t="str">
        <f t="shared" si="145"/>
        <v/>
      </c>
      <c r="AL495" s="6" t="str">
        <f t="shared" si="146"/>
        <v/>
      </c>
      <c r="AM495" s="6" t="str">
        <f t="shared" si="147"/>
        <v/>
      </c>
      <c r="AN495" s="6" t="str">
        <f t="shared" si="148"/>
        <v/>
      </c>
      <c r="AO495" s="6" t="str">
        <f t="shared" si="149"/>
        <v/>
      </c>
      <c r="AP495" s="6" t="str">
        <f t="shared" si="150"/>
        <v/>
      </c>
      <c r="AQ495" s="6" t="str">
        <f t="shared" si="151"/>
        <v/>
      </c>
      <c r="AR495" s="6" t="str">
        <f t="shared" si="152"/>
        <v/>
      </c>
      <c r="AS495" s="6"/>
      <c r="AT495" s="47"/>
    </row>
    <row r="496" spans="2:46" x14ac:dyDescent="0.25">
      <c r="B496" s="194"/>
      <c r="C496" s="194"/>
      <c r="D496" s="4"/>
      <c r="E496" s="1"/>
      <c r="F496" s="39" t="str">
        <f t="shared" si="153"/>
        <v/>
      </c>
      <c r="G496" s="39"/>
      <c r="H496" s="38"/>
      <c r="I496" s="192"/>
      <c r="J496" s="192"/>
      <c r="K496" s="192"/>
      <c r="L496" s="192"/>
      <c r="M496" s="192"/>
      <c r="N496" s="192"/>
      <c r="O496" s="192"/>
      <c r="P496" s="192"/>
      <c r="Q496" s="192"/>
      <c r="R496" s="192"/>
      <c r="Y496" s="40"/>
      <c r="Z496" s="41"/>
      <c r="AA496" s="42" t="str">
        <f t="shared" si="136"/>
        <v/>
      </c>
      <c r="AB496" s="42" t="str">
        <f t="shared" si="141"/>
        <v/>
      </c>
      <c r="AD496" s="5" t="str">
        <f t="shared" si="137"/>
        <v/>
      </c>
      <c r="AE496" s="138" t="str">
        <f t="shared" si="138"/>
        <v/>
      </c>
      <c r="AF496" s="138" t="str">
        <f t="shared" si="142"/>
        <v/>
      </c>
      <c r="AG496" s="6" t="str">
        <f t="shared" si="139"/>
        <v/>
      </c>
      <c r="AH496" s="5" t="str">
        <f t="shared" si="140"/>
        <v/>
      </c>
      <c r="AI496" s="6" t="str">
        <f t="shared" si="143"/>
        <v/>
      </c>
      <c r="AJ496" s="6" t="str">
        <f t="shared" si="144"/>
        <v/>
      </c>
      <c r="AK496" s="6" t="str">
        <f t="shared" si="145"/>
        <v/>
      </c>
      <c r="AL496" s="6" t="str">
        <f t="shared" si="146"/>
        <v/>
      </c>
      <c r="AM496" s="6" t="str">
        <f t="shared" si="147"/>
        <v/>
      </c>
      <c r="AN496" s="6" t="str">
        <f t="shared" si="148"/>
        <v/>
      </c>
      <c r="AO496" s="6" t="str">
        <f t="shared" si="149"/>
        <v/>
      </c>
      <c r="AP496" s="6" t="str">
        <f t="shared" si="150"/>
        <v/>
      </c>
      <c r="AQ496" s="6" t="str">
        <f t="shared" si="151"/>
        <v/>
      </c>
      <c r="AR496" s="6" t="str">
        <f t="shared" si="152"/>
        <v/>
      </c>
      <c r="AS496" s="6"/>
      <c r="AT496" s="47"/>
    </row>
    <row r="497" spans="2:46" x14ac:dyDescent="0.25">
      <c r="B497" s="194"/>
      <c r="C497" s="194"/>
      <c r="D497" s="4"/>
      <c r="E497" s="1"/>
      <c r="F497" s="39" t="str">
        <f t="shared" si="153"/>
        <v/>
      </c>
      <c r="G497" s="39"/>
      <c r="H497" s="38"/>
      <c r="I497" s="192"/>
      <c r="J497" s="192"/>
      <c r="K497" s="192"/>
      <c r="L497" s="192"/>
      <c r="M497" s="192"/>
      <c r="N497" s="192"/>
      <c r="O497" s="192"/>
      <c r="P497" s="192"/>
      <c r="Q497" s="192"/>
      <c r="R497" s="192"/>
      <c r="Y497" s="40"/>
      <c r="Z497" s="41"/>
      <c r="AA497" s="42" t="str">
        <f t="shared" si="136"/>
        <v/>
      </c>
      <c r="AB497" s="42" t="str">
        <f t="shared" si="141"/>
        <v/>
      </c>
      <c r="AD497" s="5" t="str">
        <f t="shared" si="137"/>
        <v/>
      </c>
      <c r="AE497" s="138" t="str">
        <f t="shared" si="138"/>
        <v/>
      </c>
      <c r="AF497" s="138" t="str">
        <f t="shared" si="142"/>
        <v/>
      </c>
      <c r="AG497" s="6" t="str">
        <f t="shared" si="139"/>
        <v/>
      </c>
      <c r="AH497" s="5" t="str">
        <f t="shared" si="140"/>
        <v/>
      </c>
      <c r="AI497" s="6" t="str">
        <f t="shared" si="143"/>
        <v/>
      </c>
      <c r="AJ497" s="6" t="str">
        <f t="shared" si="144"/>
        <v/>
      </c>
      <c r="AK497" s="6" t="str">
        <f t="shared" si="145"/>
        <v/>
      </c>
      <c r="AL497" s="6" t="str">
        <f t="shared" si="146"/>
        <v/>
      </c>
      <c r="AM497" s="6" t="str">
        <f t="shared" si="147"/>
        <v/>
      </c>
      <c r="AN497" s="6" t="str">
        <f t="shared" si="148"/>
        <v/>
      </c>
      <c r="AO497" s="6" t="str">
        <f t="shared" si="149"/>
        <v/>
      </c>
      <c r="AP497" s="6" t="str">
        <f t="shared" si="150"/>
        <v/>
      </c>
      <c r="AQ497" s="6" t="str">
        <f t="shared" si="151"/>
        <v/>
      </c>
      <c r="AR497" s="6" t="str">
        <f t="shared" si="152"/>
        <v/>
      </c>
      <c r="AS497" s="6"/>
      <c r="AT497" s="47"/>
    </row>
    <row r="498" spans="2:46" x14ac:dyDescent="0.25">
      <c r="B498" s="194"/>
      <c r="C498" s="194"/>
      <c r="D498" s="4"/>
      <c r="E498" s="1"/>
      <c r="F498" s="39" t="str">
        <f t="shared" si="153"/>
        <v/>
      </c>
      <c r="G498" s="39"/>
      <c r="H498" s="38"/>
      <c r="I498" s="192"/>
      <c r="J498" s="192"/>
      <c r="K498" s="192"/>
      <c r="L498" s="192"/>
      <c r="M498" s="192"/>
      <c r="N498" s="192"/>
      <c r="O498" s="192"/>
      <c r="P498" s="192"/>
      <c r="Q498" s="192"/>
      <c r="R498" s="192"/>
      <c r="Y498" s="40"/>
      <c r="Z498" s="41"/>
      <c r="AA498" s="42" t="str">
        <f t="shared" si="136"/>
        <v/>
      </c>
      <c r="AB498" s="42" t="str">
        <f t="shared" si="141"/>
        <v/>
      </c>
      <c r="AD498" s="5" t="str">
        <f t="shared" si="137"/>
        <v/>
      </c>
      <c r="AE498" s="138" t="str">
        <f t="shared" si="138"/>
        <v/>
      </c>
      <c r="AF498" s="138" t="str">
        <f t="shared" si="142"/>
        <v/>
      </c>
      <c r="AG498" s="6" t="str">
        <f t="shared" si="139"/>
        <v/>
      </c>
      <c r="AH498" s="5" t="str">
        <f t="shared" si="140"/>
        <v/>
      </c>
      <c r="AI498" s="6" t="str">
        <f t="shared" si="143"/>
        <v/>
      </c>
      <c r="AJ498" s="6" t="str">
        <f t="shared" si="144"/>
        <v/>
      </c>
      <c r="AK498" s="6" t="str">
        <f t="shared" si="145"/>
        <v/>
      </c>
      <c r="AL498" s="6" t="str">
        <f t="shared" si="146"/>
        <v/>
      </c>
      <c r="AM498" s="6" t="str">
        <f t="shared" si="147"/>
        <v/>
      </c>
      <c r="AN498" s="6" t="str">
        <f t="shared" si="148"/>
        <v/>
      </c>
      <c r="AO498" s="6" t="str">
        <f t="shared" si="149"/>
        <v/>
      </c>
      <c r="AP498" s="6" t="str">
        <f t="shared" si="150"/>
        <v/>
      </c>
      <c r="AQ498" s="6" t="str">
        <f t="shared" si="151"/>
        <v/>
      </c>
      <c r="AR498" s="6" t="str">
        <f t="shared" si="152"/>
        <v/>
      </c>
      <c r="AS498" s="6"/>
      <c r="AT498" s="47"/>
    </row>
    <row r="499" spans="2:46" x14ac:dyDescent="0.25">
      <c r="B499" s="194"/>
      <c r="C499" s="194"/>
      <c r="D499" s="4"/>
      <c r="E499" s="1"/>
      <c r="F499" s="39" t="str">
        <f t="shared" si="153"/>
        <v/>
      </c>
      <c r="G499" s="39"/>
      <c r="H499" s="38"/>
      <c r="I499" s="192"/>
      <c r="J499" s="192"/>
      <c r="K499" s="192"/>
      <c r="L499" s="192"/>
      <c r="M499" s="192"/>
      <c r="N499" s="192"/>
      <c r="O499" s="192"/>
      <c r="P499" s="192"/>
      <c r="Q499" s="192"/>
      <c r="R499" s="192"/>
      <c r="Y499" s="40"/>
      <c r="Z499" s="41"/>
      <c r="AA499" s="42" t="str">
        <f t="shared" si="136"/>
        <v/>
      </c>
      <c r="AB499" s="42" t="str">
        <f t="shared" si="141"/>
        <v/>
      </c>
      <c r="AD499" s="5" t="str">
        <f t="shared" si="137"/>
        <v/>
      </c>
      <c r="AE499" s="138" t="str">
        <f t="shared" si="138"/>
        <v/>
      </c>
      <c r="AF499" s="138" t="str">
        <f t="shared" si="142"/>
        <v/>
      </c>
      <c r="AG499" s="6" t="str">
        <f t="shared" si="139"/>
        <v/>
      </c>
      <c r="AH499" s="5" t="str">
        <f t="shared" si="140"/>
        <v/>
      </c>
      <c r="AI499" s="6" t="str">
        <f t="shared" si="143"/>
        <v/>
      </c>
      <c r="AJ499" s="6" t="str">
        <f t="shared" si="144"/>
        <v/>
      </c>
      <c r="AK499" s="6" t="str">
        <f t="shared" si="145"/>
        <v/>
      </c>
      <c r="AL499" s="6" t="str">
        <f t="shared" si="146"/>
        <v/>
      </c>
      <c r="AM499" s="6" t="str">
        <f t="shared" si="147"/>
        <v/>
      </c>
      <c r="AN499" s="6" t="str">
        <f t="shared" si="148"/>
        <v/>
      </c>
      <c r="AO499" s="6" t="str">
        <f t="shared" si="149"/>
        <v/>
      </c>
      <c r="AP499" s="6" t="str">
        <f t="shared" si="150"/>
        <v/>
      </c>
      <c r="AQ499" s="6" t="str">
        <f t="shared" si="151"/>
        <v/>
      </c>
      <c r="AR499" s="6" t="str">
        <f t="shared" si="152"/>
        <v/>
      </c>
      <c r="AS499" s="6"/>
      <c r="AT499" s="47"/>
    </row>
    <row r="500" spans="2:46" x14ac:dyDescent="0.25">
      <c r="B500" s="194"/>
      <c r="C500" s="194"/>
      <c r="D500" s="4"/>
      <c r="E500" s="1"/>
      <c r="F500" s="39" t="str">
        <f t="shared" si="153"/>
        <v/>
      </c>
      <c r="G500" s="39"/>
      <c r="H500" s="38"/>
      <c r="I500" s="192"/>
      <c r="J500" s="192"/>
      <c r="K500" s="192"/>
      <c r="L500" s="192"/>
      <c r="M500" s="192"/>
      <c r="N500" s="192"/>
      <c r="O500" s="192"/>
      <c r="P500" s="192"/>
      <c r="Q500" s="192"/>
      <c r="R500" s="192"/>
      <c r="Y500" s="40"/>
      <c r="Z500" s="41"/>
      <c r="AA500" s="42" t="str">
        <f t="shared" si="136"/>
        <v/>
      </c>
      <c r="AB500" s="42" t="str">
        <f t="shared" si="141"/>
        <v/>
      </c>
      <c r="AD500" s="5" t="str">
        <f t="shared" si="137"/>
        <v/>
      </c>
      <c r="AE500" s="138" t="str">
        <f t="shared" si="138"/>
        <v/>
      </c>
      <c r="AF500" s="138" t="str">
        <f t="shared" si="142"/>
        <v/>
      </c>
      <c r="AG500" s="6" t="str">
        <f t="shared" si="139"/>
        <v/>
      </c>
      <c r="AH500" s="5" t="str">
        <f t="shared" si="140"/>
        <v/>
      </c>
      <c r="AI500" s="6" t="str">
        <f t="shared" si="143"/>
        <v/>
      </c>
      <c r="AJ500" s="6" t="str">
        <f t="shared" si="144"/>
        <v/>
      </c>
      <c r="AK500" s="6" t="str">
        <f t="shared" si="145"/>
        <v/>
      </c>
      <c r="AL500" s="6" t="str">
        <f t="shared" si="146"/>
        <v/>
      </c>
      <c r="AM500" s="6" t="str">
        <f t="shared" si="147"/>
        <v/>
      </c>
      <c r="AN500" s="6" t="str">
        <f t="shared" si="148"/>
        <v/>
      </c>
      <c r="AO500" s="6" t="str">
        <f t="shared" si="149"/>
        <v/>
      </c>
      <c r="AP500" s="6" t="str">
        <f t="shared" si="150"/>
        <v/>
      </c>
      <c r="AQ500" s="6" t="str">
        <f t="shared" si="151"/>
        <v/>
      </c>
      <c r="AR500" s="6" t="str">
        <f t="shared" si="152"/>
        <v/>
      </c>
      <c r="AS500" s="6"/>
      <c r="AT500" s="47"/>
    </row>
    <row r="501" spans="2:46" x14ac:dyDescent="0.25">
      <c r="B501" s="194"/>
      <c r="C501" s="194"/>
      <c r="D501" s="4"/>
      <c r="E501" s="1"/>
      <c r="F501" s="39" t="str">
        <f t="shared" si="153"/>
        <v/>
      </c>
      <c r="G501" s="39"/>
      <c r="H501" s="38"/>
      <c r="I501" s="192"/>
      <c r="J501" s="192"/>
      <c r="K501" s="192"/>
      <c r="L501" s="192"/>
      <c r="M501" s="192"/>
      <c r="N501" s="192"/>
      <c r="O501" s="192"/>
      <c r="P501" s="192"/>
      <c r="Q501" s="192"/>
      <c r="R501" s="192"/>
      <c r="Y501" s="40"/>
      <c r="Z501" s="41"/>
      <c r="AA501" s="42" t="str">
        <f t="shared" si="136"/>
        <v/>
      </c>
      <c r="AB501" s="42" t="str">
        <f t="shared" si="141"/>
        <v/>
      </c>
      <c r="AD501" s="5" t="str">
        <f t="shared" si="137"/>
        <v/>
      </c>
      <c r="AE501" s="138" t="str">
        <f t="shared" si="138"/>
        <v/>
      </c>
      <c r="AF501" s="138" t="str">
        <f t="shared" si="142"/>
        <v/>
      </c>
      <c r="AG501" s="6" t="str">
        <f t="shared" si="139"/>
        <v/>
      </c>
      <c r="AH501" s="5" t="str">
        <f t="shared" si="140"/>
        <v/>
      </c>
      <c r="AI501" s="6" t="str">
        <f t="shared" si="143"/>
        <v/>
      </c>
      <c r="AJ501" s="6" t="str">
        <f t="shared" si="144"/>
        <v/>
      </c>
      <c r="AK501" s="6" t="str">
        <f t="shared" si="145"/>
        <v/>
      </c>
      <c r="AL501" s="6" t="str">
        <f t="shared" si="146"/>
        <v/>
      </c>
      <c r="AM501" s="6" t="str">
        <f t="shared" si="147"/>
        <v/>
      </c>
      <c r="AN501" s="6" t="str">
        <f t="shared" si="148"/>
        <v/>
      </c>
      <c r="AO501" s="6" t="str">
        <f t="shared" si="149"/>
        <v/>
      </c>
      <c r="AP501" s="6" t="str">
        <f t="shared" si="150"/>
        <v/>
      </c>
      <c r="AQ501" s="6" t="str">
        <f t="shared" si="151"/>
        <v/>
      </c>
      <c r="AR501" s="6" t="str">
        <f t="shared" si="152"/>
        <v/>
      </c>
      <c r="AS501" s="6"/>
      <c r="AT501" s="47"/>
    </row>
    <row r="502" spans="2:46" x14ac:dyDescent="0.25">
      <c r="D502" s="4"/>
      <c r="E502" s="1"/>
      <c r="Y502" s="48"/>
      <c r="Z502" s="41"/>
      <c r="AA502" s="42"/>
      <c r="AB502" s="42"/>
      <c r="AD502" s="5" t="str">
        <f t="shared" ref="AD502" si="154">IF(B502="PARTIDA",MID(D502,1,2),"")</f>
        <v/>
      </c>
      <c r="AF502" s="44" t="str">
        <f t="shared" si="142"/>
        <v/>
      </c>
      <c r="AG502" s="6" t="str">
        <f t="shared" si="139"/>
        <v/>
      </c>
      <c r="AH502" s="5" t="str">
        <f t="shared" si="140"/>
        <v/>
      </c>
      <c r="AL502" s="6" t="str">
        <f>IF(OR(AL$13="",V502="",$E502=$E$13,$B502&lt;&gt;"partida"),"",V502*$Z502)</f>
        <v/>
      </c>
      <c r="AQ502" s="6" t="str">
        <f>IF(OR(AQ$13="",V502="",$E502=$E$13,$B502&lt;&gt;"partida"),"",V502*$Z502)</f>
        <v/>
      </c>
      <c r="AS502" s="6"/>
      <c r="AT502" s="4"/>
    </row>
    <row r="503" spans="2:46" x14ac:dyDescent="0.25">
      <c r="D503" s="4"/>
      <c r="E503" s="1"/>
      <c r="Y503" s="48"/>
      <c r="Z503" s="41"/>
      <c r="AA503" s="42"/>
      <c r="AB503" s="42"/>
      <c r="AG503" s="5"/>
    </row>
    <row r="504" spans="2:46" x14ac:dyDescent="0.25">
      <c r="Y504" s="48"/>
    </row>
    <row r="505" spans="2:46" x14ac:dyDescent="0.25">
      <c r="Y505" s="48"/>
    </row>
    <row r="506" spans="2:46" x14ac:dyDescent="0.25">
      <c r="Y506" s="48"/>
    </row>
    <row r="507" spans="2:46" x14ac:dyDescent="0.25">
      <c r="Y507" s="48"/>
    </row>
    <row r="508" spans="2:46" x14ac:dyDescent="0.25">
      <c r="Y508" s="48"/>
    </row>
    <row r="509" spans="2:46" x14ac:dyDescent="0.25">
      <c r="D509" s="1"/>
      <c r="E509" s="1"/>
      <c r="G509" s="1"/>
      <c r="S509" s="1"/>
      <c r="T509" s="1"/>
      <c r="U509" s="1"/>
      <c r="V509" s="1"/>
      <c r="W509" s="1"/>
      <c r="X509" s="1"/>
      <c r="Y509" s="48"/>
      <c r="AD509" s="6"/>
    </row>
    <row r="510" spans="2:46" x14ac:dyDescent="0.25">
      <c r="D510" s="1"/>
      <c r="E510" s="1"/>
      <c r="G510" s="1"/>
      <c r="S510" s="1"/>
      <c r="T510" s="1"/>
      <c r="U510" s="1"/>
      <c r="V510" s="1"/>
      <c r="W510" s="1"/>
      <c r="X510" s="1"/>
      <c r="Y510" s="48"/>
      <c r="AD510" s="6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2:46" x14ac:dyDescent="0.25">
      <c r="D511" s="1"/>
      <c r="E511" s="1"/>
      <c r="G511" s="1"/>
      <c r="S511" s="1"/>
      <c r="T511" s="1"/>
      <c r="U511" s="1"/>
      <c r="V511" s="1"/>
      <c r="W511" s="1"/>
      <c r="X511" s="1"/>
      <c r="Y511" s="48"/>
      <c r="AD511" s="6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2:46" x14ac:dyDescent="0.25">
      <c r="D512" s="1"/>
      <c r="E512" s="1"/>
      <c r="G512" s="1"/>
      <c r="S512" s="1"/>
      <c r="T512" s="1"/>
      <c r="U512" s="1"/>
      <c r="V512" s="1"/>
      <c r="W512" s="1"/>
      <c r="X512" s="1"/>
      <c r="Y512" s="48"/>
      <c r="AD512" s="6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4:45" x14ac:dyDescent="0.25">
      <c r="D513" s="1"/>
      <c r="E513" s="1"/>
      <c r="G513" s="1"/>
      <c r="S513" s="1"/>
      <c r="T513" s="1"/>
      <c r="U513" s="1"/>
      <c r="V513" s="1"/>
      <c r="W513" s="1"/>
      <c r="X513" s="1"/>
      <c r="Y513" s="48"/>
      <c r="AD513" s="6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4:45" x14ac:dyDescent="0.25">
      <c r="D514" s="1"/>
      <c r="E514" s="1"/>
      <c r="G514" s="1"/>
      <c r="S514" s="1"/>
      <c r="T514" s="1"/>
      <c r="U514" s="1"/>
      <c r="V514" s="1"/>
      <c r="W514" s="1"/>
      <c r="X514" s="1"/>
      <c r="Y514" s="48"/>
      <c r="AD514" s="6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4:45" x14ac:dyDescent="0.25">
      <c r="D515" s="1"/>
      <c r="E515" s="1"/>
      <c r="G515" s="1"/>
      <c r="S515" s="1"/>
      <c r="T515" s="1"/>
      <c r="U515" s="1"/>
      <c r="V515" s="1"/>
      <c r="W515" s="1"/>
      <c r="X515" s="1"/>
      <c r="Y515" s="48"/>
      <c r="AD515" s="6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4:45" x14ac:dyDescent="0.25">
      <c r="D516" s="1"/>
      <c r="E516" s="1"/>
      <c r="G516" s="1"/>
      <c r="S516" s="1"/>
      <c r="T516" s="1"/>
      <c r="U516" s="1"/>
      <c r="V516" s="1"/>
      <c r="W516" s="1"/>
      <c r="X516" s="1"/>
      <c r="Y516" s="48"/>
      <c r="AD516" s="6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4:45" x14ac:dyDescent="0.25">
      <c r="D517" s="1"/>
      <c r="E517" s="1"/>
      <c r="G517" s="1"/>
      <c r="S517" s="1"/>
      <c r="T517" s="1"/>
      <c r="U517" s="1"/>
      <c r="V517" s="1"/>
      <c r="W517" s="1"/>
      <c r="X517" s="1"/>
      <c r="Y517" s="48"/>
      <c r="AD517" s="6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4:45" x14ac:dyDescent="0.25">
      <c r="D518" s="1"/>
      <c r="E518" s="1"/>
      <c r="G518" s="1"/>
      <c r="S518" s="1"/>
      <c r="T518" s="1"/>
      <c r="U518" s="1"/>
      <c r="V518" s="1"/>
      <c r="W518" s="1"/>
      <c r="X518" s="1"/>
      <c r="Y518" s="48"/>
      <c r="AD518" s="6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4:45" x14ac:dyDescent="0.25">
      <c r="D519" s="1"/>
      <c r="E519" s="1"/>
      <c r="G519" s="1"/>
      <c r="S519" s="1"/>
      <c r="T519" s="1"/>
      <c r="U519" s="1"/>
      <c r="V519" s="1"/>
      <c r="W519" s="1"/>
      <c r="X519" s="1"/>
      <c r="Y519" s="48"/>
      <c r="AD519" s="6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4:45" x14ac:dyDescent="0.25">
      <c r="D520" s="1"/>
      <c r="E520" s="1"/>
      <c r="G520" s="1"/>
      <c r="S520" s="1"/>
      <c r="T520" s="1"/>
      <c r="U520" s="1"/>
      <c r="V520" s="1"/>
      <c r="W520" s="1"/>
      <c r="X520" s="1"/>
      <c r="Y520" s="48"/>
      <c r="AD520" s="6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4:45" x14ac:dyDescent="0.25">
      <c r="D521" s="1"/>
      <c r="E521" s="1"/>
      <c r="G521" s="1"/>
      <c r="S521" s="1"/>
      <c r="T521" s="1"/>
      <c r="U521" s="1"/>
      <c r="V521" s="1"/>
      <c r="W521" s="1"/>
      <c r="X521" s="1"/>
      <c r="Y521" s="48"/>
      <c r="AD521" s="6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4:45" x14ac:dyDescent="0.25">
      <c r="D522" s="1"/>
      <c r="E522" s="1"/>
      <c r="G522" s="1"/>
      <c r="S522" s="1"/>
      <c r="T522" s="1"/>
      <c r="U522" s="1"/>
      <c r="V522" s="1"/>
      <c r="W522" s="1"/>
      <c r="X522" s="1"/>
      <c r="Y522" s="48"/>
      <c r="AD522" s="6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4:45" x14ac:dyDescent="0.25">
      <c r="D523" s="1"/>
      <c r="E523" s="1"/>
      <c r="G523" s="1"/>
      <c r="S523" s="1"/>
      <c r="T523" s="1"/>
      <c r="U523" s="1"/>
      <c r="V523" s="1"/>
      <c r="W523" s="1"/>
      <c r="X523" s="1"/>
      <c r="Y523" s="48"/>
      <c r="AD523" s="6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4:45" x14ac:dyDescent="0.25">
      <c r="D524" s="1"/>
      <c r="E524" s="1"/>
      <c r="G524" s="1"/>
      <c r="S524" s="1"/>
      <c r="T524" s="1"/>
      <c r="U524" s="1"/>
      <c r="V524" s="1"/>
      <c r="W524" s="1"/>
      <c r="X524" s="1"/>
      <c r="Y524" s="48"/>
      <c r="AD524" s="6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4:45" x14ac:dyDescent="0.25">
      <c r="D525" s="1"/>
      <c r="E525" s="1"/>
      <c r="G525" s="1"/>
      <c r="S525" s="1"/>
      <c r="T525" s="1"/>
      <c r="U525" s="1"/>
      <c r="V525" s="1"/>
      <c r="W525" s="1"/>
      <c r="X525" s="1"/>
      <c r="Y525" s="48"/>
      <c r="AD525" s="6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4:45" x14ac:dyDescent="0.25">
      <c r="D526" s="1"/>
      <c r="E526" s="1"/>
      <c r="G526" s="1"/>
      <c r="S526" s="1"/>
      <c r="T526" s="1"/>
      <c r="U526" s="1"/>
      <c r="V526" s="1"/>
      <c r="W526" s="1"/>
      <c r="X526" s="1"/>
      <c r="Y526" s="48"/>
      <c r="AD526" s="6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4:45" x14ac:dyDescent="0.25">
      <c r="D527" s="1"/>
      <c r="E527" s="1"/>
      <c r="G527" s="1"/>
      <c r="S527" s="1"/>
      <c r="T527" s="1"/>
      <c r="U527" s="1"/>
      <c r="V527" s="1"/>
      <c r="W527" s="1"/>
      <c r="X527" s="1"/>
      <c r="Y527" s="48"/>
      <c r="AD527" s="6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4:45" x14ac:dyDescent="0.25">
      <c r="D528" s="1"/>
      <c r="E528" s="1"/>
      <c r="G528" s="1"/>
      <c r="S528" s="1"/>
      <c r="T528" s="1"/>
      <c r="U528" s="1"/>
      <c r="V528" s="1"/>
      <c r="W528" s="1"/>
      <c r="X528" s="1"/>
      <c r="Y528" s="48"/>
      <c r="AD528" s="6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4:45" x14ac:dyDescent="0.25">
      <c r="D529" s="1"/>
      <c r="E529" s="1"/>
      <c r="G529" s="1"/>
      <c r="S529" s="1"/>
      <c r="T529" s="1"/>
      <c r="U529" s="1"/>
      <c r="V529" s="1"/>
      <c r="W529" s="1"/>
      <c r="X529" s="1"/>
      <c r="Y529" s="48"/>
      <c r="AD529" s="6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4:45" x14ac:dyDescent="0.25">
      <c r="D530" s="1"/>
      <c r="E530" s="1"/>
      <c r="G530" s="1"/>
      <c r="S530" s="1"/>
      <c r="T530" s="1"/>
      <c r="U530" s="1"/>
      <c r="V530" s="1"/>
      <c r="W530" s="1"/>
      <c r="X530" s="1"/>
      <c r="Y530" s="48"/>
      <c r="AD530" s="6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4:45" x14ac:dyDescent="0.25">
      <c r="D531" s="1"/>
      <c r="E531" s="1"/>
      <c r="G531" s="1"/>
      <c r="S531" s="1"/>
      <c r="T531" s="1"/>
      <c r="U531" s="1"/>
      <c r="V531" s="1"/>
      <c r="W531" s="1"/>
      <c r="X531" s="1"/>
      <c r="Y531" s="48"/>
      <c r="AD531" s="6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4:45" x14ac:dyDescent="0.25">
      <c r="D532" s="1"/>
      <c r="E532" s="1"/>
      <c r="G532" s="1"/>
      <c r="S532" s="1"/>
      <c r="T532" s="1"/>
      <c r="U532" s="1"/>
      <c r="V532" s="1"/>
      <c r="W532" s="1"/>
      <c r="X532" s="1"/>
      <c r="Y532" s="48"/>
      <c r="AD532" s="6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4:45" x14ac:dyDescent="0.25">
      <c r="D533" s="1"/>
      <c r="E533" s="1"/>
      <c r="G533" s="1"/>
      <c r="S533" s="1"/>
      <c r="T533" s="1"/>
      <c r="U533" s="1"/>
      <c r="V533" s="1"/>
      <c r="W533" s="1"/>
      <c r="X533" s="1"/>
      <c r="Y533" s="48"/>
      <c r="AD533" s="6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4:45" x14ac:dyDescent="0.25">
      <c r="D534" s="1"/>
      <c r="E534" s="1"/>
      <c r="G534" s="1"/>
      <c r="S534" s="1"/>
      <c r="T534" s="1"/>
      <c r="U534" s="1"/>
      <c r="V534" s="1"/>
      <c r="W534" s="1"/>
      <c r="X534" s="1"/>
      <c r="Y534" s="48"/>
      <c r="AD534" s="6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4:45" x14ac:dyDescent="0.25">
      <c r="D535" s="1"/>
      <c r="E535" s="1"/>
      <c r="G535" s="1"/>
      <c r="S535" s="1"/>
      <c r="T535" s="1"/>
      <c r="U535" s="1"/>
      <c r="V535" s="1"/>
      <c r="W535" s="1"/>
      <c r="X535" s="1"/>
      <c r="Y535" s="48"/>
      <c r="AD535" s="6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4:45" x14ac:dyDescent="0.25">
      <c r="D536" s="1"/>
      <c r="E536" s="1"/>
      <c r="G536" s="1"/>
      <c r="S536" s="1"/>
      <c r="T536" s="1"/>
      <c r="U536" s="1"/>
      <c r="V536" s="1"/>
      <c r="W536" s="1"/>
      <c r="X536" s="1"/>
      <c r="Y536" s="48"/>
      <c r="AD536" s="6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4:45" x14ac:dyDescent="0.25">
      <c r="D537" s="1"/>
      <c r="E537" s="1"/>
      <c r="G537" s="1"/>
      <c r="S537" s="1"/>
      <c r="T537" s="1"/>
      <c r="U537" s="1"/>
      <c r="V537" s="1"/>
      <c r="W537" s="1"/>
      <c r="X537" s="1"/>
      <c r="Y537" s="48"/>
      <c r="AD537" s="6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4:45" x14ac:dyDescent="0.25">
      <c r="D538" s="1"/>
      <c r="E538" s="1"/>
      <c r="G538" s="1"/>
      <c r="S538" s="1"/>
      <c r="T538" s="1"/>
      <c r="U538" s="1"/>
      <c r="V538" s="1"/>
      <c r="W538" s="1"/>
      <c r="X538" s="1"/>
      <c r="Y538" s="48"/>
      <c r="AD538" s="6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4:45" x14ac:dyDescent="0.25">
      <c r="D539" s="1"/>
      <c r="E539" s="1"/>
      <c r="G539" s="1"/>
      <c r="S539" s="1"/>
      <c r="T539" s="1"/>
      <c r="U539" s="1"/>
      <c r="V539" s="1"/>
      <c r="W539" s="1"/>
      <c r="X539" s="1"/>
      <c r="Y539" s="48"/>
      <c r="AD539" s="6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4:45" x14ac:dyDescent="0.25">
      <c r="D540" s="1"/>
      <c r="E540" s="1"/>
      <c r="G540" s="1"/>
      <c r="S540" s="1"/>
      <c r="T540" s="1"/>
      <c r="U540" s="1"/>
      <c r="V540" s="1"/>
      <c r="W540" s="1"/>
      <c r="X540" s="1"/>
      <c r="Y540" s="48"/>
      <c r="AD540" s="6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4:45" x14ac:dyDescent="0.25">
      <c r="D541" s="1"/>
      <c r="E541" s="1"/>
      <c r="G541" s="1"/>
      <c r="S541" s="1"/>
      <c r="T541" s="1"/>
      <c r="U541" s="1"/>
      <c r="V541" s="1"/>
      <c r="W541" s="1"/>
      <c r="X541" s="1"/>
      <c r="Y541" s="48"/>
      <c r="AD541" s="6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4:45" x14ac:dyDescent="0.25">
      <c r="D542" s="1"/>
      <c r="E542" s="1"/>
      <c r="G542" s="1"/>
      <c r="S542" s="1"/>
      <c r="T542" s="1"/>
      <c r="U542" s="1"/>
      <c r="V542" s="1"/>
      <c r="W542" s="1"/>
      <c r="X542" s="1"/>
      <c r="Y542" s="48"/>
      <c r="AD542" s="6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4:45" x14ac:dyDescent="0.25">
      <c r="D543" s="1"/>
      <c r="E543" s="1"/>
      <c r="G543" s="1"/>
      <c r="S543" s="1"/>
      <c r="T543" s="1"/>
      <c r="U543" s="1"/>
      <c r="V543" s="1"/>
      <c r="W543" s="1"/>
      <c r="X543" s="1"/>
      <c r="Y543" s="48"/>
      <c r="AD543" s="6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4:45" x14ac:dyDescent="0.25">
      <c r="D544" s="1"/>
      <c r="E544" s="1"/>
      <c r="G544" s="1"/>
      <c r="S544" s="1"/>
      <c r="T544" s="1"/>
      <c r="U544" s="1"/>
      <c r="V544" s="1"/>
      <c r="W544" s="1"/>
      <c r="X544" s="1"/>
      <c r="Y544" s="48"/>
      <c r="AD544" s="6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4:45" x14ac:dyDescent="0.25">
      <c r="D545" s="1"/>
      <c r="E545" s="1"/>
      <c r="G545" s="1"/>
      <c r="S545" s="1"/>
      <c r="T545" s="1"/>
      <c r="U545" s="1"/>
      <c r="V545" s="1"/>
      <c r="W545" s="1"/>
      <c r="X545" s="1"/>
      <c r="Y545" s="48"/>
      <c r="AD545" s="6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4:45" x14ac:dyDescent="0.25">
      <c r="D546" s="1"/>
      <c r="E546" s="1"/>
      <c r="G546" s="1"/>
      <c r="S546" s="1"/>
      <c r="T546" s="1"/>
      <c r="U546" s="1"/>
      <c r="V546" s="1"/>
      <c r="W546" s="1"/>
      <c r="X546" s="1"/>
      <c r="Y546" s="48"/>
      <c r="AD546" s="6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4:45" x14ac:dyDescent="0.25">
      <c r="D547" s="1"/>
      <c r="E547" s="1"/>
      <c r="G547" s="1"/>
      <c r="S547" s="1"/>
      <c r="T547" s="1"/>
      <c r="U547" s="1"/>
      <c r="V547" s="1"/>
      <c r="W547" s="1"/>
      <c r="X547" s="1"/>
      <c r="Y547" s="48"/>
      <c r="AD547" s="6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4:45" x14ac:dyDescent="0.25">
      <c r="D548" s="1"/>
      <c r="E548" s="1"/>
      <c r="G548" s="1"/>
      <c r="S548" s="1"/>
      <c r="T548" s="1"/>
      <c r="U548" s="1"/>
      <c r="V548" s="1"/>
      <c r="W548" s="1"/>
      <c r="X548" s="1"/>
      <c r="Y548" s="48"/>
      <c r="AD548" s="6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4:45" x14ac:dyDescent="0.25">
      <c r="D549" s="1"/>
      <c r="E549" s="1"/>
      <c r="G549" s="1"/>
      <c r="S549" s="1"/>
      <c r="T549" s="1"/>
      <c r="U549" s="1"/>
      <c r="V549" s="1"/>
      <c r="W549" s="1"/>
      <c r="X549" s="1"/>
      <c r="Y549" s="48"/>
      <c r="AD549" s="6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4:45" x14ac:dyDescent="0.25">
      <c r="D550" s="1"/>
      <c r="E550" s="1"/>
      <c r="G550" s="1"/>
      <c r="S550" s="1"/>
      <c r="T550" s="1"/>
      <c r="U550" s="1"/>
      <c r="V550" s="1"/>
      <c r="W550" s="1"/>
      <c r="X550" s="1"/>
      <c r="Y550" s="48"/>
      <c r="AD550" s="6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4:45" x14ac:dyDescent="0.25">
      <c r="D551" s="1"/>
      <c r="E551" s="1"/>
      <c r="G551" s="1"/>
      <c r="S551" s="1"/>
      <c r="T551" s="1"/>
      <c r="U551" s="1"/>
      <c r="V551" s="1"/>
      <c r="W551" s="1"/>
      <c r="X551" s="1"/>
      <c r="Y551" s="48"/>
      <c r="AD551" s="6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4:45" x14ac:dyDescent="0.25">
      <c r="D552" s="1"/>
      <c r="E552" s="1"/>
      <c r="G552" s="1"/>
      <c r="S552" s="1"/>
      <c r="T552" s="1"/>
      <c r="U552" s="1"/>
      <c r="V552" s="1"/>
      <c r="W552" s="1"/>
      <c r="X552" s="1"/>
      <c r="Y552" s="48"/>
      <c r="AD552" s="6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4:45" x14ac:dyDescent="0.25">
      <c r="D553" s="1"/>
      <c r="E553" s="1"/>
      <c r="G553" s="1"/>
      <c r="S553" s="1"/>
      <c r="T553" s="1"/>
      <c r="U553" s="1"/>
      <c r="V553" s="1"/>
      <c r="W553" s="1"/>
      <c r="X553" s="1"/>
      <c r="Y553" s="48"/>
      <c r="AD553" s="6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4:45" x14ac:dyDescent="0.25">
      <c r="D554" s="1"/>
      <c r="E554" s="1"/>
      <c r="G554" s="1"/>
      <c r="S554" s="1"/>
      <c r="T554" s="1"/>
      <c r="U554" s="1"/>
      <c r="V554" s="1"/>
      <c r="W554" s="1"/>
      <c r="X554" s="1"/>
      <c r="Y554" s="48"/>
      <c r="AD554" s="6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4:45" x14ac:dyDescent="0.25">
      <c r="D555" s="1"/>
      <c r="E555" s="1"/>
      <c r="G555" s="1"/>
      <c r="S555" s="1"/>
      <c r="T555" s="1"/>
      <c r="U555" s="1"/>
      <c r="V555" s="1"/>
      <c r="W555" s="1"/>
      <c r="X555" s="1"/>
      <c r="Y555" s="48"/>
      <c r="AD555" s="6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4:45" x14ac:dyDescent="0.25">
      <c r="D556" s="1"/>
      <c r="E556" s="1"/>
      <c r="G556" s="1"/>
      <c r="S556" s="1"/>
      <c r="T556" s="1"/>
      <c r="U556" s="1"/>
      <c r="V556" s="1"/>
      <c r="W556" s="1"/>
      <c r="X556" s="1"/>
      <c r="Y556" s="48"/>
      <c r="AD556" s="6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4:45" x14ac:dyDescent="0.25">
      <c r="D557" s="1"/>
      <c r="E557" s="1"/>
      <c r="G557" s="1"/>
      <c r="S557" s="1"/>
      <c r="T557" s="1"/>
      <c r="U557" s="1"/>
      <c r="V557" s="1"/>
      <c r="W557" s="1"/>
      <c r="X557" s="1"/>
      <c r="Y557" s="48"/>
      <c r="AD557" s="6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4:45" x14ac:dyDescent="0.25">
      <c r="D558" s="1"/>
      <c r="E558" s="1"/>
      <c r="G558" s="1"/>
      <c r="S558" s="1"/>
      <c r="T558" s="1"/>
      <c r="U558" s="1"/>
      <c r="V558" s="1"/>
      <c r="W558" s="1"/>
      <c r="X558" s="1"/>
      <c r="Y558" s="48"/>
      <c r="AD558" s="6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4:45" x14ac:dyDescent="0.25">
      <c r="D559" s="1"/>
      <c r="E559" s="1"/>
      <c r="G559" s="1"/>
      <c r="S559" s="1"/>
      <c r="T559" s="1"/>
      <c r="U559" s="1"/>
      <c r="V559" s="1"/>
      <c r="W559" s="1"/>
      <c r="X559" s="1"/>
      <c r="Y559" s="48"/>
      <c r="AD559" s="6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4:45" x14ac:dyDescent="0.25">
      <c r="D560" s="1"/>
      <c r="E560" s="1"/>
      <c r="G560" s="1"/>
      <c r="S560" s="1"/>
      <c r="T560" s="1"/>
      <c r="U560" s="1"/>
      <c r="V560" s="1"/>
      <c r="W560" s="1"/>
      <c r="X560" s="1"/>
      <c r="Y560" s="48"/>
      <c r="AD560" s="6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4:45" x14ac:dyDescent="0.25">
      <c r="D561" s="1"/>
      <c r="E561" s="1"/>
      <c r="G561" s="1"/>
      <c r="S561" s="1"/>
      <c r="T561" s="1"/>
      <c r="U561" s="1"/>
      <c r="V561" s="1"/>
      <c r="W561" s="1"/>
      <c r="X561" s="1"/>
      <c r="Y561" s="48"/>
      <c r="AD561" s="6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4:45" x14ac:dyDescent="0.25">
      <c r="D562" s="1"/>
      <c r="E562" s="1"/>
      <c r="G562" s="1"/>
      <c r="S562" s="1"/>
      <c r="T562" s="1"/>
      <c r="U562" s="1"/>
      <c r="V562" s="1"/>
      <c r="W562" s="1"/>
      <c r="X562" s="1"/>
      <c r="Y562" s="48"/>
      <c r="AD562" s="6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4:45" x14ac:dyDescent="0.25">
      <c r="D563" s="1"/>
      <c r="E563" s="1"/>
      <c r="G563" s="1"/>
      <c r="S563" s="1"/>
      <c r="T563" s="1"/>
      <c r="U563" s="1"/>
      <c r="V563" s="1"/>
      <c r="W563" s="1"/>
      <c r="X563" s="1"/>
      <c r="Y563" s="48"/>
      <c r="AD563" s="6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4:45" x14ac:dyDescent="0.25">
      <c r="D564" s="1"/>
      <c r="E564" s="1"/>
      <c r="G564" s="1"/>
      <c r="S564" s="1"/>
      <c r="T564" s="1"/>
      <c r="U564" s="1"/>
      <c r="V564" s="1"/>
      <c r="W564" s="1"/>
      <c r="X564" s="1"/>
      <c r="Y564" s="48"/>
      <c r="AD564" s="6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4:45" x14ac:dyDescent="0.25">
      <c r="D565" s="1"/>
      <c r="E565" s="1"/>
      <c r="G565" s="1"/>
      <c r="S565" s="1"/>
      <c r="T565" s="1"/>
      <c r="U565" s="1"/>
      <c r="V565" s="1"/>
      <c r="W565" s="1"/>
      <c r="X565" s="1"/>
      <c r="Y565" s="48"/>
      <c r="AD565" s="6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4:45" x14ac:dyDescent="0.25">
      <c r="D566" s="1"/>
      <c r="E566" s="1"/>
      <c r="G566" s="1"/>
      <c r="S566" s="1"/>
      <c r="T566" s="1"/>
      <c r="U566" s="1"/>
      <c r="V566" s="1"/>
      <c r="W566" s="1"/>
      <c r="X566" s="1"/>
      <c r="Y566" s="48"/>
      <c r="AD566" s="6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4:45" x14ac:dyDescent="0.25">
      <c r="D567" s="1"/>
      <c r="E567" s="1"/>
      <c r="G567" s="1"/>
      <c r="S567" s="1"/>
      <c r="T567" s="1"/>
      <c r="U567" s="1"/>
      <c r="V567" s="1"/>
      <c r="W567" s="1"/>
      <c r="X567" s="1"/>
      <c r="Y567" s="48"/>
      <c r="AD567" s="6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4:45" x14ac:dyDescent="0.25">
      <c r="D568" s="1"/>
      <c r="E568" s="1"/>
      <c r="G568" s="1"/>
      <c r="S568" s="1"/>
      <c r="T568" s="1"/>
      <c r="U568" s="1"/>
      <c r="V568" s="1"/>
      <c r="W568" s="1"/>
      <c r="X568" s="1"/>
      <c r="Y568" s="48"/>
      <c r="AD568" s="6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4:45" x14ac:dyDescent="0.25">
      <c r="D569" s="1"/>
      <c r="E569" s="1"/>
      <c r="G569" s="1"/>
      <c r="S569" s="1"/>
      <c r="T569" s="1"/>
      <c r="U569" s="1"/>
      <c r="V569" s="1"/>
      <c r="W569" s="1"/>
      <c r="X569" s="1"/>
      <c r="Y569" s="48"/>
      <c r="AD569" s="6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4:45" x14ac:dyDescent="0.25">
      <c r="D570" s="1"/>
      <c r="E570" s="1"/>
      <c r="G570" s="1"/>
      <c r="S570" s="1"/>
      <c r="T570" s="1"/>
      <c r="U570" s="1"/>
      <c r="V570" s="1"/>
      <c r="W570" s="1"/>
      <c r="X570" s="1"/>
      <c r="Y570" s="48"/>
      <c r="AD570" s="6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4:45" x14ac:dyDescent="0.25">
      <c r="D571" s="1"/>
      <c r="E571" s="1"/>
      <c r="G571" s="1"/>
      <c r="S571" s="1"/>
      <c r="T571" s="1"/>
      <c r="U571" s="1"/>
      <c r="V571" s="1"/>
      <c r="W571" s="1"/>
      <c r="X571" s="1"/>
      <c r="Y571" s="48"/>
      <c r="AD571" s="6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4:45" x14ac:dyDescent="0.25">
      <c r="D572" s="1"/>
      <c r="E572" s="1"/>
      <c r="G572" s="1"/>
      <c r="S572" s="1"/>
      <c r="T572" s="1"/>
      <c r="U572" s="1"/>
      <c r="V572" s="1"/>
      <c r="W572" s="1"/>
      <c r="X572" s="1"/>
      <c r="Y572" s="48"/>
      <c r="AD572" s="6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4:45" x14ac:dyDescent="0.25">
      <c r="D573" s="1"/>
      <c r="E573" s="1"/>
      <c r="G573" s="1"/>
      <c r="S573" s="1"/>
      <c r="T573" s="1"/>
      <c r="U573" s="1"/>
      <c r="V573" s="1"/>
      <c r="W573" s="1"/>
      <c r="X573" s="1"/>
      <c r="Y573" s="48"/>
      <c r="AD573" s="6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4:45" x14ac:dyDescent="0.25">
      <c r="D574" s="1"/>
      <c r="E574" s="1"/>
      <c r="G574" s="1"/>
      <c r="S574" s="1"/>
      <c r="T574" s="1"/>
      <c r="U574" s="1"/>
      <c r="V574" s="1"/>
      <c r="W574" s="1"/>
      <c r="X574" s="1"/>
      <c r="Y574" s="48"/>
      <c r="AD574" s="6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4:45" x14ac:dyDescent="0.25">
      <c r="D575" s="1"/>
      <c r="E575" s="1"/>
      <c r="G575" s="1"/>
      <c r="S575" s="1"/>
      <c r="T575" s="1"/>
      <c r="U575" s="1"/>
      <c r="V575" s="1"/>
      <c r="W575" s="1"/>
      <c r="X575" s="1"/>
      <c r="Y575" s="48"/>
      <c r="AD575" s="6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4:45" x14ac:dyDescent="0.25">
      <c r="D576" s="1"/>
      <c r="E576" s="1"/>
      <c r="G576" s="1"/>
      <c r="S576" s="1"/>
      <c r="T576" s="1"/>
      <c r="U576" s="1"/>
      <c r="V576" s="1"/>
      <c r="W576" s="1"/>
      <c r="X576" s="1"/>
      <c r="Y576" s="48"/>
      <c r="AD576" s="6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4:45" x14ac:dyDescent="0.25">
      <c r="D577" s="1"/>
      <c r="E577" s="1"/>
      <c r="G577" s="1"/>
      <c r="S577" s="1"/>
      <c r="T577" s="1"/>
      <c r="U577" s="1"/>
      <c r="V577" s="1"/>
      <c r="W577" s="1"/>
      <c r="X577" s="1"/>
      <c r="Y577" s="48"/>
      <c r="AD577" s="6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4:45" x14ac:dyDescent="0.25">
      <c r="D578" s="1"/>
      <c r="E578" s="1"/>
      <c r="G578" s="1"/>
      <c r="S578" s="1"/>
      <c r="T578" s="1"/>
      <c r="U578" s="1"/>
      <c r="V578" s="1"/>
      <c r="W578" s="1"/>
      <c r="X578" s="1"/>
      <c r="Y578" s="48"/>
      <c r="AD578" s="6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4:45" x14ac:dyDescent="0.25">
      <c r="D579" s="1"/>
      <c r="E579" s="1"/>
      <c r="G579" s="1"/>
      <c r="S579" s="1"/>
      <c r="T579" s="1"/>
      <c r="U579" s="1"/>
      <c r="V579" s="1"/>
      <c r="W579" s="1"/>
      <c r="X579" s="1"/>
      <c r="Y579" s="48"/>
      <c r="AD579" s="6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4:45" x14ac:dyDescent="0.25">
      <c r="D580" s="1"/>
      <c r="E580" s="1"/>
      <c r="G580" s="1"/>
      <c r="S580" s="1"/>
      <c r="T580" s="1"/>
      <c r="U580" s="1"/>
      <c r="V580" s="1"/>
      <c r="W580" s="1"/>
      <c r="X580" s="1"/>
      <c r="Y580" s="48"/>
      <c r="AD580" s="6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4:45" x14ac:dyDescent="0.25">
      <c r="D581" s="1"/>
      <c r="E581" s="1"/>
      <c r="G581" s="1"/>
      <c r="S581" s="1"/>
      <c r="T581" s="1"/>
      <c r="U581" s="1"/>
      <c r="V581" s="1"/>
      <c r="W581" s="1"/>
      <c r="X581" s="1"/>
      <c r="Y581" s="48"/>
      <c r="AD581" s="6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4:45" x14ac:dyDescent="0.25">
      <c r="D582" s="1"/>
      <c r="E582" s="1"/>
      <c r="G582" s="1"/>
      <c r="S582" s="1"/>
      <c r="T582" s="1"/>
      <c r="U582" s="1"/>
      <c r="V582" s="1"/>
      <c r="W582" s="1"/>
      <c r="X582" s="1"/>
      <c r="Y582" s="49"/>
      <c r="AD582" s="6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4:45" x14ac:dyDescent="0.25">
      <c r="D583" s="1"/>
      <c r="E583" s="1"/>
      <c r="G583" s="1"/>
      <c r="S583" s="1"/>
      <c r="T583" s="1"/>
      <c r="U583" s="1"/>
      <c r="V583" s="1"/>
      <c r="W583" s="1"/>
      <c r="X583" s="1"/>
      <c r="Y583" s="49"/>
      <c r="AD583" s="6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4:45" x14ac:dyDescent="0.25">
      <c r="D584" s="1"/>
      <c r="E584" s="1"/>
      <c r="G584" s="1"/>
      <c r="S584" s="1"/>
      <c r="T584" s="1"/>
      <c r="U584" s="1"/>
      <c r="V584" s="1"/>
      <c r="W584" s="1"/>
      <c r="X584" s="1"/>
      <c r="Y584" s="49"/>
      <c r="AD584" s="6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4:45" x14ac:dyDescent="0.25">
      <c r="D585" s="1"/>
      <c r="E585" s="1"/>
      <c r="G585" s="1"/>
      <c r="S585" s="1"/>
      <c r="T585" s="1"/>
      <c r="U585" s="1"/>
      <c r="V585" s="1"/>
      <c r="W585" s="1"/>
      <c r="X585" s="1"/>
      <c r="Y585" s="49"/>
      <c r="AD585" s="6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4:45" x14ac:dyDescent="0.25">
      <c r="D586" s="1"/>
      <c r="E586" s="1"/>
      <c r="G586" s="1"/>
      <c r="S586" s="1"/>
      <c r="T586" s="1"/>
      <c r="U586" s="1"/>
      <c r="V586" s="1"/>
      <c r="W586" s="1"/>
      <c r="X586" s="1"/>
      <c r="Y586" s="49"/>
      <c r="AD586" s="6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spans="4:45" x14ac:dyDescent="0.25">
      <c r="D587" s="1"/>
      <c r="E587" s="1"/>
      <c r="G587" s="1"/>
      <c r="S587" s="1"/>
      <c r="T587" s="1"/>
      <c r="U587" s="1"/>
      <c r="V587" s="1"/>
      <c r="W587" s="1"/>
      <c r="X587" s="1"/>
      <c r="Y587" s="49"/>
      <c r="AD587" s="6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spans="4:45" x14ac:dyDescent="0.25">
      <c r="D588" s="1"/>
      <c r="E588" s="1"/>
      <c r="G588" s="1"/>
      <c r="S588" s="1"/>
      <c r="T588" s="1"/>
      <c r="U588" s="1"/>
      <c r="V588" s="1"/>
      <c r="W588" s="1"/>
      <c r="X588" s="1"/>
      <c r="Y588" s="49"/>
      <c r="AD588" s="6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spans="4:45" x14ac:dyDescent="0.25">
      <c r="D589" s="1"/>
      <c r="E589" s="1"/>
      <c r="G589" s="1"/>
      <c r="S589" s="1"/>
      <c r="T589" s="1"/>
      <c r="U589" s="1"/>
      <c r="V589" s="1"/>
      <c r="W589" s="1"/>
      <c r="X589" s="1"/>
      <c r="Y589" s="49"/>
      <c r="AD589" s="6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spans="4:45" x14ac:dyDescent="0.25">
      <c r="D590" s="1"/>
      <c r="E590" s="1"/>
      <c r="G590" s="1"/>
      <c r="S590" s="1"/>
      <c r="T590" s="1"/>
      <c r="U590" s="1"/>
      <c r="V590" s="1"/>
      <c r="W590" s="1"/>
      <c r="X590" s="1"/>
      <c r="Y590" s="49"/>
      <c r="AD590" s="6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spans="4:45" x14ac:dyDescent="0.25">
      <c r="D591" s="1"/>
      <c r="E591" s="1"/>
      <c r="G591" s="1"/>
      <c r="S591" s="1"/>
      <c r="T591" s="1"/>
      <c r="U591" s="1"/>
      <c r="V591" s="1"/>
      <c r="W591" s="1"/>
      <c r="X591" s="1"/>
      <c r="Y591" s="49"/>
      <c r="AD591" s="6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spans="4:45" x14ac:dyDescent="0.25">
      <c r="D592" s="1"/>
      <c r="E592" s="1"/>
      <c r="G592" s="1"/>
      <c r="S592" s="1"/>
      <c r="T592" s="1"/>
      <c r="U592" s="1"/>
      <c r="V592" s="1"/>
      <c r="W592" s="1"/>
      <c r="X592" s="1"/>
      <c r="Y592" s="49"/>
      <c r="AD592" s="6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spans="4:45" x14ac:dyDescent="0.25">
      <c r="D593" s="1"/>
      <c r="E593" s="1"/>
      <c r="G593" s="1"/>
      <c r="S593" s="1"/>
      <c r="T593" s="1"/>
      <c r="U593" s="1"/>
      <c r="V593" s="1"/>
      <c r="W593" s="1"/>
      <c r="X593" s="1"/>
      <c r="Y593" s="49"/>
      <c r="AD593" s="6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  <row r="594" spans="4:45" x14ac:dyDescent="0.25">
      <c r="D594" s="1"/>
      <c r="E594" s="1"/>
      <c r="G594" s="1"/>
      <c r="S594" s="1"/>
      <c r="T594" s="1"/>
      <c r="U594" s="1"/>
      <c r="V594" s="1"/>
      <c r="W594" s="1"/>
      <c r="X594" s="1"/>
      <c r="Y594" s="49"/>
      <c r="AD594" s="6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</row>
    <row r="595" spans="4:45" x14ac:dyDescent="0.25">
      <c r="D595" s="1"/>
      <c r="E595" s="1"/>
      <c r="G595" s="1"/>
      <c r="S595" s="1"/>
      <c r="T595" s="1"/>
      <c r="U595" s="1"/>
      <c r="V595" s="1"/>
      <c r="W595" s="1"/>
      <c r="X595" s="1"/>
      <c r="Y595" s="49"/>
      <c r="AD595" s="6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</row>
    <row r="596" spans="4:45" x14ac:dyDescent="0.25">
      <c r="D596" s="1"/>
      <c r="E596" s="1"/>
      <c r="G596" s="1"/>
      <c r="S596" s="1"/>
      <c r="T596" s="1"/>
      <c r="U596" s="1"/>
      <c r="V596" s="1"/>
      <c r="W596" s="1"/>
      <c r="X596" s="1"/>
      <c r="Y596" s="49"/>
      <c r="AD596" s="6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</row>
    <row r="597" spans="4:45" x14ac:dyDescent="0.25">
      <c r="D597" s="1"/>
      <c r="E597" s="1"/>
      <c r="G597" s="1"/>
      <c r="S597" s="1"/>
      <c r="T597" s="1"/>
      <c r="U597" s="1"/>
      <c r="V597" s="1"/>
      <c r="W597" s="1"/>
      <c r="X597" s="1"/>
      <c r="Y597" s="49"/>
      <c r="AD597" s="6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</row>
    <row r="598" spans="4:45" x14ac:dyDescent="0.25">
      <c r="D598" s="1"/>
      <c r="E598" s="1"/>
      <c r="G598" s="1"/>
      <c r="S598" s="1"/>
      <c r="T598" s="1"/>
      <c r="U598" s="1"/>
      <c r="V598" s="1"/>
      <c r="W598" s="1"/>
      <c r="X598" s="1"/>
      <c r="Y598" s="49"/>
      <c r="AD598" s="6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</row>
    <row r="599" spans="4:45" x14ac:dyDescent="0.25">
      <c r="D599" s="1"/>
      <c r="E599" s="1"/>
      <c r="G599" s="1"/>
      <c r="S599" s="1"/>
      <c r="T599" s="1"/>
      <c r="U599" s="1"/>
      <c r="V599" s="1"/>
      <c r="W599" s="1"/>
      <c r="X599" s="1"/>
      <c r="Y599" s="49"/>
      <c r="AD599" s="6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</row>
    <row r="600" spans="4:45" x14ac:dyDescent="0.25">
      <c r="D600" s="1"/>
      <c r="E600" s="1"/>
      <c r="G600" s="1"/>
      <c r="S600" s="1"/>
      <c r="T600" s="1"/>
      <c r="U600" s="1"/>
      <c r="V600" s="1"/>
      <c r="W600" s="1"/>
      <c r="X600" s="1"/>
      <c r="Y600" s="49"/>
      <c r="AD600" s="6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</row>
    <row r="601" spans="4:45" x14ac:dyDescent="0.25">
      <c r="D601" s="1"/>
      <c r="E601" s="1"/>
      <c r="G601" s="1"/>
      <c r="S601" s="1"/>
      <c r="T601" s="1"/>
      <c r="U601" s="1"/>
      <c r="V601" s="1"/>
      <c r="W601" s="1"/>
      <c r="X601" s="1"/>
      <c r="Y601" s="49"/>
      <c r="AD601" s="6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</row>
    <row r="602" spans="4:45" x14ac:dyDescent="0.25">
      <c r="D602" s="1"/>
      <c r="E602" s="1"/>
      <c r="G602" s="1"/>
      <c r="S602" s="1"/>
      <c r="T602" s="1"/>
      <c r="U602" s="1"/>
      <c r="V602" s="1"/>
      <c r="W602" s="1"/>
      <c r="X602" s="1"/>
      <c r="Y602" s="49"/>
      <c r="AD602" s="6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</row>
    <row r="603" spans="4:45" x14ac:dyDescent="0.25">
      <c r="D603" s="1"/>
      <c r="E603" s="1"/>
      <c r="G603" s="1"/>
      <c r="S603" s="1"/>
      <c r="T603" s="1"/>
      <c r="U603" s="1"/>
      <c r="V603" s="1"/>
      <c r="W603" s="1"/>
      <c r="X603" s="1"/>
      <c r="Y603" s="49"/>
      <c r="AD603" s="6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</row>
    <row r="604" spans="4:45" x14ac:dyDescent="0.25">
      <c r="D604" s="1"/>
      <c r="E604" s="1"/>
      <c r="G604" s="1"/>
      <c r="S604" s="1"/>
      <c r="T604" s="1"/>
      <c r="U604" s="1"/>
      <c r="V604" s="1"/>
      <c r="W604" s="1"/>
      <c r="X604" s="1"/>
      <c r="Y604" s="49"/>
      <c r="AD604" s="6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</row>
    <row r="605" spans="4:45" x14ac:dyDescent="0.25">
      <c r="D605" s="1"/>
      <c r="E605" s="1"/>
      <c r="G605" s="1"/>
      <c r="S605" s="1"/>
      <c r="T605" s="1"/>
      <c r="U605" s="1"/>
      <c r="V605" s="1"/>
      <c r="W605" s="1"/>
      <c r="X605" s="1"/>
      <c r="Y605" s="49"/>
      <c r="AD605" s="6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</row>
    <row r="606" spans="4:45" x14ac:dyDescent="0.25">
      <c r="D606" s="1"/>
      <c r="E606" s="1"/>
      <c r="G606" s="1"/>
      <c r="S606" s="1"/>
      <c r="T606" s="1"/>
      <c r="U606" s="1"/>
      <c r="V606" s="1"/>
      <c r="W606" s="1"/>
      <c r="X606" s="1"/>
      <c r="Y606" s="49"/>
      <c r="AD606" s="6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</row>
    <row r="607" spans="4:45" x14ac:dyDescent="0.25">
      <c r="D607" s="1"/>
      <c r="E607" s="1"/>
      <c r="G607" s="1"/>
      <c r="S607" s="1"/>
      <c r="T607" s="1"/>
      <c r="U607" s="1"/>
      <c r="V607" s="1"/>
      <c r="W607" s="1"/>
      <c r="X607" s="1"/>
      <c r="Y607" s="49"/>
      <c r="AD607" s="6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</row>
    <row r="608" spans="4:45" x14ac:dyDescent="0.25">
      <c r="D608" s="1"/>
      <c r="E608" s="1"/>
      <c r="G608" s="1"/>
      <c r="S608" s="1"/>
      <c r="T608" s="1"/>
      <c r="U608" s="1"/>
      <c r="V608" s="1"/>
      <c r="W608" s="1"/>
      <c r="X608" s="1"/>
      <c r="Y608" s="49"/>
      <c r="AD608" s="6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</row>
    <row r="609" spans="4:45" x14ac:dyDescent="0.25">
      <c r="D609" s="1"/>
      <c r="E609" s="1"/>
      <c r="G609" s="1"/>
      <c r="S609" s="1"/>
      <c r="T609" s="1"/>
      <c r="U609" s="1"/>
      <c r="V609" s="1"/>
      <c r="W609" s="1"/>
      <c r="X609" s="1"/>
      <c r="Y609" s="49"/>
      <c r="AD609" s="6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</row>
    <row r="610" spans="4:45" x14ac:dyDescent="0.25">
      <c r="D610" s="1"/>
      <c r="E610" s="1"/>
      <c r="G610" s="1"/>
      <c r="S610" s="1"/>
      <c r="T610" s="1"/>
      <c r="U610" s="1"/>
      <c r="V610" s="1"/>
      <c r="W610" s="1"/>
      <c r="X610" s="1"/>
      <c r="Y610" s="49"/>
      <c r="AD610" s="6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</row>
    <row r="611" spans="4:45" x14ac:dyDescent="0.25">
      <c r="D611" s="1"/>
      <c r="E611" s="1"/>
      <c r="G611" s="1"/>
      <c r="S611" s="1"/>
      <c r="T611" s="1"/>
      <c r="U611" s="1"/>
      <c r="V611" s="1"/>
      <c r="W611" s="1"/>
      <c r="X611" s="1"/>
      <c r="Y611" s="49"/>
      <c r="AD611" s="6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</row>
    <row r="612" spans="4:45" x14ac:dyDescent="0.25">
      <c r="D612" s="1"/>
      <c r="E612" s="1"/>
      <c r="G612" s="1"/>
      <c r="S612" s="1"/>
      <c r="T612" s="1"/>
      <c r="U612" s="1"/>
      <c r="V612" s="1"/>
      <c r="W612" s="1"/>
      <c r="X612" s="1"/>
      <c r="Y612" s="49"/>
      <c r="AD612" s="6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</row>
    <row r="613" spans="4:45" x14ac:dyDescent="0.25">
      <c r="D613" s="1"/>
      <c r="E613" s="1"/>
      <c r="G613" s="1"/>
      <c r="S613" s="1"/>
      <c r="T613" s="1"/>
      <c r="U613" s="1"/>
      <c r="V613" s="1"/>
      <c r="W613" s="1"/>
      <c r="X613" s="1"/>
      <c r="Y613" s="49"/>
      <c r="AD613" s="6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</row>
    <row r="614" spans="4:45" x14ac:dyDescent="0.25">
      <c r="D614" s="1"/>
      <c r="E614" s="1"/>
      <c r="G614" s="1"/>
      <c r="S614" s="1"/>
      <c r="T614" s="1"/>
      <c r="U614" s="1"/>
      <c r="V614" s="1"/>
      <c r="W614" s="1"/>
      <c r="X614" s="1"/>
      <c r="Y614" s="49"/>
      <c r="AD614" s="6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</row>
    <row r="615" spans="4:45" x14ac:dyDescent="0.25">
      <c r="D615" s="1"/>
      <c r="E615" s="1"/>
      <c r="G615" s="1"/>
      <c r="S615" s="1"/>
      <c r="T615" s="1"/>
      <c r="U615" s="1"/>
      <c r="V615" s="1"/>
      <c r="W615" s="1"/>
      <c r="X615" s="1"/>
      <c r="Y615" s="49"/>
      <c r="AD615" s="6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</row>
    <row r="616" spans="4:45" x14ac:dyDescent="0.25">
      <c r="D616" s="1"/>
      <c r="E616" s="1"/>
      <c r="G616" s="1"/>
      <c r="S616" s="1"/>
      <c r="T616" s="1"/>
      <c r="U616" s="1"/>
      <c r="V616" s="1"/>
      <c r="W616" s="1"/>
      <c r="X616" s="1"/>
      <c r="Y616" s="49"/>
      <c r="AD616" s="6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</row>
  </sheetData>
  <sheetProtection algorithmName="SHA-512" hashValue="p2LW9BaPVpxq97GfZff95JaRrchQCpA9oFiPm/DAQWNld9NVQQXNL0DQ6ILmDIOpZgJePvXUYaZ4EnkRcWRKOQ==" saltValue="ZVlLTaoC/gmcSwcfOP4+qw==" spinCount="100000" sheet="1" objects="1" scenarios="1" selectLockedCells="1"/>
  <protectedRanges>
    <protectedRange sqref="D6" name="CIF_1_1"/>
    <protectedRange sqref="D5" name="Empresa_1_1"/>
    <protectedRange password="CF00" sqref="E186:E503 E12:E72 E74:E183" name="Revisión Preventivo_2_1"/>
    <protectedRange sqref="I12:R72 I74:R503" name="Desplazamiento_1_1"/>
    <protectedRange password="CF00" sqref="E184:E185" name="Revisión Preventivo_2_1_1"/>
    <protectedRange password="CF00" sqref="E73" name="Revisión Preventivo_2_1_2"/>
    <protectedRange sqref="I73:R73" name="Desplazamiento_1_1_1"/>
  </protectedRanges>
  <mergeCells count="1012">
    <mergeCell ref="AE9:AH14"/>
    <mergeCell ref="E2:F2"/>
    <mergeCell ref="G2:AB2"/>
    <mergeCell ref="Q6:AA6"/>
    <mergeCell ref="Q7:AA7"/>
    <mergeCell ref="B12:C13"/>
    <mergeCell ref="B15:C15"/>
    <mergeCell ref="B16:C16"/>
    <mergeCell ref="B17:C17"/>
    <mergeCell ref="B18:C18"/>
    <mergeCell ref="D9:AB9"/>
    <mergeCell ref="D10:AB10"/>
    <mergeCell ref="AI10:AM10"/>
    <mergeCell ref="AN10:AR10"/>
    <mergeCell ref="B4:D4"/>
    <mergeCell ref="B9:C10"/>
    <mergeCell ref="AO2:AP2"/>
    <mergeCell ref="AO4:AZ4"/>
    <mergeCell ref="AD9:AD14"/>
    <mergeCell ref="AI9:AR9"/>
    <mergeCell ref="AS2:AT2"/>
    <mergeCell ref="X12:X13"/>
    <mergeCell ref="B2:D2"/>
    <mergeCell ref="B5:D5"/>
    <mergeCell ref="B6:D6"/>
    <mergeCell ref="Z12:Z13"/>
    <mergeCell ref="Y12:Y13"/>
    <mergeCell ref="D12:D13"/>
    <mergeCell ref="F12:F13"/>
    <mergeCell ref="G12:H13"/>
    <mergeCell ref="AA12:AB12"/>
    <mergeCell ref="S12:W12"/>
    <mergeCell ref="AD4:AN4"/>
    <mergeCell ref="Q4:AA4"/>
    <mergeCell ref="Q5:AA5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I19:R19"/>
    <mergeCell ref="I20:R20"/>
    <mergeCell ref="I21:R21"/>
    <mergeCell ref="I22:R22"/>
    <mergeCell ref="I23:R23"/>
    <mergeCell ref="I12:R13"/>
    <mergeCell ref="I15:R15"/>
    <mergeCell ref="I16:R16"/>
    <mergeCell ref="I17:R17"/>
    <mergeCell ref="I18:R1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I41:R41"/>
    <mergeCell ref="I29:R29"/>
    <mergeCell ref="I24:R24"/>
    <mergeCell ref="I25:R25"/>
    <mergeCell ref="I26:R26"/>
    <mergeCell ref="I27:R27"/>
    <mergeCell ref="I28:R28"/>
    <mergeCell ref="I38:R38"/>
    <mergeCell ref="I39:R39"/>
    <mergeCell ref="I48:R48"/>
    <mergeCell ref="I32:R32"/>
    <mergeCell ref="B75:C75"/>
    <mergeCell ref="B76:C76"/>
    <mergeCell ref="B77:C77"/>
    <mergeCell ref="B78:C78"/>
    <mergeCell ref="B79:C79"/>
    <mergeCell ref="B69:C69"/>
    <mergeCell ref="B70:C70"/>
    <mergeCell ref="B71:C71"/>
    <mergeCell ref="B72:C72"/>
    <mergeCell ref="B74:C74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73:C73"/>
    <mergeCell ref="B97:C97"/>
    <mergeCell ref="B98:C98"/>
    <mergeCell ref="B99:C99"/>
    <mergeCell ref="B90:C90"/>
    <mergeCell ref="B91:C91"/>
    <mergeCell ref="B92:C92"/>
    <mergeCell ref="B93:C93"/>
    <mergeCell ref="B94:C94"/>
    <mergeCell ref="B85:C85"/>
    <mergeCell ref="B86:C86"/>
    <mergeCell ref="B87:C87"/>
    <mergeCell ref="B88:C88"/>
    <mergeCell ref="B89:C89"/>
    <mergeCell ref="B80:C80"/>
    <mergeCell ref="B81:C81"/>
    <mergeCell ref="B82:C82"/>
    <mergeCell ref="B83:C83"/>
    <mergeCell ref="B84:C84"/>
    <mergeCell ref="B95:C95"/>
    <mergeCell ref="B96:C96"/>
    <mergeCell ref="B115:C115"/>
    <mergeCell ref="B116:C116"/>
    <mergeCell ref="B117:C117"/>
    <mergeCell ref="B118:C118"/>
    <mergeCell ref="B119:C119"/>
    <mergeCell ref="B110:C110"/>
    <mergeCell ref="B111:C111"/>
    <mergeCell ref="B112:C112"/>
    <mergeCell ref="B113:C113"/>
    <mergeCell ref="B114:C114"/>
    <mergeCell ref="B105:C105"/>
    <mergeCell ref="B106:C106"/>
    <mergeCell ref="B107:C107"/>
    <mergeCell ref="B108:C108"/>
    <mergeCell ref="B109:C109"/>
    <mergeCell ref="B100:C100"/>
    <mergeCell ref="B101:C101"/>
    <mergeCell ref="B102:C102"/>
    <mergeCell ref="B103:C103"/>
    <mergeCell ref="B104:C104"/>
    <mergeCell ref="I33:R33"/>
    <mergeCell ref="I34:R34"/>
    <mergeCell ref="I35:R35"/>
    <mergeCell ref="I36:R36"/>
    <mergeCell ref="I37:R37"/>
    <mergeCell ref="I44:R44"/>
    <mergeCell ref="I47:R47"/>
    <mergeCell ref="I42:R42"/>
    <mergeCell ref="I43:R43"/>
    <mergeCell ref="I45:R45"/>
    <mergeCell ref="I46:R46"/>
    <mergeCell ref="I54:R54"/>
    <mergeCell ref="I55:R55"/>
    <mergeCell ref="I56:R56"/>
    <mergeCell ref="I57:R57"/>
    <mergeCell ref="I58:R58"/>
    <mergeCell ref="I49:R49"/>
    <mergeCell ref="I50:R50"/>
    <mergeCell ref="I51:R51"/>
    <mergeCell ref="I52:R52"/>
    <mergeCell ref="I53:R53"/>
    <mergeCell ref="I120:R120"/>
    <mergeCell ref="E4:L4"/>
    <mergeCell ref="E5:L5"/>
    <mergeCell ref="E6:L6"/>
    <mergeCell ref="B7:L7"/>
    <mergeCell ref="N4:P5"/>
    <mergeCell ref="N6:P7"/>
    <mergeCell ref="B120:C120"/>
    <mergeCell ref="I115:R115"/>
    <mergeCell ref="I116:R116"/>
    <mergeCell ref="I117:R117"/>
    <mergeCell ref="I118:R118"/>
    <mergeCell ref="I119:R119"/>
    <mergeCell ref="I110:R110"/>
    <mergeCell ref="I111:R111"/>
    <mergeCell ref="I112:R112"/>
    <mergeCell ref="I113:R113"/>
    <mergeCell ref="I114:R114"/>
    <mergeCell ref="I105:R105"/>
    <mergeCell ref="I106:R106"/>
    <mergeCell ref="I107:R107"/>
    <mergeCell ref="I108:R108"/>
    <mergeCell ref="I109:R109"/>
    <mergeCell ref="I101:R101"/>
    <mergeCell ref="I102:R102"/>
    <mergeCell ref="I103:R103"/>
    <mergeCell ref="I104:R104"/>
    <mergeCell ref="I40:R40"/>
    <mergeCell ref="I69:R69"/>
    <mergeCell ref="I74:R74"/>
    <mergeCell ref="I30:R30"/>
    <mergeCell ref="I31:R31"/>
    <mergeCell ref="B136:C136"/>
    <mergeCell ref="B137:C137"/>
    <mergeCell ref="B138:C138"/>
    <mergeCell ref="B139:C139"/>
    <mergeCell ref="B140:C140"/>
    <mergeCell ref="B131:C131"/>
    <mergeCell ref="B132:C132"/>
    <mergeCell ref="B133:C133"/>
    <mergeCell ref="B134:C134"/>
    <mergeCell ref="B135:C135"/>
    <mergeCell ref="B126:C126"/>
    <mergeCell ref="B127:C127"/>
    <mergeCell ref="B128:C128"/>
    <mergeCell ref="B129:C129"/>
    <mergeCell ref="B130:C130"/>
    <mergeCell ref="B121:C121"/>
    <mergeCell ref="B122:C122"/>
    <mergeCell ref="B123:C123"/>
    <mergeCell ref="B124:C124"/>
    <mergeCell ref="B125:C125"/>
    <mergeCell ref="B156:C156"/>
    <mergeCell ref="B157:C157"/>
    <mergeCell ref="B158:C158"/>
    <mergeCell ref="B159:C159"/>
    <mergeCell ref="B160:C160"/>
    <mergeCell ref="B151:C151"/>
    <mergeCell ref="B152:C152"/>
    <mergeCell ref="B153:C153"/>
    <mergeCell ref="B154:C154"/>
    <mergeCell ref="B155:C155"/>
    <mergeCell ref="B146:C146"/>
    <mergeCell ref="B147:C147"/>
    <mergeCell ref="B148:C148"/>
    <mergeCell ref="B149:C149"/>
    <mergeCell ref="B150:C150"/>
    <mergeCell ref="B141:C141"/>
    <mergeCell ref="B142:C142"/>
    <mergeCell ref="B143:C143"/>
    <mergeCell ref="B144:C144"/>
    <mergeCell ref="B145:C145"/>
    <mergeCell ref="B176:C176"/>
    <mergeCell ref="B177:C177"/>
    <mergeCell ref="B178:C178"/>
    <mergeCell ref="B179:C179"/>
    <mergeCell ref="B180:C180"/>
    <mergeCell ref="B171:C171"/>
    <mergeCell ref="B172:C172"/>
    <mergeCell ref="B173:C173"/>
    <mergeCell ref="B174:C174"/>
    <mergeCell ref="B175:C175"/>
    <mergeCell ref="B166:C166"/>
    <mergeCell ref="B167:C167"/>
    <mergeCell ref="B168:C168"/>
    <mergeCell ref="B169:C169"/>
    <mergeCell ref="B170:C170"/>
    <mergeCell ref="B161:C161"/>
    <mergeCell ref="B162:C162"/>
    <mergeCell ref="B163:C163"/>
    <mergeCell ref="B164:C164"/>
    <mergeCell ref="B165:C165"/>
    <mergeCell ref="B196:C196"/>
    <mergeCell ref="B197:C197"/>
    <mergeCell ref="B198:C198"/>
    <mergeCell ref="B199:C199"/>
    <mergeCell ref="B200:C200"/>
    <mergeCell ref="B191:C191"/>
    <mergeCell ref="B192:C192"/>
    <mergeCell ref="B193:C193"/>
    <mergeCell ref="B194:C194"/>
    <mergeCell ref="B195:C195"/>
    <mergeCell ref="B186:C186"/>
    <mergeCell ref="B187:C187"/>
    <mergeCell ref="B188:C188"/>
    <mergeCell ref="B189:C189"/>
    <mergeCell ref="B190:C190"/>
    <mergeCell ref="B181:C181"/>
    <mergeCell ref="B182:C182"/>
    <mergeCell ref="B183:C183"/>
    <mergeCell ref="B184:C184"/>
    <mergeCell ref="B185:C185"/>
    <mergeCell ref="B216:C216"/>
    <mergeCell ref="B217:C217"/>
    <mergeCell ref="B218:C218"/>
    <mergeCell ref="B219:C219"/>
    <mergeCell ref="B220:C220"/>
    <mergeCell ref="B211:C211"/>
    <mergeCell ref="B212:C212"/>
    <mergeCell ref="B213:C213"/>
    <mergeCell ref="B214:C214"/>
    <mergeCell ref="B215:C215"/>
    <mergeCell ref="B206:C206"/>
    <mergeCell ref="B207:C207"/>
    <mergeCell ref="B208:C208"/>
    <mergeCell ref="B209:C209"/>
    <mergeCell ref="B210:C210"/>
    <mergeCell ref="B201:C201"/>
    <mergeCell ref="B202:C202"/>
    <mergeCell ref="B203:C203"/>
    <mergeCell ref="B204:C204"/>
    <mergeCell ref="B205:C205"/>
    <mergeCell ref="B236:C236"/>
    <mergeCell ref="B237:C237"/>
    <mergeCell ref="B238:C238"/>
    <mergeCell ref="B239:C239"/>
    <mergeCell ref="B240:C240"/>
    <mergeCell ref="B231:C231"/>
    <mergeCell ref="B232:C232"/>
    <mergeCell ref="B233:C233"/>
    <mergeCell ref="B234:C234"/>
    <mergeCell ref="B235:C235"/>
    <mergeCell ref="B226:C226"/>
    <mergeCell ref="B227:C227"/>
    <mergeCell ref="B228:C228"/>
    <mergeCell ref="B229:C229"/>
    <mergeCell ref="B230:C230"/>
    <mergeCell ref="B221:C221"/>
    <mergeCell ref="B222:C222"/>
    <mergeCell ref="B223:C223"/>
    <mergeCell ref="B224:C224"/>
    <mergeCell ref="B225:C225"/>
    <mergeCell ref="B256:C256"/>
    <mergeCell ref="B257:C257"/>
    <mergeCell ref="B258:C258"/>
    <mergeCell ref="B259:C259"/>
    <mergeCell ref="B260:C260"/>
    <mergeCell ref="B251:C251"/>
    <mergeCell ref="B252:C252"/>
    <mergeCell ref="B253:C253"/>
    <mergeCell ref="B254:C254"/>
    <mergeCell ref="B255:C255"/>
    <mergeCell ref="B246:C246"/>
    <mergeCell ref="B247:C247"/>
    <mergeCell ref="B248:C248"/>
    <mergeCell ref="B249:C249"/>
    <mergeCell ref="B250:C250"/>
    <mergeCell ref="B241:C241"/>
    <mergeCell ref="B242:C242"/>
    <mergeCell ref="B243:C243"/>
    <mergeCell ref="B244:C244"/>
    <mergeCell ref="B245:C245"/>
    <mergeCell ref="B276:C276"/>
    <mergeCell ref="B277:C277"/>
    <mergeCell ref="B278:C278"/>
    <mergeCell ref="B279:C279"/>
    <mergeCell ref="B280:C280"/>
    <mergeCell ref="B271:C271"/>
    <mergeCell ref="B272:C272"/>
    <mergeCell ref="B273:C273"/>
    <mergeCell ref="B274:C274"/>
    <mergeCell ref="B275:C275"/>
    <mergeCell ref="B266:C266"/>
    <mergeCell ref="B267:C267"/>
    <mergeCell ref="B268:C268"/>
    <mergeCell ref="B269:C269"/>
    <mergeCell ref="B270:C270"/>
    <mergeCell ref="B261:C261"/>
    <mergeCell ref="B262:C262"/>
    <mergeCell ref="B263:C263"/>
    <mergeCell ref="B264:C264"/>
    <mergeCell ref="B265:C265"/>
    <mergeCell ref="B296:C296"/>
    <mergeCell ref="B297:C297"/>
    <mergeCell ref="B298:C298"/>
    <mergeCell ref="B299:C299"/>
    <mergeCell ref="B300:C300"/>
    <mergeCell ref="B291:C291"/>
    <mergeCell ref="B292:C292"/>
    <mergeCell ref="B293:C293"/>
    <mergeCell ref="B294:C294"/>
    <mergeCell ref="B295:C295"/>
    <mergeCell ref="B286:C286"/>
    <mergeCell ref="B287:C287"/>
    <mergeCell ref="B288:C288"/>
    <mergeCell ref="B289:C289"/>
    <mergeCell ref="B290:C290"/>
    <mergeCell ref="B281:C281"/>
    <mergeCell ref="B282:C282"/>
    <mergeCell ref="B283:C283"/>
    <mergeCell ref="B284:C284"/>
    <mergeCell ref="B285:C285"/>
    <mergeCell ref="B316:C316"/>
    <mergeCell ref="B317:C317"/>
    <mergeCell ref="B318:C318"/>
    <mergeCell ref="B319:C319"/>
    <mergeCell ref="B320:C320"/>
    <mergeCell ref="B311:C311"/>
    <mergeCell ref="B312:C312"/>
    <mergeCell ref="B313:C313"/>
    <mergeCell ref="B314:C314"/>
    <mergeCell ref="B315:C315"/>
    <mergeCell ref="B306:C306"/>
    <mergeCell ref="B307:C307"/>
    <mergeCell ref="B308:C308"/>
    <mergeCell ref="B309:C309"/>
    <mergeCell ref="B310:C310"/>
    <mergeCell ref="B301:C301"/>
    <mergeCell ref="B302:C302"/>
    <mergeCell ref="B303:C303"/>
    <mergeCell ref="B304:C304"/>
    <mergeCell ref="B305:C305"/>
    <mergeCell ref="B336:C336"/>
    <mergeCell ref="B337:C337"/>
    <mergeCell ref="B338:C338"/>
    <mergeCell ref="B339:C339"/>
    <mergeCell ref="B340:C340"/>
    <mergeCell ref="B331:C331"/>
    <mergeCell ref="B332:C332"/>
    <mergeCell ref="B333:C333"/>
    <mergeCell ref="B334:C334"/>
    <mergeCell ref="B335:C335"/>
    <mergeCell ref="B326:C326"/>
    <mergeCell ref="B327:C327"/>
    <mergeCell ref="B328:C328"/>
    <mergeCell ref="B329:C329"/>
    <mergeCell ref="B330:C330"/>
    <mergeCell ref="B321:C321"/>
    <mergeCell ref="B322:C322"/>
    <mergeCell ref="B323:C323"/>
    <mergeCell ref="B324:C324"/>
    <mergeCell ref="B325:C325"/>
    <mergeCell ref="B356:C356"/>
    <mergeCell ref="B357:C357"/>
    <mergeCell ref="B358:C358"/>
    <mergeCell ref="B359:C359"/>
    <mergeCell ref="B360:C360"/>
    <mergeCell ref="B351:C351"/>
    <mergeCell ref="B352:C352"/>
    <mergeCell ref="B353:C353"/>
    <mergeCell ref="B354:C354"/>
    <mergeCell ref="B355:C355"/>
    <mergeCell ref="B346:C346"/>
    <mergeCell ref="B347:C347"/>
    <mergeCell ref="B348:C348"/>
    <mergeCell ref="B349:C349"/>
    <mergeCell ref="B350:C350"/>
    <mergeCell ref="B341:C341"/>
    <mergeCell ref="B342:C342"/>
    <mergeCell ref="B343:C343"/>
    <mergeCell ref="B344:C344"/>
    <mergeCell ref="B345:C345"/>
    <mergeCell ref="B376:C376"/>
    <mergeCell ref="B377:C377"/>
    <mergeCell ref="B378:C378"/>
    <mergeCell ref="B379:C379"/>
    <mergeCell ref="B380:C380"/>
    <mergeCell ref="B371:C371"/>
    <mergeCell ref="B372:C372"/>
    <mergeCell ref="B373:C373"/>
    <mergeCell ref="B374:C374"/>
    <mergeCell ref="B375:C375"/>
    <mergeCell ref="B366:C366"/>
    <mergeCell ref="B367:C367"/>
    <mergeCell ref="B368:C368"/>
    <mergeCell ref="B369:C369"/>
    <mergeCell ref="B370:C370"/>
    <mergeCell ref="B361:C361"/>
    <mergeCell ref="B362:C362"/>
    <mergeCell ref="B363:C363"/>
    <mergeCell ref="B364:C364"/>
    <mergeCell ref="B365:C365"/>
    <mergeCell ref="B396:C396"/>
    <mergeCell ref="B397:C397"/>
    <mergeCell ref="B398:C398"/>
    <mergeCell ref="B399:C399"/>
    <mergeCell ref="B400:C400"/>
    <mergeCell ref="B391:C391"/>
    <mergeCell ref="B392:C392"/>
    <mergeCell ref="B393:C393"/>
    <mergeCell ref="B394:C394"/>
    <mergeCell ref="B395:C395"/>
    <mergeCell ref="B386:C386"/>
    <mergeCell ref="B387:C387"/>
    <mergeCell ref="B388:C388"/>
    <mergeCell ref="B389:C389"/>
    <mergeCell ref="B390:C390"/>
    <mergeCell ref="B381:C381"/>
    <mergeCell ref="B382:C382"/>
    <mergeCell ref="B383:C383"/>
    <mergeCell ref="B384:C384"/>
    <mergeCell ref="B385:C385"/>
    <mergeCell ref="B416:C416"/>
    <mergeCell ref="B417:C417"/>
    <mergeCell ref="B418:C418"/>
    <mergeCell ref="B419:C419"/>
    <mergeCell ref="B420:C420"/>
    <mergeCell ref="B411:C411"/>
    <mergeCell ref="B412:C412"/>
    <mergeCell ref="B413:C413"/>
    <mergeCell ref="B414:C414"/>
    <mergeCell ref="B415:C415"/>
    <mergeCell ref="B406:C406"/>
    <mergeCell ref="B407:C407"/>
    <mergeCell ref="B408:C408"/>
    <mergeCell ref="B409:C409"/>
    <mergeCell ref="B410:C410"/>
    <mergeCell ref="B401:C401"/>
    <mergeCell ref="B402:C402"/>
    <mergeCell ref="B403:C403"/>
    <mergeCell ref="B404:C404"/>
    <mergeCell ref="B405:C405"/>
    <mergeCell ref="B445:C445"/>
    <mergeCell ref="B436:C436"/>
    <mergeCell ref="B437:C437"/>
    <mergeCell ref="B438:C438"/>
    <mergeCell ref="B439:C439"/>
    <mergeCell ref="B440:C440"/>
    <mergeCell ref="B431:C431"/>
    <mergeCell ref="B432:C432"/>
    <mergeCell ref="B433:C433"/>
    <mergeCell ref="B434:C434"/>
    <mergeCell ref="B435:C435"/>
    <mergeCell ref="B426:C426"/>
    <mergeCell ref="B427:C427"/>
    <mergeCell ref="B428:C428"/>
    <mergeCell ref="B429:C429"/>
    <mergeCell ref="B430:C430"/>
    <mergeCell ref="B421:C421"/>
    <mergeCell ref="B422:C422"/>
    <mergeCell ref="B423:C423"/>
    <mergeCell ref="B424:C424"/>
    <mergeCell ref="B425:C425"/>
    <mergeCell ref="I121:R121"/>
    <mergeCell ref="I122:R122"/>
    <mergeCell ref="I123:R123"/>
    <mergeCell ref="I124:R124"/>
    <mergeCell ref="I125:R125"/>
    <mergeCell ref="I126:R126"/>
    <mergeCell ref="I127:R127"/>
    <mergeCell ref="I128:R128"/>
    <mergeCell ref="I129:R129"/>
    <mergeCell ref="I130:R130"/>
    <mergeCell ref="I131:R131"/>
    <mergeCell ref="I132:R132"/>
    <mergeCell ref="I133:R133"/>
    <mergeCell ref="I134:R134"/>
    <mergeCell ref="I135:R135"/>
    <mergeCell ref="B466:C466"/>
    <mergeCell ref="B467:C467"/>
    <mergeCell ref="B461:C461"/>
    <mergeCell ref="B462:C462"/>
    <mergeCell ref="B463:C463"/>
    <mergeCell ref="B464:C464"/>
    <mergeCell ref="B465:C465"/>
    <mergeCell ref="B456:C456"/>
    <mergeCell ref="B457:C457"/>
    <mergeCell ref="B458:C458"/>
    <mergeCell ref="B459:C459"/>
    <mergeCell ref="B460:C460"/>
    <mergeCell ref="B451:C451"/>
    <mergeCell ref="B452:C452"/>
    <mergeCell ref="B453:C453"/>
    <mergeCell ref="B454:C454"/>
    <mergeCell ref="B455:C455"/>
    <mergeCell ref="B481:C481"/>
    <mergeCell ref="B482:C482"/>
    <mergeCell ref="B483:C483"/>
    <mergeCell ref="B484:C484"/>
    <mergeCell ref="B485:C485"/>
    <mergeCell ref="B476:C476"/>
    <mergeCell ref="B477:C477"/>
    <mergeCell ref="B478:C478"/>
    <mergeCell ref="B479:C479"/>
    <mergeCell ref="B480:C480"/>
    <mergeCell ref="B471:C471"/>
    <mergeCell ref="B472:C472"/>
    <mergeCell ref="B473:C473"/>
    <mergeCell ref="B474:C474"/>
    <mergeCell ref="B475:C475"/>
    <mergeCell ref="I136:R136"/>
    <mergeCell ref="I137:R137"/>
    <mergeCell ref="I138:R138"/>
    <mergeCell ref="I139:R139"/>
    <mergeCell ref="I140:R140"/>
    <mergeCell ref="B468:C468"/>
    <mergeCell ref="B469:C469"/>
    <mergeCell ref="B470:C470"/>
    <mergeCell ref="B446:C446"/>
    <mergeCell ref="B447:C447"/>
    <mergeCell ref="B448:C448"/>
    <mergeCell ref="B449:C449"/>
    <mergeCell ref="B450:C450"/>
    <mergeCell ref="B441:C441"/>
    <mergeCell ref="B442:C442"/>
    <mergeCell ref="B443:C443"/>
    <mergeCell ref="B444:C444"/>
    <mergeCell ref="I151:R151"/>
    <mergeCell ref="I152:R152"/>
    <mergeCell ref="I153:R153"/>
    <mergeCell ref="I154:R154"/>
    <mergeCell ref="I155:R155"/>
    <mergeCell ref="I146:R146"/>
    <mergeCell ref="I147:R147"/>
    <mergeCell ref="I148:R148"/>
    <mergeCell ref="I149:R149"/>
    <mergeCell ref="I150:R150"/>
    <mergeCell ref="I141:R141"/>
    <mergeCell ref="I142:R142"/>
    <mergeCell ref="I143:R143"/>
    <mergeCell ref="I144:R144"/>
    <mergeCell ref="I145:R145"/>
    <mergeCell ref="B501:C501"/>
    <mergeCell ref="B496:C496"/>
    <mergeCell ref="B497:C497"/>
    <mergeCell ref="B498:C498"/>
    <mergeCell ref="B499:C499"/>
    <mergeCell ref="B500:C500"/>
    <mergeCell ref="B491:C491"/>
    <mergeCell ref="B492:C492"/>
    <mergeCell ref="B493:C493"/>
    <mergeCell ref="B494:C494"/>
    <mergeCell ref="B495:C495"/>
    <mergeCell ref="I156:R156"/>
    <mergeCell ref="B486:C486"/>
    <mergeCell ref="B487:C487"/>
    <mergeCell ref="B488:C488"/>
    <mergeCell ref="B489:C489"/>
    <mergeCell ref="B490:C490"/>
    <mergeCell ref="I171:R171"/>
    <mergeCell ref="I172:R172"/>
    <mergeCell ref="I173:R173"/>
    <mergeCell ref="I174:R174"/>
    <mergeCell ref="I175:R175"/>
    <mergeCell ref="I166:R166"/>
    <mergeCell ref="I167:R167"/>
    <mergeCell ref="I168:R168"/>
    <mergeCell ref="I169:R169"/>
    <mergeCell ref="I170:R170"/>
    <mergeCell ref="I161:R161"/>
    <mergeCell ref="I162:R162"/>
    <mergeCell ref="I163:R163"/>
    <mergeCell ref="I164:R164"/>
    <mergeCell ref="I165:R165"/>
    <mergeCell ref="I157:R157"/>
    <mergeCell ref="I158:R158"/>
    <mergeCell ref="I159:R159"/>
    <mergeCell ref="I160:R160"/>
    <mergeCell ref="I191:R191"/>
    <mergeCell ref="I192:R192"/>
    <mergeCell ref="I193:R193"/>
    <mergeCell ref="I194:R194"/>
    <mergeCell ref="I195:R195"/>
    <mergeCell ref="I186:R186"/>
    <mergeCell ref="I187:R187"/>
    <mergeCell ref="I188:R188"/>
    <mergeCell ref="I189:R189"/>
    <mergeCell ref="I190:R190"/>
    <mergeCell ref="I181:R181"/>
    <mergeCell ref="I182:R182"/>
    <mergeCell ref="I183:R183"/>
    <mergeCell ref="I184:R184"/>
    <mergeCell ref="I185:R185"/>
    <mergeCell ref="I176:R176"/>
    <mergeCell ref="I177:R177"/>
    <mergeCell ref="I178:R178"/>
    <mergeCell ref="I179:R179"/>
    <mergeCell ref="I180:R180"/>
    <mergeCell ref="I211:R211"/>
    <mergeCell ref="I212:R212"/>
    <mergeCell ref="I213:R213"/>
    <mergeCell ref="I214:R214"/>
    <mergeCell ref="I215:R215"/>
    <mergeCell ref="I206:R206"/>
    <mergeCell ref="I207:R207"/>
    <mergeCell ref="I208:R208"/>
    <mergeCell ref="I209:R209"/>
    <mergeCell ref="I210:R210"/>
    <mergeCell ref="I201:R201"/>
    <mergeCell ref="I202:R202"/>
    <mergeCell ref="I203:R203"/>
    <mergeCell ref="I204:R204"/>
    <mergeCell ref="I205:R205"/>
    <mergeCell ref="I196:R196"/>
    <mergeCell ref="I197:R197"/>
    <mergeCell ref="I198:R198"/>
    <mergeCell ref="I199:R199"/>
    <mergeCell ref="I200:R200"/>
    <mergeCell ref="I231:R231"/>
    <mergeCell ref="I232:R232"/>
    <mergeCell ref="I233:R233"/>
    <mergeCell ref="I234:R234"/>
    <mergeCell ref="I235:R235"/>
    <mergeCell ref="I226:R226"/>
    <mergeCell ref="I227:R227"/>
    <mergeCell ref="I228:R228"/>
    <mergeCell ref="I229:R229"/>
    <mergeCell ref="I230:R230"/>
    <mergeCell ref="I221:R221"/>
    <mergeCell ref="I222:R222"/>
    <mergeCell ref="I223:R223"/>
    <mergeCell ref="I224:R224"/>
    <mergeCell ref="I225:R225"/>
    <mergeCell ref="I216:R216"/>
    <mergeCell ref="I217:R217"/>
    <mergeCell ref="I218:R218"/>
    <mergeCell ref="I219:R219"/>
    <mergeCell ref="I220:R220"/>
    <mergeCell ref="I251:R251"/>
    <mergeCell ref="I252:R252"/>
    <mergeCell ref="I253:R253"/>
    <mergeCell ref="I254:R254"/>
    <mergeCell ref="I255:R255"/>
    <mergeCell ref="I246:R246"/>
    <mergeCell ref="I247:R247"/>
    <mergeCell ref="I248:R248"/>
    <mergeCell ref="I249:R249"/>
    <mergeCell ref="I250:R250"/>
    <mergeCell ref="I241:R241"/>
    <mergeCell ref="I242:R242"/>
    <mergeCell ref="I243:R243"/>
    <mergeCell ref="I244:R244"/>
    <mergeCell ref="I245:R245"/>
    <mergeCell ref="I236:R236"/>
    <mergeCell ref="I237:R237"/>
    <mergeCell ref="I238:R238"/>
    <mergeCell ref="I239:R239"/>
    <mergeCell ref="I240:R240"/>
    <mergeCell ref="I271:R271"/>
    <mergeCell ref="I272:R272"/>
    <mergeCell ref="I273:R273"/>
    <mergeCell ref="I274:R274"/>
    <mergeCell ref="I275:R275"/>
    <mergeCell ref="I266:R266"/>
    <mergeCell ref="I267:R267"/>
    <mergeCell ref="I268:R268"/>
    <mergeCell ref="I269:R269"/>
    <mergeCell ref="I270:R270"/>
    <mergeCell ref="I261:R261"/>
    <mergeCell ref="I262:R262"/>
    <mergeCell ref="I263:R263"/>
    <mergeCell ref="I264:R264"/>
    <mergeCell ref="I265:R265"/>
    <mergeCell ref="I256:R256"/>
    <mergeCell ref="I257:R257"/>
    <mergeCell ref="I258:R258"/>
    <mergeCell ref="I259:R259"/>
    <mergeCell ref="I260:R260"/>
    <mergeCell ref="I291:R291"/>
    <mergeCell ref="I292:R292"/>
    <mergeCell ref="I293:R293"/>
    <mergeCell ref="I294:R294"/>
    <mergeCell ref="I295:R295"/>
    <mergeCell ref="I286:R286"/>
    <mergeCell ref="I287:R287"/>
    <mergeCell ref="I288:R288"/>
    <mergeCell ref="I289:R289"/>
    <mergeCell ref="I290:R290"/>
    <mergeCell ref="I281:R281"/>
    <mergeCell ref="I282:R282"/>
    <mergeCell ref="I283:R283"/>
    <mergeCell ref="I284:R284"/>
    <mergeCell ref="I285:R285"/>
    <mergeCell ref="I276:R276"/>
    <mergeCell ref="I277:R277"/>
    <mergeCell ref="I278:R278"/>
    <mergeCell ref="I279:R279"/>
    <mergeCell ref="I280:R280"/>
    <mergeCell ref="I311:R311"/>
    <mergeCell ref="I312:R312"/>
    <mergeCell ref="I313:R313"/>
    <mergeCell ref="I314:R314"/>
    <mergeCell ref="I315:R315"/>
    <mergeCell ref="I306:R306"/>
    <mergeCell ref="I307:R307"/>
    <mergeCell ref="I308:R308"/>
    <mergeCell ref="I309:R309"/>
    <mergeCell ref="I310:R310"/>
    <mergeCell ref="I301:R301"/>
    <mergeCell ref="I302:R302"/>
    <mergeCell ref="I303:R303"/>
    <mergeCell ref="I304:R304"/>
    <mergeCell ref="I305:R305"/>
    <mergeCell ref="I296:R296"/>
    <mergeCell ref="I297:R297"/>
    <mergeCell ref="I298:R298"/>
    <mergeCell ref="I299:R299"/>
    <mergeCell ref="I300:R300"/>
    <mergeCell ref="I331:R331"/>
    <mergeCell ref="I332:R332"/>
    <mergeCell ref="I333:R333"/>
    <mergeCell ref="I334:R334"/>
    <mergeCell ref="I335:R335"/>
    <mergeCell ref="I326:R326"/>
    <mergeCell ref="I327:R327"/>
    <mergeCell ref="I328:R328"/>
    <mergeCell ref="I329:R329"/>
    <mergeCell ref="I330:R330"/>
    <mergeCell ref="I321:R321"/>
    <mergeCell ref="I322:R322"/>
    <mergeCell ref="I323:R323"/>
    <mergeCell ref="I324:R324"/>
    <mergeCell ref="I325:R325"/>
    <mergeCell ref="I316:R316"/>
    <mergeCell ref="I317:R317"/>
    <mergeCell ref="I318:R318"/>
    <mergeCell ref="I319:R319"/>
    <mergeCell ref="I320:R320"/>
    <mergeCell ref="I351:R351"/>
    <mergeCell ref="I352:R352"/>
    <mergeCell ref="I353:R353"/>
    <mergeCell ref="I354:R354"/>
    <mergeCell ref="I355:R355"/>
    <mergeCell ref="I346:R346"/>
    <mergeCell ref="I347:R347"/>
    <mergeCell ref="I348:R348"/>
    <mergeCell ref="I349:R349"/>
    <mergeCell ref="I350:R350"/>
    <mergeCell ref="I341:R341"/>
    <mergeCell ref="I342:R342"/>
    <mergeCell ref="I343:R343"/>
    <mergeCell ref="I344:R344"/>
    <mergeCell ref="I345:R345"/>
    <mergeCell ref="I336:R336"/>
    <mergeCell ref="I337:R337"/>
    <mergeCell ref="I338:R338"/>
    <mergeCell ref="I339:R339"/>
    <mergeCell ref="I340:R340"/>
    <mergeCell ref="I371:R371"/>
    <mergeCell ref="I372:R372"/>
    <mergeCell ref="I373:R373"/>
    <mergeCell ref="I374:R374"/>
    <mergeCell ref="I375:R375"/>
    <mergeCell ref="I366:R366"/>
    <mergeCell ref="I367:R367"/>
    <mergeCell ref="I368:R368"/>
    <mergeCell ref="I369:R369"/>
    <mergeCell ref="I370:R370"/>
    <mergeCell ref="I361:R361"/>
    <mergeCell ref="I362:R362"/>
    <mergeCell ref="I363:R363"/>
    <mergeCell ref="I364:R364"/>
    <mergeCell ref="I365:R365"/>
    <mergeCell ref="I356:R356"/>
    <mergeCell ref="I357:R357"/>
    <mergeCell ref="I358:R358"/>
    <mergeCell ref="I359:R359"/>
    <mergeCell ref="I360:R360"/>
    <mergeCell ref="I391:R391"/>
    <mergeCell ref="I392:R392"/>
    <mergeCell ref="I393:R393"/>
    <mergeCell ref="I394:R394"/>
    <mergeCell ref="I395:R395"/>
    <mergeCell ref="I386:R386"/>
    <mergeCell ref="I387:R387"/>
    <mergeCell ref="I388:R388"/>
    <mergeCell ref="I389:R389"/>
    <mergeCell ref="I390:R390"/>
    <mergeCell ref="I381:R381"/>
    <mergeCell ref="I382:R382"/>
    <mergeCell ref="I383:R383"/>
    <mergeCell ref="I384:R384"/>
    <mergeCell ref="I385:R385"/>
    <mergeCell ref="I376:R376"/>
    <mergeCell ref="I377:R377"/>
    <mergeCell ref="I378:R378"/>
    <mergeCell ref="I379:R379"/>
    <mergeCell ref="I380:R380"/>
    <mergeCell ref="I411:R411"/>
    <mergeCell ref="I412:R412"/>
    <mergeCell ref="I413:R413"/>
    <mergeCell ref="I414:R414"/>
    <mergeCell ref="I415:R415"/>
    <mergeCell ref="I406:R406"/>
    <mergeCell ref="I407:R407"/>
    <mergeCell ref="I408:R408"/>
    <mergeCell ref="I409:R409"/>
    <mergeCell ref="I410:R410"/>
    <mergeCell ref="I401:R401"/>
    <mergeCell ref="I402:R402"/>
    <mergeCell ref="I403:R403"/>
    <mergeCell ref="I404:R404"/>
    <mergeCell ref="I405:R405"/>
    <mergeCell ref="I396:R396"/>
    <mergeCell ref="I397:R397"/>
    <mergeCell ref="I398:R398"/>
    <mergeCell ref="I399:R399"/>
    <mergeCell ref="I400:R400"/>
    <mergeCell ref="I431:R431"/>
    <mergeCell ref="I432:R432"/>
    <mergeCell ref="I433:R433"/>
    <mergeCell ref="I434:R434"/>
    <mergeCell ref="I435:R435"/>
    <mergeCell ref="I426:R426"/>
    <mergeCell ref="I427:R427"/>
    <mergeCell ref="I428:R428"/>
    <mergeCell ref="I429:R429"/>
    <mergeCell ref="I430:R430"/>
    <mergeCell ref="I421:R421"/>
    <mergeCell ref="I422:R422"/>
    <mergeCell ref="I423:R423"/>
    <mergeCell ref="I424:R424"/>
    <mergeCell ref="I425:R425"/>
    <mergeCell ref="I416:R416"/>
    <mergeCell ref="I417:R417"/>
    <mergeCell ref="I418:R418"/>
    <mergeCell ref="I419:R419"/>
    <mergeCell ref="I420:R420"/>
    <mergeCell ref="I460:R460"/>
    <mergeCell ref="I451:R451"/>
    <mergeCell ref="I452:R452"/>
    <mergeCell ref="I453:R453"/>
    <mergeCell ref="I454:R454"/>
    <mergeCell ref="I455:R455"/>
    <mergeCell ref="I446:R446"/>
    <mergeCell ref="I447:R447"/>
    <mergeCell ref="I448:R448"/>
    <mergeCell ref="I449:R449"/>
    <mergeCell ref="I450:R450"/>
    <mergeCell ref="I441:R441"/>
    <mergeCell ref="I442:R442"/>
    <mergeCell ref="I443:R443"/>
    <mergeCell ref="I444:R444"/>
    <mergeCell ref="I445:R445"/>
    <mergeCell ref="I436:R436"/>
    <mergeCell ref="I437:R437"/>
    <mergeCell ref="I438:R438"/>
    <mergeCell ref="I439:R439"/>
    <mergeCell ref="I440:R440"/>
    <mergeCell ref="I501:R501"/>
    <mergeCell ref="I496:R496"/>
    <mergeCell ref="I497:R497"/>
    <mergeCell ref="I498:R498"/>
    <mergeCell ref="I499:R499"/>
    <mergeCell ref="I500:R500"/>
    <mergeCell ref="I491:R491"/>
    <mergeCell ref="I492:R492"/>
    <mergeCell ref="I493:R493"/>
    <mergeCell ref="I494:R494"/>
    <mergeCell ref="I495:R495"/>
    <mergeCell ref="I486:R486"/>
    <mergeCell ref="I487:R487"/>
    <mergeCell ref="I488:R488"/>
    <mergeCell ref="I489:R489"/>
    <mergeCell ref="I490:R490"/>
    <mergeCell ref="I481:R481"/>
    <mergeCell ref="I482:R482"/>
    <mergeCell ref="I483:R483"/>
    <mergeCell ref="I484:R484"/>
    <mergeCell ref="I485:R485"/>
    <mergeCell ref="I68:R68"/>
    <mergeCell ref="I476:R476"/>
    <mergeCell ref="I477:R477"/>
    <mergeCell ref="I478:R478"/>
    <mergeCell ref="I479:R479"/>
    <mergeCell ref="I480:R480"/>
    <mergeCell ref="I471:R471"/>
    <mergeCell ref="I472:R472"/>
    <mergeCell ref="I473:R473"/>
    <mergeCell ref="I474:R474"/>
    <mergeCell ref="I475:R475"/>
    <mergeCell ref="I466:R466"/>
    <mergeCell ref="I467:R467"/>
    <mergeCell ref="I468:R468"/>
    <mergeCell ref="I469:R469"/>
    <mergeCell ref="I470:R470"/>
    <mergeCell ref="I461:R461"/>
    <mergeCell ref="I462:R462"/>
    <mergeCell ref="I463:R463"/>
    <mergeCell ref="I464:R464"/>
    <mergeCell ref="I465:R465"/>
    <mergeCell ref="I70:R70"/>
    <mergeCell ref="I71:R71"/>
    <mergeCell ref="I72:R72"/>
    <mergeCell ref="I76:R76"/>
    <mergeCell ref="I77:R77"/>
    <mergeCell ref="I78:R78"/>
    <mergeCell ref="I79:R79"/>
    <mergeCell ref="I456:R456"/>
    <mergeCell ref="I457:R457"/>
    <mergeCell ref="I458:R458"/>
    <mergeCell ref="I459:R459"/>
    <mergeCell ref="I73:R73"/>
    <mergeCell ref="I97:R97"/>
    <mergeCell ref="I98:R98"/>
    <mergeCell ref="I99:R99"/>
    <mergeCell ref="I100:R100"/>
    <mergeCell ref="I91:R91"/>
    <mergeCell ref="I92:R92"/>
    <mergeCell ref="I93:R93"/>
    <mergeCell ref="I94:R94"/>
    <mergeCell ref="I95:R95"/>
    <mergeCell ref="I86:R86"/>
    <mergeCell ref="I80:R80"/>
    <mergeCell ref="I75:R75"/>
    <mergeCell ref="I59:R59"/>
    <mergeCell ref="I60:R60"/>
    <mergeCell ref="I61:R61"/>
    <mergeCell ref="I62:R62"/>
    <mergeCell ref="I63:R63"/>
    <mergeCell ref="I87:R87"/>
    <mergeCell ref="I88:R88"/>
    <mergeCell ref="I89:R89"/>
    <mergeCell ref="I90:R90"/>
    <mergeCell ref="I81:R81"/>
    <mergeCell ref="I82:R82"/>
    <mergeCell ref="I83:R83"/>
    <mergeCell ref="I84:R84"/>
    <mergeCell ref="I85:R85"/>
    <mergeCell ref="I96:R96"/>
    <mergeCell ref="I64:R64"/>
    <mergeCell ref="I65:R65"/>
    <mergeCell ref="I66:R66"/>
    <mergeCell ref="I67:R67"/>
  </mergeCells>
  <conditionalFormatting sqref="N6:AA7">
    <cfRule type="cellIs" dxfId="46" priority="38" operator="notEqual">
      <formula>""</formula>
    </cfRule>
  </conditionalFormatting>
  <conditionalFormatting sqref="AB6:AB7">
    <cfRule type="cellIs" dxfId="45" priority="37" operator="notEqual">
      <formula>""</formula>
    </cfRule>
  </conditionalFormatting>
  <conditionalFormatting sqref="N4:AA5">
    <cfRule type="cellIs" dxfId="44" priority="36" operator="notEqual">
      <formula>""</formula>
    </cfRule>
  </conditionalFormatting>
  <conditionalFormatting sqref="AB4:AB5">
    <cfRule type="cellIs" dxfId="43" priority="35" operator="notEqual">
      <formula>""</formula>
    </cfRule>
  </conditionalFormatting>
  <conditionalFormatting sqref="B15:AB70 B71:X72 Z71:AB72 Y71:Y73 B74:AB501">
    <cfRule type="expression" dxfId="42" priority="22">
      <formula>$G15="Pz"</formula>
    </cfRule>
    <cfRule type="expression" dxfId="41" priority="123">
      <formula>$B15="CAPÍTULO"</formula>
    </cfRule>
  </conditionalFormatting>
  <conditionalFormatting sqref="AA15:AB72 AA74:AB501 B15:Y70 B71:X72 Y71:Y73 B74:Y501">
    <cfRule type="expression" dxfId="40" priority="129">
      <formula>$B15="SUBTOTAL"</formula>
    </cfRule>
    <cfRule type="expression" dxfId="39" priority="140">
      <formula>$B15="PARTIDA"</formula>
    </cfRule>
  </conditionalFormatting>
  <conditionalFormatting sqref="E4:L6">
    <cfRule type="cellIs" dxfId="38" priority="26" operator="equal">
      <formula>""</formula>
    </cfRule>
  </conditionalFormatting>
  <conditionalFormatting sqref="G15:G72 G74:G501">
    <cfRule type="expression" dxfId="37" priority="23">
      <formula>AND($B15="PARTIDA",$E15=$E$13,$G15="")</formula>
    </cfRule>
  </conditionalFormatting>
  <conditionalFormatting sqref="Z15:Z72 Z74:Z501">
    <cfRule type="expression" dxfId="36" priority="165">
      <formula>$B15="subtotal"</formula>
    </cfRule>
    <cfRule type="expression" dxfId="35" priority="166">
      <formula>AND(OR($B15="partida",$B15="subtotal"),$Z15="")</formula>
    </cfRule>
    <cfRule type="expression" dxfId="34" priority="167">
      <formula>$AT15="*"</formula>
    </cfRule>
    <cfRule type="expression" dxfId="33" priority="168">
      <formula>$B15="PARTIDA"</formula>
    </cfRule>
  </conditionalFormatting>
  <conditionalFormatting sqref="X73">
    <cfRule type="expression" dxfId="32" priority="18">
      <formula>$G73="Pz"</formula>
    </cfRule>
    <cfRule type="expression" dxfId="31" priority="19">
      <formula>$B73="CAPÍTULO"</formula>
    </cfRule>
  </conditionalFormatting>
  <conditionalFormatting sqref="X73">
    <cfRule type="expression" dxfId="30" priority="20">
      <formula>$B73="SUBTOTAL"</formula>
    </cfRule>
    <cfRule type="expression" dxfId="29" priority="21">
      <formula>$B73="PARTIDA"</formula>
    </cfRule>
  </conditionalFormatting>
  <conditionalFormatting sqref="B73:W73 Z73">
    <cfRule type="expression" dxfId="28" priority="9">
      <formula>$G73="Pz"</formula>
    </cfRule>
    <cfRule type="expression" dxfId="27" priority="11">
      <formula>$B73="CAPÍTULO"</formula>
    </cfRule>
  </conditionalFormatting>
  <conditionalFormatting sqref="B73:W73">
    <cfRule type="expression" dxfId="26" priority="12">
      <formula>$B73="SUBTOTAL"</formula>
    </cfRule>
    <cfRule type="expression" dxfId="25" priority="13">
      <formula>$B73="PARTIDA"</formula>
    </cfRule>
  </conditionalFormatting>
  <conditionalFormatting sqref="G73">
    <cfRule type="expression" dxfId="24" priority="10">
      <formula>AND($B73="PARTIDA",$E73=$E$13,$G73="")</formula>
    </cfRule>
  </conditionalFormatting>
  <conditionalFormatting sqref="Z73">
    <cfRule type="expression" dxfId="23" priority="14">
      <formula>$B73="subtotal"</formula>
    </cfRule>
    <cfRule type="expression" dxfId="22" priority="15">
      <formula>AND(OR($B73="partida",$B73="subtotal"),$Z73="")</formula>
    </cfRule>
    <cfRule type="expression" dxfId="21" priority="16">
      <formula>$AT73="*"</formula>
    </cfRule>
    <cfRule type="expression" dxfId="20" priority="17">
      <formula>$B73="PARTIDA"</formula>
    </cfRule>
  </conditionalFormatting>
  <conditionalFormatting sqref="AA73">
    <cfRule type="expression" dxfId="19" priority="5">
      <formula>$G73="Pz"</formula>
    </cfRule>
    <cfRule type="expression" dxfId="18" priority="6">
      <formula>$B73="CAPÍTULO"</formula>
    </cfRule>
  </conditionalFormatting>
  <conditionalFormatting sqref="AA73">
    <cfRule type="expression" dxfId="17" priority="7">
      <formula>$B73="SUBTOTAL"</formula>
    </cfRule>
    <cfRule type="expression" dxfId="16" priority="8">
      <formula>$B73="PARTIDA"</formula>
    </cfRule>
  </conditionalFormatting>
  <conditionalFormatting sqref="AB73">
    <cfRule type="expression" dxfId="15" priority="1">
      <formula>$G73="Pz"</formula>
    </cfRule>
    <cfRule type="expression" dxfId="14" priority="2">
      <formula>$B73="CAPÍTULO"</formula>
    </cfRule>
  </conditionalFormatting>
  <conditionalFormatting sqref="AB73">
    <cfRule type="expression" dxfId="13" priority="3">
      <formula>$B73="SUBTOTAL"</formula>
    </cfRule>
    <cfRule type="expression" dxfId="12" priority="4">
      <formula>$B73="PARTIDA"</formula>
    </cfRule>
  </conditionalFormatting>
  <dataValidations count="5">
    <dataValidation type="list" allowBlank="1" showInputMessage="1" showErrorMessage="1" sqref="AT15:AT501">
      <formula1>"*"</formula1>
    </dataValidation>
    <dataValidation type="decimal" allowBlank="1" showInputMessage="1" showErrorMessage="1" errorTitle="ERROR" error="INSERTE IMPORTE CORRECTO_x000a_&lt; 0 y menor que MAX." sqref="Z15:Z503">
      <formula1>0</formula1>
      <formula2>Y15</formula2>
    </dataValidation>
    <dataValidation type="list" allowBlank="1" showInputMessage="1" showErrorMessage="1" sqref="E15:E503">
      <formula1>$E$12:$E$13</formula1>
    </dataValidation>
    <dataValidation type="list" allowBlank="1" showInputMessage="1" showErrorMessage="1" sqref="G15:G503">
      <formula1>"ITV,LAB.,MOVIL,HJL,HFJ,HN,HF,DES,ME,PZ,R6A,S6A,R9A,S9A,R2C,S2C,R3C,S3C,R5C,S5C,R25A,S25A"</formula1>
    </dataValidation>
    <dataValidation type="list" allowBlank="1" showInputMessage="1" showErrorMessage="1" sqref="B502:C503 B15:B501 C16:C501">
      <formula1>"Capítulo,Partida,Subtotal"</formula1>
    </dataValidation>
  </dataValidations>
  <printOptions horizontalCentered="1"/>
  <pageMargins left="7.874015748031496E-2" right="7.874015748031496E-2" top="0.31496062992125984" bottom="0.27559055118110237" header="0.19685039370078741" footer="0.11811023622047245"/>
  <pageSetup paperSize="9" scale="55" fitToHeight="0" orientation="portrait" r:id="rId1"/>
  <headerFooter>
    <oddHeader>&amp;L&amp;"-,Negrita"&amp;K03+000          Verificaciones Industriales de Andalucía, S.A.</oddHeader>
    <oddFooter>&amp;L&amp;"-,Cursiva"&amp;K03+000&amp;F / &amp;A / &amp;D&amp;R&amp;"-,Cursiva"&amp;K03+000Página &amp;P de &amp;N</oddFooter>
  </headerFooter>
  <colBreaks count="1" manualBreakCount="1">
    <brk id="7" max="1048575" man="1"/>
  </colBreaks>
  <ignoredErrors>
    <ignoredError sqref="D15 D41 D33 D30 D44 D69 D19 D23 D4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FFC000"/>
    <pageSetUpPr fitToPage="1"/>
  </sheetPr>
  <dimension ref="A1:W62"/>
  <sheetViews>
    <sheetView showGridLines="0" view="pageBreakPreview" zoomScale="115" zoomScaleNormal="100" zoomScaleSheetLayoutView="115" workbookViewId="0">
      <pane ySplit="3" topLeftCell="A4" activePane="bottomLeft" state="frozen"/>
      <selection pane="bottomLeft" activeCell="K9" sqref="K9"/>
    </sheetView>
  </sheetViews>
  <sheetFormatPr baseColWidth="10" defaultColWidth="11.42578125" defaultRowHeight="14.25" x14ac:dyDescent="0.25"/>
  <cols>
    <col min="1" max="1" width="25.7109375" style="51" customWidth="1"/>
    <col min="2" max="2" width="2.7109375" style="51" customWidth="1"/>
    <col min="3" max="3" width="1.7109375" style="51" customWidth="1"/>
    <col min="4" max="5" width="6.5703125" style="51" customWidth="1"/>
    <col min="6" max="6" width="12.7109375" style="51" customWidth="1"/>
    <col min="7" max="7" width="12.42578125" style="51" bestFit="1" customWidth="1"/>
    <col min="8" max="8" width="9" style="51" customWidth="1"/>
    <col min="9" max="9" width="0.85546875" style="51" customWidth="1"/>
    <col min="10" max="10" width="10" style="51" bestFit="1" customWidth="1"/>
    <col min="11" max="11" width="10.140625" style="51" bestFit="1" customWidth="1"/>
    <col min="12" max="12" width="8.7109375" style="51" customWidth="1"/>
    <col min="13" max="13" width="12.42578125" style="51" customWidth="1"/>
    <col min="14" max="14" width="1.7109375" style="51" customWidth="1"/>
    <col min="15" max="16" width="2.7109375" style="51" customWidth="1"/>
    <col min="17" max="17" width="7.28515625" style="52" hidden="1" customWidth="1"/>
    <col min="18" max="18" width="8.42578125" style="53" hidden="1" customWidth="1"/>
    <col min="19" max="19" width="4.28515625" style="51" hidden="1" customWidth="1"/>
    <col min="20" max="20" width="2" style="51" hidden="1" customWidth="1"/>
    <col min="21" max="21" width="4.42578125" style="54" hidden="1" customWidth="1"/>
    <col min="22" max="22" width="8" style="54" hidden="1" customWidth="1"/>
    <col min="23" max="23" width="2.7109375" style="51" hidden="1" customWidth="1"/>
    <col min="24" max="25" width="0" style="51" hidden="1" customWidth="1"/>
    <col min="26" max="16384" width="11.42578125" style="51"/>
  </cols>
  <sheetData>
    <row r="1" spans="3:18" ht="3.95" customHeight="1" x14ac:dyDescent="0.25"/>
    <row r="2" spans="3:18" ht="27.95" customHeight="1" x14ac:dyDescent="0.25">
      <c r="C2" s="249" t="s">
        <v>288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</row>
    <row r="4" spans="3:18" ht="3.95" customHeight="1" x14ac:dyDescent="0.25">
      <c r="C4" s="55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3:18" ht="12" customHeight="1" x14ac:dyDescent="0.25">
      <c r="C5" s="58"/>
      <c r="D5" s="251"/>
      <c r="E5" s="251"/>
      <c r="F5" s="300" t="str">
        <f>IF($G$21=0,"",$D$21)</f>
        <v>Preventivo</v>
      </c>
      <c r="G5" s="252" t="str">
        <f>$D$22</f>
        <v>Correctivo</v>
      </c>
      <c r="H5" s="253"/>
      <c r="I5" s="253"/>
      <c r="J5" s="253"/>
      <c r="K5" s="254"/>
      <c r="L5" s="161" t="s">
        <v>81</v>
      </c>
      <c r="M5" s="301" t="s">
        <v>112</v>
      </c>
      <c r="N5" s="60"/>
    </row>
    <row r="6" spans="3:18" ht="12" customHeight="1" x14ac:dyDescent="0.25">
      <c r="C6" s="58"/>
      <c r="D6" s="251"/>
      <c r="E6" s="251"/>
      <c r="F6" s="300"/>
      <c r="G6" s="150" t="s">
        <v>10</v>
      </c>
      <c r="H6" s="255" t="s">
        <v>113</v>
      </c>
      <c r="I6" s="256"/>
      <c r="J6" s="151" t="str">
        <f>IF(J8="","","Sum/Rec.")</f>
        <v>Sum/Rec.</v>
      </c>
      <c r="K6" s="149" t="s">
        <v>102</v>
      </c>
      <c r="L6" s="61">
        <f>$R$8/100</f>
        <v>0</v>
      </c>
      <c r="M6" s="302"/>
      <c r="N6" s="60"/>
    </row>
    <row r="7" spans="3:18" ht="3.95" customHeight="1" x14ac:dyDescent="0.25">
      <c r="C7" s="58"/>
      <c r="D7" s="259"/>
      <c r="E7" s="259"/>
      <c r="F7" s="63"/>
      <c r="G7" s="152"/>
      <c r="H7" s="153"/>
      <c r="I7" s="154"/>
      <c r="J7" s="155"/>
      <c r="K7" s="64"/>
      <c r="L7" s="64"/>
      <c r="M7" s="62"/>
      <c r="N7" s="60"/>
    </row>
    <row r="8" spans="3:18" ht="12" customHeight="1" x14ac:dyDescent="0.25">
      <c r="C8" s="58"/>
      <c r="D8" s="250" t="str">
        <f>IF(V21&lt;&gt;"",V21,(""))</f>
        <v>año 1</v>
      </c>
      <c r="E8" s="250"/>
      <c r="F8" s="142">
        <f>IF($G$21=0,"",IF(Plantilla!AI12&lt;&gt;"",Plantilla!AI12,Plantilla!AN12))</f>
        <v>0</v>
      </c>
      <c r="G8" s="157">
        <f>IF(D8&lt;&gt;"",(Plantilla!$AL$6/$M$21),"")</f>
        <v>0</v>
      </c>
      <c r="H8" s="257">
        <f>IF(D8&lt;&gt;"",(Plantilla!$AM$6)/($M$21),"")</f>
        <v>14600</v>
      </c>
      <c r="I8" s="257"/>
      <c r="J8" s="157">
        <f>IF(D8&lt;&gt;"",(Plantilla!$AN$6/$M$21),"")</f>
        <v>0</v>
      </c>
      <c r="K8" s="142">
        <f>IF(D8="","",SUM(G8:J8))</f>
        <v>14600</v>
      </c>
      <c r="L8" s="65" t="str">
        <f>IF(OR($L$6=0,D8=""),"",SUM(F8:J8)*$L$6)</f>
        <v/>
      </c>
      <c r="M8" s="162">
        <f>IF(D8="","",SUM(F8,K8)+IF(L8="",0,L8))</f>
        <v>14600</v>
      </c>
      <c r="N8" s="60"/>
      <c r="R8" s="66">
        <v>0</v>
      </c>
    </row>
    <row r="9" spans="3:18" ht="12" customHeight="1" x14ac:dyDescent="0.25">
      <c r="C9" s="67"/>
      <c r="D9" s="250" t="str">
        <f t="shared" ref="D9:D12" si="0">IF(V22&lt;&gt;"",V22,(""))</f>
        <v>año 2</v>
      </c>
      <c r="E9" s="250"/>
      <c r="F9" s="142">
        <f>IF($G$21=0,"",IF(Plantilla!AJ12&lt;&gt;"",Plantilla!AJ12,Plantilla!AO12))</f>
        <v>0</v>
      </c>
      <c r="G9" s="157">
        <f>IF(D9&lt;&gt;"",(Plantilla!$AL$6/$M$21),"")</f>
        <v>0</v>
      </c>
      <c r="H9" s="257">
        <f>IF(D9&lt;&gt;"",(Plantilla!$AM$6)/($M$21),"")</f>
        <v>14600</v>
      </c>
      <c r="I9" s="257"/>
      <c r="J9" s="157">
        <f>IF(D9&lt;&gt;"",(Plantilla!$AN$6/$M$21),"")</f>
        <v>0</v>
      </c>
      <c r="K9" s="142">
        <f t="shared" ref="K9:K12" si="1">IF(D9="","",SUM(G9:J9))</f>
        <v>14600</v>
      </c>
      <c r="L9" s="65" t="str">
        <f t="shared" ref="L9:L12" si="2">IF(OR($L$6=0,D9=""),"",SUM(F9:J9)*$L$6)</f>
        <v/>
      </c>
      <c r="M9" s="162">
        <f t="shared" ref="M9:M12" si="3">IF(D9="","",SUM(F9,K9)+IF(L9="",0,L9))</f>
        <v>14600</v>
      </c>
      <c r="N9" s="60"/>
      <c r="Q9" s="147"/>
    </row>
    <row r="10" spans="3:18" ht="12" customHeight="1" x14ac:dyDescent="0.25">
      <c r="C10" s="67"/>
      <c r="D10" s="250" t="str">
        <f t="shared" si="0"/>
        <v>prorroga 1</v>
      </c>
      <c r="E10" s="250"/>
      <c r="F10" s="142">
        <f>IF($G$21=0,"",IF(Plantilla!AK12&lt;&gt;"",Plantilla!AK12,Plantilla!AP12))</f>
        <v>0</v>
      </c>
      <c r="G10" s="157">
        <f>IF(D10&lt;&gt;"",(Plantilla!$AL$6/$M$21),"")</f>
        <v>0</v>
      </c>
      <c r="H10" s="257">
        <f>IF(D10&lt;&gt;"",(Plantilla!$AM$6)/($M$21),"")</f>
        <v>14600</v>
      </c>
      <c r="I10" s="257"/>
      <c r="J10" s="157">
        <f>IF(D10&lt;&gt;"",(Plantilla!$AN$6/$M$21),"")</f>
        <v>0</v>
      </c>
      <c r="K10" s="142">
        <f t="shared" si="1"/>
        <v>14600</v>
      </c>
      <c r="L10" s="65" t="str">
        <f t="shared" si="2"/>
        <v/>
      </c>
      <c r="M10" s="162">
        <f t="shared" si="3"/>
        <v>14600</v>
      </c>
      <c r="N10" s="60"/>
    </row>
    <row r="11" spans="3:18" ht="12" customHeight="1" x14ac:dyDescent="0.25">
      <c r="C11" s="67"/>
      <c r="D11" s="250" t="str">
        <f t="shared" si="0"/>
        <v>prorroga 2</v>
      </c>
      <c r="E11" s="250"/>
      <c r="F11" s="142">
        <f>IF($G$21=0,"",IF(Plantilla!AL12&lt;&gt;"",Plantilla!AL12,Plantilla!AQ12))</f>
        <v>0</v>
      </c>
      <c r="G11" s="157">
        <f>IF(D11&lt;&gt;"",(Plantilla!$AL$6/$M$21),"")</f>
        <v>0</v>
      </c>
      <c r="H11" s="257">
        <f>IF(D11&lt;&gt;"",(Plantilla!$AM$6)/($M$21),"")</f>
        <v>14600</v>
      </c>
      <c r="I11" s="257"/>
      <c r="J11" s="157">
        <f>IF(D11&lt;&gt;"",(Plantilla!$AN$6/$M$21),"")</f>
        <v>0</v>
      </c>
      <c r="K11" s="142">
        <f t="shared" si="1"/>
        <v>14600</v>
      </c>
      <c r="L11" s="65" t="str">
        <f t="shared" si="2"/>
        <v/>
      </c>
      <c r="M11" s="162">
        <f t="shared" si="3"/>
        <v>14600</v>
      </c>
      <c r="N11" s="60"/>
    </row>
    <row r="12" spans="3:18" ht="12" customHeight="1" x14ac:dyDescent="0.25">
      <c r="C12" s="67"/>
      <c r="D12" s="250" t="str">
        <f t="shared" si="0"/>
        <v/>
      </c>
      <c r="E12" s="250"/>
      <c r="F12" s="142" t="str">
        <f>IF($G$21=0,"",IF(Plantilla!AM12&lt;&gt;"",Plantilla!AM12,Plantilla!AR12))</f>
        <v/>
      </c>
      <c r="G12" s="157" t="str">
        <f>IF(D12&lt;&gt;"",(Plantilla!$AL$6/$M$21),"")</f>
        <v/>
      </c>
      <c r="H12" s="257" t="str">
        <f>IF(D12&lt;&gt;"",(Plantilla!$AM$6)/($M$21),"")</f>
        <v/>
      </c>
      <c r="I12" s="257"/>
      <c r="J12" s="157" t="str">
        <f>IF(D12&lt;&gt;"",(Plantilla!$AN$6/$M$21),"")</f>
        <v/>
      </c>
      <c r="K12" s="142" t="str">
        <f t="shared" si="1"/>
        <v/>
      </c>
      <c r="L12" s="65" t="str">
        <f t="shared" si="2"/>
        <v/>
      </c>
      <c r="M12" s="162" t="str">
        <f t="shared" si="3"/>
        <v/>
      </c>
      <c r="N12" s="60"/>
    </row>
    <row r="13" spans="3:18" ht="3.95" customHeight="1" x14ac:dyDescent="0.25">
      <c r="C13" s="67"/>
      <c r="D13" s="250"/>
      <c r="E13" s="250"/>
      <c r="F13" s="142"/>
      <c r="G13" s="158"/>
      <c r="H13" s="158"/>
      <c r="I13" s="156"/>
      <c r="J13" s="156"/>
      <c r="K13" s="142"/>
      <c r="L13" s="148"/>
      <c r="M13" s="163"/>
      <c r="N13" s="60"/>
    </row>
    <row r="14" spans="3:18" ht="12" customHeight="1" x14ac:dyDescent="0.25">
      <c r="C14" s="67"/>
      <c r="D14" s="251"/>
      <c r="E14" s="251"/>
      <c r="F14" s="141">
        <f>IF($G$21=0,"",SUM(F8:F13))</f>
        <v>0</v>
      </c>
      <c r="G14" s="159">
        <f>SUM(G8:G13)</f>
        <v>0</v>
      </c>
      <c r="H14" s="258">
        <f>SUM(H8:H13)</f>
        <v>58400</v>
      </c>
      <c r="I14" s="258"/>
      <c r="J14" s="159">
        <f>SUM(J8:J13)</f>
        <v>0</v>
      </c>
      <c r="K14" s="141">
        <f>SUM(K8:K13)</f>
        <v>58400</v>
      </c>
      <c r="L14" s="143" t="str">
        <f>IF($L$6=0,"",SUM(L8:L12))</f>
        <v/>
      </c>
      <c r="M14" s="164">
        <f>SUM(M8:M12)</f>
        <v>58400</v>
      </c>
      <c r="N14" s="60"/>
    </row>
    <row r="15" spans="3:18" ht="3.95" customHeight="1" x14ac:dyDescent="0.25">
      <c r="C15" s="68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3:18" ht="3.95" customHeight="1" x14ac:dyDescent="0.25"/>
    <row r="17" spans="2:23" ht="15" customHeight="1" x14ac:dyDescent="0.25">
      <c r="C17" s="327" t="s">
        <v>108</v>
      </c>
      <c r="D17" s="328"/>
      <c r="E17" s="328"/>
      <c r="F17" s="328"/>
      <c r="G17" s="328"/>
      <c r="H17" s="328"/>
      <c r="I17" s="328"/>
      <c r="J17" s="328"/>
      <c r="K17" s="328"/>
      <c r="L17" s="328"/>
      <c r="M17" s="328"/>
      <c r="N17" s="329"/>
      <c r="R17" s="66" t="s">
        <v>13</v>
      </c>
      <c r="S17" s="66" t="s">
        <v>14</v>
      </c>
      <c r="T17" s="54"/>
    </row>
    <row r="18" spans="2:23" ht="5.0999999999999996" customHeight="1" x14ac:dyDescent="0.25">
      <c r="C18" s="58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0"/>
      <c r="R18" s="52"/>
      <c r="S18" s="54"/>
      <c r="T18" s="54"/>
    </row>
    <row r="19" spans="2:23" ht="14.1" customHeight="1" x14ac:dyDescent="0.25">
      <c r="C19" s="58"/>
      <c r="D19" s="305" t="s">
        <v>92</v>
      </c>
      <c r="E19" s="306"/>
      <c r="F19" s="306"/>
      <c r="G19" s="71">
        <v>80</v>
      </c>
      <c r="H19" s="59"/>
      <c r="I19" s="59"/>
      <c r="J19" s="323"/>
      <c r="K19" s="323"/>
      <c r="L19" s="324"/>
      <c r="M19" s="72" t="s">
        <v>71</v>
      </c>
      <c r="N19" s="60"/>
      <c r="R19" s="52" t="str">
        <f>IF(M21&gt;1,"s","")</f>
        <v>s</v>
      </c>
      <c r="S19" s="54"/>
      <c r="T19" s="54"/>
    </row>
    <row r="20" spans="2:23" ht="3.95" customHeight="1" x14ac:dyDescent="0.25">
      <c r="C20" s="58"/>
      <c r="D20" s="59"/>
      <c r="E20" s="59"/>
      <c r="F20" s="59"/>
      <c r="G20" s="73"/>
      <c r="H20" s="59"/>
      <c r="I20" s="59"/>
      <c r="J20" s="323"/>
      <c r="K20" s="323"/>
      <c r="L20" s="323"/>
      <c r="M20" s="59"/>
      <c r="N20" s="60"/>
      <c r="R20" s="52"/>
      <c r="S20" s="54"/>
      <c r="T20" s="54"/>
    </row>
    <row r="21" spans="2:23" ht="14.1" customHeight="1" x14ac:dyDescent="0.25">
      <c r="C21" s="58"/>
      <c r="D21" s="330" t="s">
        <v>79</v>
      </c>
      <c r="E21" s="331"/>
      <c r="F21" s="332"/>
      <c r="G21" s="139">
        <f>G19-W21</f>
        <v>48</v>
      </c>
      <c r="H21" s="59"/>
      <c r="I21" s="59"/>
      <c r="J21" s="323" t="s">
        <v>109</v>
      </c>
      <c r="K21" s="323"/>
      <c r="L21" s="324"/>
      <c r="M21" s="74">
        <v>2</v>
      </c>
      <c r="N21" s="60"/>
      <c r="R21" s="66">
        <f>IF(MAX($R$20:R20)=$M$21,"",R20+1)</f>
        <v>1</v>
      </c>
      <c r="S21" s="66">
        <f>IF(R21="",IF(MAX($S$20:S20)&lt;$M$22,S20+1,""),0)</f>
        <v>0</v>
      </c>
      <c r="T21" s="54"/>
      <c r="U21" s="54" t="str">
        <f>IF(R21&lt;&gt;"",MID($M$19,1,3)&amp;R21,IF(S21&lt;&gt;"","pro"&amp;S21,""))</f>
        <v>año1</v>
      </c>
      <c r="V21" s="54" t="str">
        <f>IF(R21&lt;&gt;"",$M$19&amp;" "&amp;R21,IF(S21&lt;&gt;"","prorroga "&amp;S21,""))</f>
        <v>año 1</v>
      </c>
      <c r="W21" s="52">
        <v>32</v>
      </c>
    </row>
    <row r="22" spans="2:23" ht="14.1" customHeight="1" x14ac:dyDescent="0.25">
      <c r="C22" s="58"/>
      <c r="D22" s="330" t="s">
        <v>80</v>
      </c>
      <c r="E22" s="331"/>
      <c r="F22" s="332"/>
      <c r="G22" s="139">
        <f>G19-G21</f>
        <v>32</v>
      </c>
      <c r="H22" s="59"/>
      <c r="I22" s="59"/>
      <c r="J22" s="325" t="str">
        <f>IF(M22=0,"","Posibles prórrogas")</f>
        <v>Posibles prórrogas</v>
      </c>
      <c r="K22" s="325"/>
      <c r="L22" s="326"/>
      <c r="M22" s="74">
        <v>2</v>
      </c>
      <c r="N22" s="60"/>
      <c r="R22" s="66">
        <f>IF(MAX($R$20:R21)=$M$21,"",R21+1)</f>
        <v>2</v>
      </c>
      <c r="S22" s="66">
        <f>IF(R22="",IF(MAX($S$20:S21)&lt;$M$22,S21+1,""),0)</f>
        <v>0</v>
      </c>
      <c r="T22" s="54"/>
      <c r="U22" s="54" t="str">
        <f t="shared" ref="U22:U26" si="4">IF(R22&lt;&gt;"",MID($M$19,1,3)&amp;R22,IF(S22&lt;&gt;"","pro"&amp;S22,""))</f>
        <v>año2</v>
      </c>
      <c r="V22" s="54" t="str">
        <f t="shared" ref="V22:V26" si="5">IF(R22&lt;&gt;"",$M$19&amp;" "&amp;R22,IF(S22&lt;&gt;"","prorroga "&amp;S22,""))</f>
        <v>año 2</v>
      </c>
    </row>
    <row r="23" spans="2:23" x14ac:dyDescent="0.25"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R23" s="66" t="str">
        <f>IF(MAX($R$20:R22)=$M$21,"",R22+1)</f>
        <v/>
      </c>
      <c r="S23" s="66">
        <f>IF(R23="",IF(MAX($S$20:S22)&lt;$M$22,S22+1,""),0)</f>
        <v>1</v>
      </c>
      <c r="T23" s="54"/>
      <c r="U23" s="54" t="str">
        <f t="shared" si="4"/>
        <v>pro1</v>
      </c>
      <c r="V23" s="54" t="str">
        <f t="shared" si="5"/>
        <v>prorroga 1</v>
      </c>
    </row>
    <row r="24" spans="2:23" ht="15" x14ac:dyDescent="0.25">
      <c r="C24" s="58"/>
      <c r="D24" s="260" t="s">
        <v>110</v>
      </c>
      <c r="E24" s="261"/>
      <c r="F24" s="261"/>
      <c r="G24" s="262"/>
      <c r="H24" s="121" t="s">
        <v>17</v>
      </c>
      <c r="I24" s="59"/>
      <c r="J24" s="260" t="str">
        <f>IF(G22=0,"PT = ❶"&amp;D21,IF($G$21=0,"PT = ❷"&amp;D22,"PT = ❶"&amp;D21&amp;" + ❷"&amp;D22))</f>
        <v>PT = ❶Preventivo + ❷Correctivo</v>
      </c>
      <c r="K24" s="261"/>
      <c r="L24" s="261"/>
      <c r="M24" s="262"/>
      <c r="N24" s="60"/>
      <c r="R24" s="66" t="str">
        <f>IF(MAX($R$20:R23)=$M$21,"",R23+1)</f>
        <v/>
      </c>
      <c r="S24" s="66">
        <f>IF(R24="",IF(MAX($S$20:S23)&lt;$M$22,S23+1,""),0)</f>
        <v>2</v>
      </c>
      <c r="T24" s="52"/>
      <c r="U24" s="54" t="str">
        <f t="shared" si="4"/>
        <v>pro2</v>
      </c>
      <c r="V24" s="54" t="str">
        <f t="shared" si="5"/>
        <v>prorroga 2</v>
      </c>
    </row>
    <row r="25" spans="2:23" ht="3.95" customHeight="1" x14ac:dyDescent="0.25">
      <c r="C25" s="68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0"/>
      <c r="R25" s="66" t="str">
        <f>IF(MAX($R$20:R24)=$M$21,"",R24+1)</f>
        <v/>
      </c>
      <c r="S25" s="66" t="str">
        <f>IF(R25="",IF(MAX($S$20:S24)&lt;$M$22,S24+1,""),0)</f>
        <v/>
      </c>
      <c r="U25" s="54" t="str">
        <f t="shared" si="4"/>
        <v/>
      </c>
      <c r="V25" s="54" t="str">
        <f t="shared" si="5"/>
        <v/>
      </c>
    </row>
    <row r="26" spans="2:23" ht="3.95" customHeight="1" x14ac:dyDescent="0.25">
      <c r="R26" s="66" t="str">
        <f>IF(MAX($R$20:R25)=$M$21,"",R25+1)</f>
        <v/>
      </c>
      <c r="S26" s="66" t="str">
        <f>IF(R26="",IF(MAX($S$20:S25)&lt;$M$22,S25+1,""),0)</f>
        <v/>
      </c>
      <c r="T26" s="54"/>
      <c r="U26" s="54" t="str">
        <f t="shared" si="4"/>
        <v/>
      </c>
      <c r="V26" s="54" t="str">
        <f t="shared" si="5"/>
        <v/>
      </c>
    </row>
    <row r="27" spans="2:23" ht="15" customHeight="1" x14ac:dyDescent="0.25">
      <c r="B27" s="59"/>
      <c r="C27" s="55"/>
      <c r="D27" s="123" t="str">
        <f>IF($G$21=0,"","❶")</f>
        <v>❶</v>
      </c>
      <c r="E27" s="291" t="str">
        <f>"Criterio de puntuación "&amp;$D$21</f>
        <v>Criterio de puntuación Preventivo</v>
      </c>
      <c r="F27" s="292"/>
      <c r="G27" s="292"/>
      <c r="H27" s="293"/>
      <c r="I27" s="56"/>
      <c r="J27" s="278" t="str">
        <f>"❶ Pp = (1-((B-A)/A))*"&amp;G21</f>
        <v>❶ Pp = (1-((B-A)/A))*48</v>
      </c>
      <c r="K27" s="279"/>
      <c r="L27" s="279"/>
      <c r="M27" s="280"/>
      <c r="N27" s="57"/>
    </row>
    <row r="28" spans="2:23" ht="5.0999999999999996" customHeight="1" x14ac:dyDescent="0.25"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0"/>
    </row>
    <row r="29" spans="2:23" ht="9.9499999999999993" customHeight="1" x14ac:dyDescent="0.25">
      <c r="C29" s="58"/>
      <c r="D29" s="320" t="s">
        <v>73</v>
      </c>
      <c r="E29" s="321"/>
      <c r="F29" s="321"/>
      <c r="G29" s="321"/>
      <c r="H29" s="321"/>
      <c r="I29" s="321"/>
      <c r="J29" s="321"/>
      <c r="K29" s="321"/>
      <c r="L29" s="321"/>
      <c r="M29" s="322"/>
      <c r="N29" s="60"/>
    </row>
    <row r="30" spans="2:23" ht="5.0999999999999996" customHeight="1" x14ac:dyDescent="0.25">
      <c r="C30" s="68"/>
      <c r="D30" s="75"/>
      <c r="E30" s="75"/>
      <c r="F30" s="75"/>
      <c r="G30" s="75"/>
      <c r="H30" s="69"/>
      <c r="I30" s="69"/>
      <c r="J30" s="69"/>
      <c r="K30" s="69"/>
      <c r="L30" s="69"/>
      <c r="M30" s="69"/>
      <c r="N30" s="70"/>
    </row>
    <row r="31" spans="2:23" ht="5.0999999999999996" customHeight="1" x14ac:dyDescent="0.25"/>
    <row r="32" spans="2:23" ht="15" customHeight="1" x14ac:dyDescent="0.25">
      <c r="C32" s="124"/>
      <c r="D32" s="122" t="s">
        <v>18</v>
      </c>
      <c r="E32" s="294" t="str">
        <f>"Criterio de puntuación "&amp;$D$22</f>
        <v>Criterio de puntuación Correctivo</v>
      </c>
      <c r="F32" s="295"/>
      <c r="G32" s="295"/>
      <c r="H32" s="296"/>
      <c r="I32" s="56"/>
      <c r="J32" s="281" t="str">
        <f>"❷ Pc = (1-((B-A)/A))*"&amp;G22</f>
        <v>❷ Pc = (1-((B-A)/A))*32</v>
      </c>
      <c r="K32" s="281"/>
      <c r="L32" s="281"/>
      <c r="M32" s="281"/>
      <c r="N32" s="57"/>
    </row>
    <row r="33" spans="3:18" ht="3.95" customHeight="1" x14ac:dyDescent="0.25">
      <c r="C33" s="58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60"/>
    </row>
    <row r="34" spans="3:18" ht="9.9499999999999993" customHeight="1" x14ac:dyDescent="0.25">
      <c r="C34" s="58"/>
      <c r="D34" s="320" t="str">
        <f>IF(G22=0,"","B = Importe correctivo de la empresa que se valora.   ///   A = Importe correctivo mínimo mayor de 0.")</f>
        <v>B = Importe correctivo de la empresa que se valora.   ///   A = Importe correctivo mínimo mayor de 0.</v>
      </c>
      <c r="E34" s="321"/>
      <c r="F34" s="321"/>
      <c r="G34" s="321"/>
      <c r="H34" s="321"/>
      <c r="I34" s="321"/>
      <c r="J34" s="321"/>
      <c r="K34" s="321"/>
      <c r="L34" s="321"/>
      <c r="M34" s="322"/>
      <c r="N34" s="60"/>
    </row>
    <row r="35" spans="3:18" ht="2.1" customHeight="1" x14ac:dyDescent="0.25">
      <c r="C35" s="58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0"/>
    </row>
    <row r="36" spans="3:18" x14ac:dyDescent="0.25">
      <c r="C36" s="58"/>
      <c r="D36" s="298">
        <v>1</v>
      </c>
      <c r="E36" s="299"/>
      <c r="F36" s="299"/>
      <c r="G36" s="297" t="str">
        <f>IF(D36=1,"(Técnico)","(Peón + Oficial)")</f>
        <v>(Técnico)</v>
      </c>
      <c r="H36" s="297"/>
      <c r="I36" s="76"/>
      <c r="J36" s="76"/>
      <c r="K36" s="76"/>
      <c r="L36" s="76"/>
      <c r="M36" s="77"/>
      <c r="N36" s="60"/>
    </row>
    <row r="37" spans="3:18" ht="3.95" customHeight="1" x14ac:dyDescent="0.25">
      <c r="C37" s="58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0"/>
    </row>
    <row r="38" spans="3:18" ht="15" x14ac:dyDescent="0.25">
      <c r="C38" s="58"/>
      <c r="D38" s="314" t="str">
        <f>"Importe Correctivo (Ic) = [("&amp;Q44&amp;"(Hm*Nh)"&amp;Q47&amp;")*Na]"&amp;R38</f>
        <v>Importe Correctivo (Ic) = [((Dm)+(Hm*Nh)+(Me*%E))*Na]+Pz</v>
      </c>
      <c r="E38" s="315"/>
      <c r="F38" s="315"/>
      <c r="G38" s="315"/>
      <c r="H38" s="315"/>
      <c r="I38" s="315"/>
      <c r="J38" s="315"/>
      <c r="K38" s="315"/>
      <c r="L38" s="315"/>
      <c r="M38" s="316"/>
      <c r="N38" s="60"/>
      <c r="R38" s="52" t="str">
        <f>IF(K49=0,"","+Pz")&amp;IF(R51=TRUE,"+Sr","")</f>
        <v>+Pz</v>
      </c>
    </row>
    <row r="39" spans="3:18" ht="14.1" customHeight="1" x14ac:dyDescent="0.25">
      <c r="C39" s="58"/>
      <c r="D39" s="283" t="s">
        <v>44</v>
      </c>
      <c r="E39" s="284"/>
      <c r="F39" s="285"/>
      <c r="G39" s="285">
        <v>0</v>
      </c>
      <c r="H39" s="286"/>
      <c r="I39" s="78"/>
      <c r="J39" s="79" t="s">
        <v>93</v>
      </c>
      <c r="K39" s="80">
        <f>SUM(K40:K43)</f>
        <v>1</v>
      </c>
      <c r="L39" s="80"/>
      <c r="M39" s="81"/>
      <c r="N39" s="60"/>
      <c r="R39" s="82">
        <f>SUM(R40:R43)</f>
        <v>100</v>
      </c>
    </row>
    <row r="40" spans="3:18" ht="14.1" customHeight="1" x14ac:dyDescent="0.25">
      <c r="C40" s="58"/>
      <c r="D40" s="287" t="str">
        <f>IF($D$36=1,"Hjl = Hora de trabajo en jornada laboral de técnico","Hjl = (Hora de trabajo en jornada laboral Peon + Oficial) / 2")</f>
        <v>Hjl = Hora de trabajo en jornada laboral de técnico</v>
      </c>
      <c r="E40" s="288"/>
      <c r="F40" s="289"/>
      <c r="G40" s="289"/>
      <c r="H40" s="290"/>
      <c r="I40" s="83"/>
      <c r="J40" s="84" t="s">
        <v>82</v>
      </c>
      <c r="K40" s="85">
        <f>R40/100</f>
        <v>0.77</v>
      </c>
      <c r="L40" s="86"/>
      <c r="M40" s="87"/>
      <c r="N40" s="60"/>
      <c r="R40" s="66">
        <v>77</v>
      </c>
    </row>
    <row r="41" spans="3:18" ht="14.1" customHeight="1" x14ac:dyDescent="0.25">
      <c r="C41" s="58"/>
      <c r="D41" s="287" t="str">
        <f>IF($D$36=1,"Hfj = Hora de trabajo fuera de jornada laboral de técnico","Hfj = (Hora de trabajo fuera de jornada laboral Peon + Oficial) / 2")</f>
        <v>Hfj = Hora de trabajo fuera de jornada laboral de técnico</v>
      </c>
      <c r="E41" s="288"/>
      <c r="F41" s="289"/>
      <c r="G41" s="289"/>
      <c r="H41" s="290"/>
      <c r="I41" s="83"/>
      <c r="J41" s="84" t="s">
        <v>83</v>
      </c>
      <c r="K41" s="85">
        <f>R41/100</f>
        <v>0.19</v>
      </c>
      <c r="L41" s="86"/>
      <c r="M41" s="87"/>
      <c r="N41" s="60"/>
      <c r="R41" s="66">
        <v>19</v>
      </c>
    </row>
    <row r="42" spans="3:18" ht="14.1" customHeight="1" x14ac:dyDescent="0.25">
      <c r="C42" s="58"/>
      <c r="D42" s="287" t="str">
        <f>IF($D$36=1,"Hn = Hora de trabajo horario nocturno de técnico","Hn = (Hora de trabajo horario nocturno Peon + Oficial) / 2")</f>
        <v>Hn = Hora de trabajo horario nocturno de técnico</v>
      </c>
      <c r="E42" s="288"/>
      <c r="F42" s="289"/>
      <c r="G42" s="289"/>
      <c r="H42" s="290"/>
      <c r="I42" s="83"/>
      <c r="J42" s="84" t="s">
        <v>84</v>
      </c>
      <c r="K42" s="85">
        <f>R42/100</f>
        <v>0.02</v>
      </c>
      <c r="L42" s="86"/>
      <c r="M42" s="87"/>
      <c r="N42" s="60"/>
      <c r="R42" s="66">
        <v>2</v>
      </c>
    </row>
    <row r="43" spans="3:18" ht="14.1" customHeight="1" x14ac:dyDescent="0.25">
      <c r="C43" s="58"/>
      <c r="D43" s="270" t="str">
        <f>IF(D36=1,"Hf = Hora de trabajo festivo de técnico","Hf = (Hora de trabajo festivo Peon + Oficial) / 2")</f>
        <v>Hf = Hora de trabajo festivo de técnico</v>
      </c>
      <c r="E43" s="271"/>
      <c r="F43" s="272"/>
      <c r="G43" s="272"/>
      <c r="H43" s="273"/>
      <c r="I43" s="88"/>
      <c r="J43" s="89" t="s">
        <v>85</v>
      </c>
      <c r="K43" s="85">
        <f>R43/100</f>
        <v>0.02</v>
      </c>
      <c r="L43" s="90"/>
      <c r="M43" s="91"/>
      <c r="N43" s="60"/>
      <c r="R43" s="66">
        <v>2</v>
      </c>
    </row>
    <row r="44" spans="3:18" ht="14.1" customHeight="1" x14ac:dyDescent="0.25">
      <c r="C44" s="58"/>
      <c r="D44" s="274" t="s">
        <v>94</v>
      </c>
      <c r="E44" s="275"/>
      <c r="F44" s="275"/>
      <c r="G44" s="275"/>
      <c r="H44" s="275"/>
      <c r="I44" s="78"/>
      <c r="J44" s="92" t="s">
        <v>86</v>
      </c>
      <c r="K44" s="93">
        <f>R44</f>
        <v>1</v>
      </c>
      <c r="L44" s="80"/>
      <c r="M44" s="81"/>
      <c r="N44" s="60"/>
      <c r="Q44" s="52" t="str">
        <f>IF(K44&lt;&gt;0,"(Dm)+","")</f>
        <v>(Dm)+</v>
      </c>
      <c r="R44" s="66">
        <v>1</v>
      </c>
    </row>
    <row r="45" spans="3:18" ht="14.1" customHeight="1" x14ac:dyDescent="0.25">
      <c r="C45" s="58"/>
      <c r="D45" s="276" t="s">
        <v>95</v>
      </c>
      <c r="E45" s="277"/>
      <c r="F45" s="277"/>
      <c r="G45" s="277"/>
      <c r="H45" s="277"/>
      <c r="I45" s="83"/>
      <c r="J45" s="94" t="s">
        <v>87</v>
      </c>
      <c r="K45" s="95">
        <v>8</v>
      </c>
      <c r="L45" s="86"/>
      <c r="M45" s="96"/>
      <c r="N45" s="60"/>
      <c r="R45" s="66">
        <f>K45</f>
        <v>8</v>
      </c>
    </row>
    <row r="46" spans="3:18" ht="14.1" customHeight="1" x14ac:dyDescent="0.25">
      <c r="C46" s="58"/>
      <c r="D46" s="309" t="str">
        <f>"Na = Numero de actuaciones previstas durante el contrato "&amp;M21&amp;" "&amp;M19</f>
        <v>Na = Numero de actuaciones previstas durante el contrato 2 año</v>
      </c>
      <c r="E46" s="310"/>
      <c r="F46" s="310"/>
      <c r="G46" s="310"/>
      <c r="H46" s="310"/>
      <c r="I46" s="83"/>
      <c r="J46" s="97" t="s">
        <v>88</v>
      </c>
      <c r="K46" s="98">
        <v>100</v>
      </c>
      <c r="L46" s="86"/>
      <c r="M46" s="96"/>
      <c r="N46" s="60"/>
      <c r="R46" s="66">
        <f>K46</f>
        <v>100</v>
      </c>
    </row>
    <row r="47" spans="3:18" ht="14.1" customHeight="1" x14ac:dyDescent="0.25">
      <c r="C47" s="58"/>
      <c r="D47" s="267" t="s">
        <v>96</v>
      </c>
      <c r="E47" s="268"/>
      <c r="F47" s="269"/>
      <c r="G47" s="269"/>
      <c r="H47" s="269"/>
      <c r="I47" s="83"/>
      <c r="J47" s="99" t="s">
        <v>89</v>
      </c>
      <c r="K47" s="100">
        <f>R47/100</f>
        <v>0.1</v>
      </c>
      <c r="L47" s="86"/>
      <c r="M47" s="96"/>
      <c r="N47" s="60"/>
      <c r="Q47" s="52" t="str">
        <f>IF(K47&lt;&gt;0,"+(Me*%E)","")</f>
        <v>+(Me*%E)</v>
      </c>
      <c r="R47" s="66">
        <v>10</v>
      </c>
    </row>
    <row r="48" spans="3:18" ht="14.1" customHeight="1" x14ac:dyDescent="0.25">
      <c r="C48" s="58"/>
      <c r="D48" s="267" t="s">
        <v>26</v>
      </c>
      <c r="E48" s="268"/>
      <c r="F48" s="269"/>
      <c r="G48" s="269"/>
      <c r="H48" s="269"/>
      <c r="I48" s="83"/>
      <c r="J48" s="101"/>
      <c r="K48" s="101"/>
      <c r="L48" s="86"/>
      <c r="M48" s="96"/>
      <c r="N48" s="60"/>
      <c r="R48" s="62"/>
    </row>
    <row r="49" spans="1:18" ht="14.1" customHeight="1" x14ac:dyDescent="0.25">
      <c r="C49" s="58"/>
      <c r="D49" s="307" t="s">
        <v>72</v>
      </c>
      <c r="E49" s="308"/>
      <c r="F49" s="308"/>
      <c r="G49" s="308"/>
      <c r="H49" s="308"/>
      <c r="I49" s="115"/>
      <c r="J49" s="140" t="s">
        <v>111</v>
      </c>
      <c r="K49" s="102">
        <f>SUMIF(Plantilla!G15:G1501,Plantilla!$AM$5,Plantilla!Z15:Z1501)</f>
        <v>292</v>
      </c>
      <c r="L49" s="86"/>
      <c r="M49" s="96"/>
      <c r="N49" s="60"/>
      <c r="R49" s="64"/>
    </row>
    <row r="50" spans="1:18" ht="8.1" customHeight="1" x14ac:dyDescent="0.25">
      <c r="C50" s="58"/>
      <c r="D50" s="125"/>
      <c r="E50" s="126"/>
      <c r="F50" s="126"/>
      <c r="G50" s="126"/>
      <c r="H50" s="126"/>
      <c r="I50" s="105"/>
      <c r="J50" s="127"/>
      <c r="K50" s="128"/>
      <c r="L50" s="86"/>
      <c r="M50" s="129"/>
      <c r="N50" s="60"/>
      <c r="R50" s="64"/>
    </row>
    <row r="51" spans="1:18" ht="15" hidden="1" x14ac:dyDescent="0.25">
      <c r="A51" s="165" t="s">
        <v>114</v>
      </c>
      <c r="C51" s="58"/>
      <c r="D51" s="314" t="s">
        <v>99</v>
      </c>
      <c r="E51" s="315"/>
      <c r="F51" s="315"/>
      <c r="G51" s="315"/>
      <c r="H51" s="315"/>
      <c r="I51" s="315"/>
      <c r="J51" s="315"/>
      <c r="K51" s="315"/>
      <c r="L51" s="315"/>
      <c r="M51" s="316"/>
      <c r="N51" s="60"/>
      <c r="R51" s="103" t="b">
        <v>0</v>
      </c>
    </row>
    <row r="52" spans="1:18" hidden="1" x14ac:dyDescent="0.25">
      <c r="C52" s="58"/>
      <c r="D52" s="317" t="s">
        <v>97</v>
      </c>
      <c r="E52" s="318"/>
      <c r="F52" s="318"/>
      <c r="G52" s="318"/>
      <c r="H52" s="318"/>
      <c r="I52" s="318"/>
      <c r="J52" s="318"/>
      <c r="K52" s="318"/>
      <c r="L52" s="318"/>
      <c r="M52" s="319"/>
      <c r="N52" s="60"/>
    </row>
    <row r="53" spans="1:18" ht="5.0999999999999996" hidden="1" customHeight="1" x14ac:dyDescent="0.25">
      <c r="C53" s="58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60"/>
    </row>
    <row r="54" spans="1:18" ht="14.1" hidden="1" customHeight="1" x14ac:dyDescent="0.25">
      <c r="C54" s="58"/>
      <c r="D54" s="311" t="s">
        <v>98</v>
      </c>
      <c r="E54" s="312"/>
      <c r="F54" s="312"/>
      <c r="G54" s="312"/>
      <c r="H54" s="313"/>
      <c r="I54" s="105"/>
      <c r="J54" s="282" t="s">
        <v>90</v>
      </c>
      <c r="K54" s="282"/>
      <c r="L54" s="282" t="s">
        <v>91</v>
      </c>
      <c r="M54" s="282"/>
      <c r="N54" s="60"/>
    </row>
    <row r="55" spans="1:18" ht="14.1" hidden="1" customHeight="1" x14ac:dyDescent="0.25">
      <c r="C55" s="58"/>
      <c r="D55" s="303" t="s">
        <v>41</v>
      </c>
      <c r="E55" s="304"/>
      <c r="F55" s="304"/>
      <c r="G55" s="304" t="s">
        <v>57</v>
      </c>
      <c r="H55" s="304"/>
      <c r="I55" s="120"/>
      <c r="J55" s="106" t="s">
        <v>51</v>
      </c>
      <c r="K55" s="117">
        <v>1</v>
      </c>
      <c r="L55" s="107" t="s">
        <v>45</v>
      </c>
      <c r="M55" s="108">
        <v>10</v>
      </c>
      <c r="N55" s="60"/>
    </row>
    <row r="56" spans="1:18" ht="14.1" hidden="1" customHeight="1" x14ac:dyDescent="0.25">
      <c r="C56" s="58"/>
      <c r="D56" s="265" t="s">
        <v>62</v>
      </c>
      <c r="E56" s="266"/>
      <c r="F56" s="266"/>
      <c r="G56" s="266" t="s">
        <v>42</v>
      </c>
      <c r="H56" s="266"/>
      <c r="I56" s="120"/>
      <c r="J56" s="109" t="s">
        <v>52</v>
      </c>
      <c r="K56" s="118">
        <v>2</v>
      </c>
      <c r="L56" s="110" t="s">
        <v>46</v>
      </c>
      <c r="M56" s="111">
        <v>11</v>
      </c>
      <c r="N56" s="60"/>
    </row>
    <row r="57" spans="1:18" ht="14.1" hidden="1" customHeight="1" x14ac:dyDescent="0.25">
      <c r="C57" s="58"/>
      <c r="D57" s="265" t="s">
        <v>59</v>
      </c>
      <c r="E57" s="266"/>
      <c r="F57" s="266"/>
      <c r="G57" s="266" t="s">
        <v>58</v>
      </c>
      <c r="H57" s="266"/>
      <c r="I57" s="120"/>
      <c r="J57" s="109" t="s">
        <v>53</v>
      </c>
      <c r="K57" s="118">
        <v>3</v>
      </c>
      <c r="L57" s="110" t="s">
        <v>47</v>
      </c>
      <c r="M57" s="111">
        <v>12</v>
      </c>
      <c r="N57" s="60"/>
    </row>
    <row r="58" spans="1:18" ht="14.1" hidden="1" customHeight="1" x14ac:dyDescent="0.25">
      <c r="C58" s="58"/>
      <c r="D58" s="265" t="s">
        <v>60</v>
      </c>
      <c r="E58" s="266"/>
      <c r="F58" s="266"/>
      <c r="G58" s="266" t="s">
        <v>61</v>
      </c>
      <c r="H58" s="266"/>
      <c r="I58" s="120"/>
      <c r="J58" s="109" t="s">
        <v>54</v>
      </c>
      <c r="K58" s="118">
        <v>4</v>
      </c>
      <c r="L58" s="110" t="s">
        <v>48</v>
      </c>
      <c r="M58" s="111">
        <v>13</v>
      </c>
      <c r="N58" s="60"/>
    </row>
    <row r="59" spans="1:18" ht="14.1" hidden="1" customHeight="1" x14ac:dyDescent="0.25">
      <c r="C59" s="58"/>
      <c r="D59" s="265" t="s">
        <v>63</v>
      </c>
      <c r="E59" s="266"/>
      <c r="F59" s="266"/>
      <c r="G59" s="266" t="s">
        <v>64</v>
      </c>
      <c r="H59" s="266"/>
      <c r="I59" s="120"/>
      <c r="J59" s="109" t="s">
        <v>55</v>
      </c>
      <c r="K59" s="118">
        <v>5</v>
      </c>
      <c r="L59" s="110" t="s">
        <v>49</v>
      </c>
      <c r="M59" s="111">
        <v>14</v>
      </c>
      <c r="N59" s="60"/>
    </row>
    <row r="60" spans="1:18" ht="14.1" hidden="1" customHeight="1" x14ac:dyDescent="0.25">
      <c r="C60" s="58"/>
      <c r="D60" s="263" t="s">
        <v>66</v>
      </c>
      <c r="E60" s="264"/>
      <c r="F60" s="264"/>
      <c r="G60" s="264" t="s">
        <v>65</v>
      </c>
      <c r="H60" s="264"/>
      <c r="I60" s="120"/>
      <c r="J60" s="112" t="s">
        <v>56</v>
      </c>
      <c r="K60" s="119">
        <v>6</v>
      </c>
      <c r="L60" s="113" t="s">
        <v>50</v>
      </c>
      <c r="M60" s="114">
        <v>15</v>
      </c>
      <c r="N60" s="60"/>
    </row>
    <row r="61" spans="1:18" ht="5.0999999999999996" customHeight="1" x14ac:dyDescent="0.25">
      <c r="C61" s="68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70"/>
    </row>
    <row r="62" spans="1:18" ht="5.0999999999999996" customHeight="1" x14ac:dyDescent="0.25"/>
  </sheetData>
  <sheetProtection algorithmName="SHA-512" hashValue="UqIlnRfMNXOnvrCZ2J27C9nzz/RWXJvBQ6XshNh5XCuHMuA3xbe+ZvI/KAj1LkeQ70i0WizHY1an55dIojupYg==" saltValue="rij7PzDf88k3zTEGQX2IdQ==" spinCount="100000" sheet="1" objects="1" scenarios="1" selectLockedCells="1" selectUnlockedCells="1"/>
  <mergeCells count="67">
    <mergeCell ref="J21:L21"/>
    <mergeCell ref="J22:L22"/>
    <mergeCell ref="J20:L20"/>
    <mergeCell ref="J19:L19"/>
    <mergeCell ref="C17:N17"/>
    <mergeCell ref="D21:F21"/>
    <mergeCell ref="D22:F22"/>
    <mergeCell ref="F5:F6"/>
    <mergeCell ref="M5:M6"/>
    <mergeCell ref="D5:E6"/>
    <mergeCell ref="D8:E8"/>
    <mergeCell ref="D55:F55"/>
    <mergeCell ref="G55:H55"/>
    <mergeCell ref="D19:F19"/>
    <mergeCell ref="D49:H49"/>
    <mergeCell ref="D46:H46"/>
    <mergeCell ref="D42:H42"/>
    <mergeCell ref="D54:H54"/>
    <mergeCell ref="D51:M51"/>
    <mergeCell ref="D52:M52"/>
    <mergeCell ref="D29:M29"/>
    <mergeCell ref="D34:M34"/>
    <mergeCell ref="D38:M38"/>
    <mergeCell ref="J27:M27"/>
    <mergeCell ref="J32:M32"/>
    <mergeCell ref="J54:K54"/>
    <mergeCell ref="L54:M54"/>
    <mergeCell ref="D48:H48"/>
    <mergeCell ref="D39:H39"/>
    <mergeCell ref="D40:H40"/>
    <mergeCell ref="D41:H41"/>
    <mergeCell ref="E27:H27"/>
    <mergeCell ref="E32:H32"/>
    <mergeCell ref="G36:H36"/>
    <mergeCell ref="D36:F36"/>
    <mergeCell ref="J24:M24"/>
    <mergeCell ref="D60:F60"/>
    <mergeCell ref="G60:H60"/>
    <mergeCell ref="D56:F56"/>
    <mergeCell ref="G56:H56"/>
    <mergeCell ref="D57:F57"/>
    <mergeCell ref="G57:H57"/>
    <mergeCell ref="D58:F58"/>
    <mergeCell ref="G58:H58"/>
    <mergeCell ref="D59:F59"/>
    <mergeCell ref="G59:H59"/>
    <mergeCell ref="D24:G24"/>
    <mergeCell ref="D47:H47"/>
    <mergeCell ref="D43:H43"/>
    <mergeCell ref="D44:H44"/>
    <mergeCell ref="D45:H45"/>
    <mergeCell ref="C2:N2"/>
    <mergeCell ref="D11:E11"/>
    <mergeCell ref="D12:E12"/>
    <mergeCell ref="D14:E14"/>
    <mergeCell ref="G5:K5"/>
    <mergeCell ref="H6:I6"/>
    <mergeCell ref="H8:I8"/>
    <mergeCell ref="H9:I9"/>
    <mergeCell ref="H10:I10"/>
    <mergeCell ref="H11:I11"/>
    <mergeCell ref="H12:I12"/>
    <mergeCell ref="H14:I14"/>
    <mergeCell ref="D9:E9"/>
    <mergeCell ref="D10:E10"/>
    <mergeCell ref="D13:E13"/>
    <mergeCell ref="D7:E7"/>
  </mergeCells>
  <conditionalFormatting sqref="F8:K12 M8:M12">
    <cfRule type="cellIs" dxfId="11" priority="21" operator="notEqual">
      <formula>""</formula>
    </cfRule>
  </conditionalFormatting>
  <conditionalFormatting sqref="F5:F6">
    <cfRule type="cellIs" dxfId="10" priority="20" operator="notEqual">
      <formula>""</formula>
    </cfRule>
  </conditionalFormatting>
  <conditionalFormatting sqref="C28:N30 I27:N27 C27:E27">
    <cfRule type="expression" dxfId="9" priority="17">
      <formula>$G$21=0</formula>
    </cfRule>
  </conditionalFormatting>
  <conditionalFormatting sqref="C33:N60 I32:N32 C32:E32">
    <cfRule type="expression" dxfId="8" priority="16">
      <formula>$G$22=0</formula>
    </cfRule>
  </conditionalFormatting>
  <conditionalFormatting sqref="L14">
    <cfRule type="cellIs" dxfId="7" priority="15" operator="notEqual">
      <formula>""</formula>
    </cfRule>
  </conditionalFormatting>
  <conditionalFormatting sqref="D51:M60">
    <cfRule type="expression" dxfId="6" priority="8">
      <formula>$R$51=FALSE</formula>
    </cfRule>
  </conditionalFormatting>
  <conditionalFormatting sqref="D34:E34">
    <cfRule type="expression" dxfId="5" priority="6">
      <formula>$G$21=0</formula>
    </cfRule>
  </conditionalFormatting>
  <conditionalFormatting sqref="M22">
    <cfRule type="cellIs" dxfId="4" priority="5" operator="equal">
      <formula>0</formula>
    </cfRule>
  </conditionalFormatting>
  <conditionalFormatting sqref="D51:E51">
    <cfRule type="expression" dxfId="3" priority="4">
      <formula>$G$22=0</formula>
    </cfRule>
  </conditionalFormatting>
  <conditionalFormatting sqref="D54:E54">
    <cfRule type="expression" dxfId="2" priority="3">
      <formula>$G$22=0</formula>
    </cfRule>
  </conditionalFormatting>
  <conditionalFormatting sqref="D54:E54">
    <cfRule type="expression" dxfId="1" priority="2">
      <formula>$R$51=FALSE</formula>
    </cfRule>
  </conditionalFormatting>
  <conditionalFormatting sqref="H9:H12">
    <cfRule type="cellIs" dxfId="0" priority="1" operator="notEqual">
      <formula>""</formula>
    </cfRule>
  </conditionalFormatting>
  <dataValidations count="2">
    <dataValidation type="list" allowBlank="1" showInputMessage="1" showErrorMessage="1" sqref="M19">
      <formula1>"año,mes,semestre,trimestre"</formula1>
    </dataValidation>
    <dataValidation type="list" allowBlank="1" showInputMessage="1" showErrorMessage="1" sqref="D36:F36">
      <formula1>"1,2"</formula1>
    </dataValidation>
  </dataValidations>
  <printOptions horizontalCentered="1"/>
  <pageMargins left="0.23622047244094491" right="0.23622047244094491" top="0.94488188976377963" bottom="0.74803149606299213" header="7.874015748031496E-2" footer="0.31496062992125984"/>
  <pageSetup paperSize="9" orientation="portrait" r:id="rId1"/>
  <headerFooter>
    <oddHeader>&amp;L&amp;G</oddHeader>
    <oddFooter>&amp;L&amp;10&amp;K006600&amp;F     /     &amp;A&amp;R&amp;10&amp;K006600&amp;D</oddFooter>
  </headerFooter>
  <ignoredErrors>
    <ignoredError sqref="R39" formulaRange="1"/>
  </ignoredError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19" r:id="rId5" name="Spinner 15">
              <controlPr defaultSize="0" print="0" autoPict="0">
                <anchor moveWithCells="1" sizeWithCells="1">
                  <from>
                    <xdr:col>13</xdr:col>
                    <xdr:colOff>38100</xdr:colOff>
                    <xdr:row>21</xdr:row>
                    <xdr:rowOff>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6" name="Spinner 16">
              <controlPr defaultSize="0" print="0" autoPict="0">
                <anchor moveWithCells="1" sizeWithCells="1">
                  <from>
                    <xdr:col>13</xdr:col>
                    <xdr:colOff>28575</xdr:colOff>
                    <xdr:row>19</xdr:row>
                    <xdr:rowOff>38100</xdr:rowOff>
                  </from>
                  <to>
                    <xdr:col>13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7" name="Scroll Bar 18">
              <controlPr defaultSize="0" print="0" autoPict="0">
                <anchor moveWithCells="1">
                  <from>
                    <xdr:col>1</xdr:col>
                    <xdr:colOff>28575</xdr:colOff>
                    <xdr:row>20</xdr:row>
                    <xdr:rowOff>9525</xdr:rowOff>
                  </from>
                  <to>
                    <xdr:col>1</xdr:col>
                    <xdr:colOff>161925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r:id="rId8" name="Scroll Bar 28">
              <controlPr defaultSize="0" print="0" autoPict="0">
                <anchor moveWithCells="1">
                  <from>
                    <xdr:col>11</xdr:col>
                    <xdr:colOff>66675</xdr:colOff>
                    <xdr:row>38</xdr:row>
                    <xdr:rowOff>171450</xdr:rowOff>
                  </from>
                  <to>
                    <xdr:col>12</xdr:col>
                    <xdr:colOff>695325</xdr:colOff>
                    <xdr:row>39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r:id="rId9" name="Scroll Bar 32">
              <controlPr defaultSize="0" print="0" autoPict="0">
                <anchor moveWithCells="1">
                  <from>
                    <xdr:col>11</xdr:col>
                    <xdr:colOff>85725</xdr:colOff>
                    <xdr:row>44</xdr:row>
                    <xdr:rowOff>19050</xdr:rowOff>
                  </from>
                  <to>
                    <xdr:col>12</xdr:col>
                    <xdr:colOff>704850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r:id="rId10" name="Scroll Bar 33">
              <controlPr defaultSize="0" print="0" autoPict="0">
                <anchor moveWithCells="1">
                  <from>
                    <xdr:col>11</xdr:col>
                    <xdr:colOff>95250</xdr:colOff>
                    <xdr:row>45</xdr:row>
                    <xdr:rowOff>19050</xdr:rowOff>
                  </from>
                  <to>
                    <xdr:col>12</xdr:col>
                    <xdr:colOff>704850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r:id="rId11" name="Scroll Bar 34">
              <controlPr defaultSize="0" print="0" autoPict="0" altText="">
                <anchor moveWithCells="1">
                  <from>
                    <xdr:col>11</xdr:col>
                    <xdr:colOff>104775</xdr:colOff>
                    <xdr:row>46</xdr:row>
                    <xdr:rowOff>19050</xdr:rowOff>
                  </from>
                  <to>
                    <xdr:col>12</xdr:col>
                    <xdr:colOff>704850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r:id="rId12" name="Scroll Bar 35">
              <controlPr defaultSize="0" print="0" autoPict="0">
                <anchor moveWithCells="1">
                  <from>
                    <xdr:col>11</xdr:col>
                    <xdr:colOff>76200</xdr:colOff>
                    <xdr:row>43</xdr:row>
                    <xdr:rowOff>38100</xdr:rowOff>
                  </from>
                  <to>
                    <xdr:col>12</xdr:col>
                    <xdr:colOff>695325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r:id="rId13" name="Scroll Bar 37">
              <controlPr defaultSize="0" print="0" autoPict="0">
                <anchor moveWithCells="1">
                  <from>
                    <xdr:col>10</xdr:col>
                    <xdr:colOff>676275</xdr:colOff>
                    <xdr:row>2</xdr:row>
                    <xdr:rowOff>38100</xdr:rowOff>
                  </from>
                  <to>
                    <xdr:col>11</xdr:col>
                    <xdr:colOff>476250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r:id="rId14" name="Check Box 38">
              <controlPr defaultSize="0" print="0" autoFill="0" autoLine="0" autoPict="0">
                <anchor moveWithCells="1">
                  <from>
                    <xdr:col>0</xdr:col>
                    <xdr:colOff>1428750</xdr:colOff>
                    <xdr:row>50</xdr:row>
                    <xdr:rowOff>0</xdr:rowOff>
                  </from>
                  <to>
                    <xdr:col>0</xdr:col>
                    <xdr:colOff>1685925</xdr:colOff>
                    <xdr:row>62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6" r:id="rId15" name="Scroll Bar 42">
              <controlPr defaultSize="0" print="0" autoPict="0">
                <anchor moveWithCells="1">
                  <from>
                    <xdr:col>11</xdr:col>
                    <xdr:colOff>76200</xdr:colOff>
                    <xdr:row>39</xdr:row>
                    <xdr:rowOff>171450</xdr:rowOff>
                  </from>
                  <to>
                    <xdr:col>12</xdr:col>
                    <xdr:colOff>704850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7" r:id="rId16" name="Scroll Bar 43">
              <controlPr defaultSize="0" print="0" autoPict="0">
                <anchor moveWithCells="1">
                  <from>
                    <xdr:col>11</xdr:col>
                    <xdr:colOff>66675</xdr:colOff>
                    <xdr:row>40</xdr:row>
                    <xdr:rowOff>171450</xdr:rowOff>
                  </from>
                  <to>
                    <xdr:col>12</xdr:col>
                    <xdr:colOff>695325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8" r:id="rId17" name="Scroll Bar 44">
              <controlPr defaultSize="0" print="0" autoPict="0">
                <anchor moveWithCells="1">
                  <from>
                    <xdr:col>11</xdr:col>
                    <xdr:colOff>76200</xdr:colOff>
                    <xdr:row>41</xdr:row>
                    <xdr:rowOff>171450</xdr:rowOff>
                  </from>
                  <to>
                    <xdr:col>12</xdr:col>
                    <xdr:colOff>704850</xdr:colOff>
                    <xdr:row>42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29</vt:i4>
      </vt:variant>
    </vt:vector>
  </HeadingPairs>
  <TitlesOfParts>
    <vt:vector size="31" baseType="lpstr">
      <vt:lpstr>Plantilla</vt:lpstr>
      <vt:lpstr>Criterios de Puntuación</vt:lpstr>
      <vt:lpstr>_R1</vt:lpstr>
      <vt:lpstr>_R2</vt:lpstr>
      <vt:lpstr>_R3</vt:lpstr>
      <vt:lpstr>_R4</vt:lpstr>
      <vt:lpstr>_R5</vt:lpstr>
      <vt:lpstr>_R6</vt:lpstr>
      <vt:lpstr>_S1</vt:lpstr>
      <vt:lpstr>_S2</vt:lpstr>
      <vt:lpstr>_S3</vt:lpstr>
      <vt:lpstr>_S4</vt:lpstr>
      <vt:lpstr>_S5</vt:lpstr>
      <vt:lpstr>_S6</vt:lpstr>
      <vt:lpstr>ACT.</vt:lpstr>
      <vt:lpstr>'Criterios de Puntuación'!Área_de_impresión</vt:lpstr>
      <vt:lpstr>Plantilla!Área_de_impresión</vt:lpstr>
      <vt:lpstr>CP_1</vt:lpstr>
      <vt:lpstr>CP_2</vt:lpstr>
      <vt:lpstr>Dur.C</vt:lpstr>
      <vt:lpstr>Dur.P</vt:lpstr>
      <vt:lpstr>HF</vt:lpstr>
      <vt:lpstr>HFJ</vt:lpstr>
      <vt:lpstr>HJL</vt:lpstr>
      <vt:lpstr>HN</vt:lpstr>
      <vt:lpstr>Me</vt:lpstr>
      <vt:lpstr>Na</vt:lpstr>
      <vt:lpstr>Nh</vt:lpstr>
      <vt:lpstr>Plantilla</vt:lpstr>
      <vt:lpstr>PZ</vt:lpstr>
      <vt:lpstr>Plantilla!Títulos_a_imprimir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Javier Carmona Cano</dc:creator>
  <cp:lastModifiedBy>Moguer Bejar, Guillermo</cp:lastModifiedBy>
  <cp:lastPrinted>2025-04-23T07:22:57Z</cp:lastPrinted>
  <dcterms:created xsi:type="dcterms:W3CDTF">2015-01-26T12:29:36Z</dcterms:created>
  <dcterms:modified xsi:type="dcterms:W3CDTF">2025-08-04T11:03:07Z</dcterms:modified>
</cp:coreProperties>
</file>