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g21p\OneDrive - Consultores de Ingenieria UG21\Escritorio\CETURSA 2025\OBRAS\NEVASOL\MOBILIARIO\REVISION MOBILIARIO 17.07.25\"/>
    </mc:Choice>
  </mc:AlternateContent>
  <bookViews>
    <workbookView xWindow="0" yWindow="0" windowWidth="23040" windowHeight="8784"/>
  </bookViews>
  <sheets>
    <sheet name="Hoja1" sheetId="1" r:id="rId1"/>
    <sheet name="Hoja2" sheetId="2" r:id="rId2"/>
    <sheet name="Hoja3" sheetId="3" r:id="rId3"/>
  </sheets>
  <calcPr calcId="162913"/>
</workbook>
</file>

<file path=xl/calcChain.xml><?xml version="1.0" encoding="utf-8"?>
<calcChain xmlns="http://schemas.openxmlformats.org/spreadsheetml/2006/main">
  <c r="E71" i="1" l="1"/>
  <c r="G84" i="1"/>
  <c r="G82" i="1"/>
  <c r="G80" i="1"/>
  <c r="G78" i="1"/>
  <c r="G76" i="1"/>
  <c r="F86" i="1" s="1"/>
  <c r="G74" i="1"/>
  <c r="G72" i="1"/>
  <c r="E64" i="1"/>
  <c r="F69" i="1"/>
  <c r="G69" i="1" s="1"/>
  <c r="G64" i="1" s="1"/>
  <c r="G67" i="1"/>
  <c r="G65" i="1"/>
  <c r="E57" i="1"/>
  <c r="G61" i="1"/>
  <c r="G60" i="1"/>
  <c r="G58" i="1"/>
  <c r="F62" i="1" s="1"/>
  <c r="E24" i="1"/>
  <c r="G53" i="1"/>
  <c r="G51" i="1"/>
  <c r="G49" i="1"/>
  <c r="G47" i="1"/>
  <c r="G45" i="1"/>
  <c r="G43" i="1"/>
  <c r="G41" i="1"/>
  <c r="G39" i="1"/>
  <c r="G37" i="1"/>
  <c r="G35" i="1"/>
  <c r="G33" i="1"/>
  <c r="G31" i="1"/>
  <c r="G29" i="1"/>
  <c r="G27" i="1"/>
  <c r="F55" i="1" s="1"/>
  <c r="G25" i="1"/>
  <c r="E15" i="1"/>
  <c r="G20" i="1"/>
  <c r="G18" i="1"/>
  <c r="G16" i="1"/>
  <c r="F22" i="1" s="1"/>
  <c r="E4" i="1"/>
  <c r="G11" i="1"/>
  <c r="G9" i="1"/>
  <c r="G7" i="1"/>
  <c r="G5" i="1"/>
  <c r="F13" i="1" s="1"/>
  <c r="F15" i="1" l="1"/>
  <c r="G22" i="1"/>
  <c r="G15" i="1" s="1"/>
  <c r="G55" i="1"/>
  <c r="G24" i="1" s="1"/>
  <c r="F24" i="1"/>
  <c r="G86" i="1"/>
  <c r="G71" i="1" s="1"/>
  <c r="F71" i="1"/>
  <c r="F4" i="1"/>
  <c r="G13" i="1"/>
  <c r="F57" i="1"/>
  <c r="G62" i="1"/>
  <c r="G57" i="1" s="1"/>
  <c r="F64" i="1"/>
  <c r="G4" i="1" l="1"/>
  <c r="F88" i="1"/>
  <c r="G88" i="1" s="1"/>
</calcChain>
</file>

<file path=xl/sharedStrings.xml><?xml version="1.0" encoding="utf-8"?>
<sst xmlns="http://schemas.openxmlformats.org/spreadsheetml/2006/main" count="208" uniqueCount="131">
  <si>
    <t/>
  </si>
  <si>
    <t>Presupuesto</t>
  </si>
  <si>
    <t>Código</t>
  </si>
  <si>
    <t>Resumen</t>
  </si>
  <si>
    <t>ImpPres</t>
  </si>
  <si>
    <t>Nat</t>
  </si>
  <si>
    <t>Ud</t>
  </si>
  <si>
    <t>CanPres</t>
  </si>
  <si>
    <t>PrPres</t>
  </si>
  <si>
    <t xml:space="preserve">NEV01.1      </t>
  </si>
  <si>
    <t>MOBILIARIO INTERIOR - MESAS</t>
  </si>
  <si>
    <t>Capítulo</t>
  </si>
  <si>
    <t xml:space="preserve">NEV0101      </t>
  </si>
  <si>
    <t>MESAS ALTAS PIE REDONDO PEDRALI (O SIMILAR)</t>
  </si>
  <si>
    <t>Partida</t>
  </si>
  <si>
    <t>UD</t>
  </si>
  <si>
    <t xml:space="preserve">
ZONA BARRA BAR
MESAS ALTAS (altura 110cm) PIE REDONDO PEDRALI MODELO 4404 , O SIMILAR, ACERO INOXIDABLE ACABADO ACERO CORTEN, O SIMILAR.
CON TABLERO 70CM DE DIAMETRO REALIZADO EN MADERA DE  PINO ENVEJECIDO BARNIZADO TRANSPARENTE MATE O SIMILAR
</t>
  </si>
  <si>
    <t xml:space="preserve">NEV0103      </t>
  </si>
  <si>
    <t>MESAS PIE CENTRAL COLUMNA CUADRADA PEDRALI (O SIMILAR)</t>
  </si>
  <si>
    <t xml:space="preserve">
RESTAURANTE ZONA BANCADAS
MESAS PIE CENTRAL COLUMNA CUADRADA PEDRALI
MODELO 4441 AC, O SIMILAR. CON TABLERO 80X80CM REALIZADO EN MADERA DE  PINO ENVEJECIDO BARNIZADO TRANSPARENTE MATE O SIMILAR.
</t>
  </si>
  <si>
    <t xml:space="preserve">NEV0106      </t>
  </si>
  <si>
    <t>MESA COMUNITARIA MEDIDAS 5160X800X900</t>
  </si>
  <si>
    <t xml:space="preserve">
RESTAURANTE ZONA BANCADAS
MESA COMUNITARIA RECTANGULAR MEDIDAS 5160X800X900 ALTURA 92CM (PARA USAR CON TABURETE MEDIANO)
TAPA REALIZADA SIMILAR A DISEÑO IRREGULAR CON MADERA DE CASTAÑO O FRESNO O SIMILAR CORTADA A BULL BARNIZADA MATE TONO SIMILAR A DISEÑO, O SIMILAR (EN CARÁCTERÍSTICAS Y ESTÉTICA) 
SOBRE 4 PIES FABRICADOS EN TUBO DE ACERO RECTANGULAR DE SECCIÓN 80X20MM, FORMANDO UN BASTIDOR CUADRADO CON SOLDADURAS A ESCUADRA 90° CON APOYO DIRECTO SOBRE EL SUELO, ACABADO PINTURA EPOXI NEGRA, RAL 7021 O SIMILAR
</t>
  </si>
  <si>
    <t xml:space="preserve">NEV0105      </t>
  </si>
  <si>
    <t>MESAS INTERIOR PIE CENTRAL COLUMNA REDONDA</t>
  </si>
  <si>
    <t xml:space="preserve">
RESTAURANTE ZONA BANCADAS
MESAS INTERIOR ALTURA 72CM PIE CENTRAL   COLUMNA REDONDA PIE HIERRO FUNDIDO LACADO NEGRO CON TABLERO MADERA PINO ENVEJECIDO BARNIZADO MATE BARNIZADA MATE TONO SIMILAR A DISEÑO TABLERO 125 DIAMETRO
</t>
  </si>
  <si>
    <t>NEV01.1</t>
  </si>
  <si>
    <t xml:space="preserve">NEV01.2      </t>
  </si>
  <si>
    <t>MOBILIARIO INTERIOR - ASIENTOS</t>
  </si>
  <si>
    <t xml:space="preserve">NEV0104      </t>
  </si>
  <si>
    <t>SILLAS MODELO 6057 MADERA HAYA (O SIMILAR)</t>
  </si>
  <si>
    <t xml:space="preserve">
 RESTAURANTE ZONA BANCADAS
 SILLAS DE PALMIRA MODELO ALNUS 6057 ESTRUCTURA MADERA HAYA IGNIFUGO O SIMILAR
RESPALDO REJILLA
 ASIENTO TAPIZADO TEJIDO SPRADLING VALENCIA &gt;300.000 cycles Martindale 
UV-resistance: ISO 105 B02 = 7/8 (Blue Wool Scale)
PROTECCIÓN ANTIFÚNGICA, ANTIBACTERIANA Y ANTIMANCHAS. ACABADO ANTIESTÁTICO Y RESISTENTE A SULFUROS, 
COMPORTAMIENTO AL FUEGO: EN 1021 Part 1 &amp; 2;  EN 71-2:2006+A1:2007, O SIMILAR
</t>
  </si>
  <si>
    <t xml:space="preserve">NEV0102      </t>
  </si>
  <si>
    <t>TABURETES MADERA MODELO ALNUS (O SIMILAR)</t>
  </si>
  <si>
    <t xml:space="preserve">
 ZONA CHIMENEA BIOETANOL
 TABURETES MADERA PALMIRA MODELO ALNUS O SIMILAR
6067 MADERA HAYA O SIMILAR, RESPALDO REJILLA O SIMILAR,
ASIENTO TAPIZADO TEJIDO SPRADLING VALENCIA &gt;300.000 cycles Martindale 
UV-resistance: ISO 105 B02 = 7/8 (Blue Wool Scale)
PROTECCIÓN ANTIFÚNGICA, ANTIBACTERIANA Y ANTIMANCHAS. ACABADO ANTIESTÁTICO Y RESISTENTE A SULFUROS, 
COMPORTAMIENTO AL FUEGO: EN 1021 Part 1 &amp; 2;  EN 71-2:2006+A1:2007 O SIMILAR
</t>
  </si>
  <si>
    <t xml:space="preserve">NEV0107      </t>
  </si>
  <si>
    <t>BANCADA A MEDIDA</t>
  </si>
  <si>
    <t xml:space="preserve">Fabricación, transporte y montaje de bancada a medida con estructura de madera de melamina SONAE Arauco Cosmopolitan RF M6283 FLOW o similar, con tejido Valencia Spradling Color Mushroom 107-4001 17-1118TPX. o similar
 TEJIDO SPRADLING VALENCIA &gt;300.000 cycles Martindale 
UV-resistance: ISO 105 B02 = 7/8 (Blue Wool Scale)
PROTECCIÓN ANTIFÚNGICA, ANTIBACTERIANA Y ANTIMANCHAS. ACABADO ANTIESTÁTICO Y RESISTENTE A SULFUROS, 
COMPORTAMIENTO AL FUEGO: EN 1021 Part 1 &amp; 2;  EN 71-2:2006+A1:2007, O SIMILAR
</t>
  </si>
  <si>
    <t>NEV01.2</t>
  </si>
  <si>
    <t xml:space="preserve">NEV03        </t>
  </si>
  <si>
    <t>CARPINTERÍA A MEDIDA</t>
  </si>
  <si>
    <t xml:space="preserve">NEV0301      </t>
  </si>
  <si>
    <t>MUEBLE HOSTESS</t>
  </si>
  <si>
    <t xml:space="preserve">MUEBLE HOSTESS, SUMINISTRO DE TRONCO DE MADERA (PUEDE SER IROCO ,ENCINA, PINO, ETC, PENDIENTE DE DISPONIBILIDAD A LA HORA DE PEDIRLO) MEDIDAS APROX DIAMETRO ENTRE 65-70 (ES EL QUE EXISTE EN STOCK) Y LARGO 90-95 CM + ESTRUCTURA DE HIERRO DE DOBLE BALDA LACADA AL HORNO NEGRA RAL 7021 PARA COLOCACIÓN DE TABLET
</t>
  </si>
  <si>
    <t xml:space="preserve">NEV0302      </t>
  </si>
  <si>
    <t>MUEBLE CHIMENEA BIOETANOL</t>
  </si>
  <si>
    <t xml:space="preserve">MUEBLE CHIMENEA BIOTENAL METALICA, EN RAL 7021, ZONA CENTRAL ESTRUCTURA DE DM IGNÍFUGO REVESTIDA CON DEKTON TRILIUM 8MM O SIMILAR,  CON INSTALACIÓN DE Quemador electrónico Furo 90-140: CON ESTRUCTURAS LATERALES DE HIERRO SECCIÓN 50X30MM LACADA AL HORNO NEGRO RAL 7021
</t>
  </si>
  <si>
    <t xml:space="preserve">NEC0303      </t>
  </si>
  <si>
    <t>REVESTIMIENTO BARRA</t>
  </si>
  <si>
    <t xml:space="preserve">REVESTIMIENTO BARRA CON PALILLERIA DE MADERA DE PINO DE 2X2 BARNIZADO MATE SIMILAR A DISEÑO Y ENMARCADADO DE DEKTON LAURENT GROSOR 12MM O SIMILAR, Y ZOCALO DE 15 CM EN RAL 7021, PARTE SUPERIOR COPERO (ESTRUCTURA Y BALDA) REALIZADO EN HIERRO LACADO AL HORNO EN RAL 7021 CON  FRENTE DE VIDRIO LISTRAL DE 13 MM
</t>
  </si>
  <si>
    <t xml:space="preserve">N3V0304      </t>
  </si>
  <si>
    <t>TRASERA DE BARRA</t>
  </si>
  <si>
    <t xml:space="preserve">TRASERA DE BARRA DE APOYO REALIZADA EN HIERRO 20X20MM LACADO AL HORNO RAL 7021, BALDAS DM CON REVESTIMIENTO EN MELAMINA SONAE INNOVUS COSMOPOLITAN M6283FLW O SIMILAR, SOBRE ENCIMERA EN DEKTON LAURENT GROSOR 12MM O SIMILAR
</t>
  </si>
  <si>
    <t xml:space="preserve">NEV0305      </t>
  </si>
  <si>
    <t>MUEBLE SERVICIO</t>
  </si>
  <si>
    <t xml:space="preserve">MUEBLE SERVICIO ESTRUCTURA (CON BALDAS Y CUBERTERO SUPERIOR) REALIZADA REALIZADO EN DM ACABADO HPL SONAE ARAUCO COSMOPOLITAN M6283FLW O SIMILAR + 2 JARDINERAS SUPERIORES REALIZADAS EN HIERRO LACADO AL HORNO RAL 7021
</t>
  </si>
  <si>
    <t xml:space="preserve">NEV0306      </t>
  </si>
  <si>
    <t>MUEBLE DE APOYO 1</t>
  </si>
  <si>
    <t xml:space="preserve">MUEBLE DE APOYO 1  ESTRUCTURA (CON BALDAS Y CUBERTERO SUPERIOR) REALIZADA EN DM ACABADO HPL SONAE ARAUCO COSMOPOLITAN M6283FLW  O SIMILAR + 2 JARDINERAS SUPERIORES REALIZADAS EN HIERRO LACADO AL HORNO RAL 7021
</t>
  </si>
  <si>
    <t xml:space="preserve">NEV0307      </t>
  </si>
  <si>
    <t>MUEBLE DE APOYO 2</t>
  </si>
  <si>
    <t xml:space="preserve">MUEBLE DE APOYO 2 REALIZADO ESTRUCTURA Y BALDAS EN DM ACABADO HPL DE SONAE ARAUCO COSMOPOLITAN M6283 FLW O SIMILAR, CON INSTALACIÓNM DE 6 RUEDAS CON FRENO Y TIRADORES LATERALES FORMANDO ASAS DE HIERRO LACADO RAL 7021
</t>
  </si>
  <si>
    <t xml:space="preserve">NEV0308      </t>
  </si>
  <si>
    <t>MUEBLE CORTADOR DE JAMON</t>
  </si>
  <si>
    <t xml:space="preserve">MUEBLE CORTADOR DE JAMON EN ESTRUCTURA REALIZADA EN HIERO 30X30MM LACADO HORNO NEGRO RAL 7021, BALDAS, CAJÓN (CON APERTURA EN UÑERO) Y PUERTA ABATIBLE REALIZADOS EN DM ACABADO HPL SONAE ARAUCO COSMOPOLITAN M6283 FLW O SIMILAR , CON ENCIMERA EN DEKTON LAURENT GROSOR 12MM O SIMILAR, SOBRE 4 RUEDAS CON FRENO
</t>
  </si>
  <si>
    <t xml:space="preserve">NEV0309      </t>
  </si>
  <si>
    <t>EXPOSITOR DE JAMONES</t>
  </si>
  <si>
    <t xml:space="preserve">EXPOSITOR DE JAMONES ESTRUCTURA DE DM ACABADO HPL SONAE ARAUCO COSMOPOLITAN M6283 FLW O SIMILAR, CON BARRAS DE ACERO INOX 20X20 CON COLGANTES DE
JAMON EN ACERO INOXIDABLE FONDO DE MUEBLE EN DEKTON LAURENT GROSOR 8MM O SIMILAR Y BANDEJA INFERIOR EN ACERO INOXIDABLE
</t>
  </si>
  <si>
    <t xml:space="preserve">NEV0310      </t>
  </si>
  <si>
    <t>MUEBLE DE APOYO CORTADOR</t>
  </si>
  <si>
    <t xml:space="preserve">MUEBLE APOYO CORTADOR DE JAMON EN ESTRUCTURA LATERAL Y JARDINERA SUPERIOR REALIZADA EN HIERO LACADO HORNO NEGRO RAL 7021, ESTRUCTURA INTERIOR (BALDAS INFERIORES + 8 CAJONES CON APERTURA EN UÑERO) REALIZADOS EN DM ACABADO HPL SONAE ARAUCO COSMOPOLITAN M6283 FLW O SIMILAR
</t>
  </si>
  <si>
    <t xml:space="preserve">NEV0402      </t>
  </si>
  <si>
    <t>MURO DE JARAPAS</t>
  </si>
  <si>
    <t xml:space="preserve">MURAL DECORATIVO REALIZADO CON 8 COLUMNAS VERTICALES DE SECCIÓN 80X80MM DE PINO BARNIZ SIMILAR A SONAE ARAUCO COSMOPOLITAN, UNIDAS POR GAVILLAS DE HIERRO DE 20MM DE DIÁMETRO BARNIZADAS MATE, CON DECORACIÓN DE CUERDAS DE ESCALADA DE NYLON Y 60 JARAPAS ENROLLADAS
</t>
  </si>
  <si>
    <t xml:space="preserve">NEV0311      </t>
  </si>
  <si>
    <t>ESTRUCTURA ESPEJO DE ASEOS</t>
  </si>
  <si>
    <t xml:space="preserve">ESTRUCTURA ESPEJO DE ASEOS REALIZADA EN ESTRUCTURA DE PERFILES DE HIERRO 20X20MM LACADA AL HORNO RAL 7021, CON TRASVERSALES DE DM HIDROFUCO CON ACABADO MELAMINA SONARA ARAUCO COSMOPOLITAN RF M6283 FLW O SIMILAR, Y VIDRIO ESPEJO 42X80CM
</t>
  </si>
  <si>
    <t xml:space="preserve">NEV0312      </t>
  </si>
  <si>
    <t>JARDINERAS</t>
  </si>
  <si>
    <t xml:space="preserve">JARDINERAS DE 900X220X120 ESTRUCTURA HIERRO LACADA AL HORNO DE RAL 7021
</t>
  </si>
  <si>
    <t xml:space="preserve">NEV0313      </t>
  </si>
  <si>
    <t>ESTRUCTURA SEPARACIÓN CERÁMICA</t>
  </si>
  <si>
    <t xml:space="preserve">ESTRUCTURA DE HIERRO DE MEDIDAS DE 400X2,86 LACADO RAL 7021 + CRISTAL TEMPLADO DE 10 MM + PEGADO DE PIEZAS CERÁMICAS WOWDESIGN MODELO HALO COLOR MIDDAY SAND (DIMENSIONES 11X22CM + 11X11CM) O SIMILAR + PEGADO DE DISEÑO ÁRBOL CORPORATIVO REALIZADO EN CORCHO
</t>
  </si>
  <si>
    <t xml:space="preserve">NEV0314      </t>
  </si>
  <si>
    <t>HORNACINA DE ENTRADA</t>
  </si>
  <si>
    <t xml:space="preserve">HORNACINA DE ENTRADA REALIZADA INTERIOR EN DM ACABADO MELAMINA SONAE ARAUCO COSMOPOLITAN M6283 FLW O SIMILAR, CON VARILLAS DE HIERRO BARNIZADAS EN MATE Y COLOCACIÓN DE JARAPAS, SIN ROTULACION DE 252X160 CM
</t>
  </si>
  <si>
    <t>NEV03</t>
  </si>
  <si>
    <t xml:space="preserve">NEV04        </t>
  </si>
  <si>
    <t>ATREZZO</t>
  </si>
  <si>
    <t xml:space="preserve">NEV0401      </t>
  </si>
  <si>
    <t>PERCHERO</t>
  </si>
  <si>
    <t xml:space="preserve">4 tubos lacados en dos colores 
8 mosquetones de escalada 
Base de madera con peso oculto de acero
</t>
  </si>
  <si>
    <t xml:space="preserve">NEV0403      </t>
  </si>
  <si>
    <t>JARAPA DECORACION 20 UNIDADES</t>
  </si>
  <si>
    <t xml:space="preserve">NEV0404      </t>
  </si>
  <si>
    <t>INSTALACION Y MONTAJE EQUIPAMIENTOS</t>
  </si>
  <si>
    <t>NEV04</t>
  </si>
  <si>
    <t xml:space="preserve">NEV05        </t>
  </si>
  <si>
    <t>ILUMINACIÓN DECORATIVA</t>
  </si>
  <si>
    <t xml:space="preserve">NEV0501      </t>
  </si>
  <si>
    <t>LAMPARA PAVES</t>
  </si>
  <si>
    <t xml:space="preserve">2 piezas de Pavés de 190x100mm 
4 mosquetones de escalada 
Cuerda de escalada y cableado textil paralelo 
De 1 a 5 puntos de luz
</t>
  </si>
  <si>
    <t xml:space="preserve">NEV0502      </t>
  </si>
  <si>
    <t>LAMPARA JARAPA</t>
  </si>
  <si>
    <t xml:space="preserve">2 Jarapas enrolladas de un metro aproximadamente 
Lámpara led en madera con difusor (perfil de aluminio interno) 
Cuerda de escalada y cableado textil paralelo
</t>
  </si>
  <si>
    <t>NEV05</t>
  </si>
  <si>
    <t xml:space="preserve">NEV02        </t>
  </si>
  <si>
    <t>ROTULACIÓN</t>
  </si>
  <si>
    <t xml:space="preserve">NEV0201      </t>
  </si>
  <si>
    <t>ROTULACION CHIMENE BIOETANOL</t>
  </si>
  <si>
    <t xml:space="preserve">Suministro e instalación de rotulación de chimenea de bioetanol (texto "d´TAPAS NEVASOL EXPERIENCIA IBERICA) + imagotipo del árbolen composite de 3 mm negro mate
y vinilo dorado .
Medidas totales 750 x 250 mm.
</t>
  </si>
  <si>
    <t xml:space="preserve">NEV0202      </t>
  </si>
  <si>
    <t>CORPOREO CORCHO ARBOL CORPORATIVO</t>
  </si>
  <si>
    <t xml:space="preserve">Suministro e instalación de árbol corporativo, realizado en corcho sobre metacrilato, para pegar posteriormente sobre paramento decorativo de barro.
Medidas 1.730 x 1.100 mm.
</t>
  </si>
  <si>
    <t xml:space="preserve">NEV0203      </t>
  </si>
  <si>
    <t>SEÑALETICA ASEOS</t>
  </si>
  <si>
    <t xml:space="preserve">Suministro e instalación de rotulación, con letras corpóreas indepenientes realizadas en composite de 3 mm dorado, para el acceso a aseos. Medidas 80 x 200 mm.
</t>
  </si>
  <si>
    <t xml:space="preserve">NEV0204      </t>
  </si>
  <si>
    <t>SEÑALETICA BAÑO FEMENNINO</t>
  </si>
  <si>
    <t xml:space="preserve">Suministro e instalación de rotulación realizada en composite de 3 mm dorado, para el acceso a aseo femenino. Medidas 200 x 200 mm.
</t>
  </si>
  <si>
    <t xml:space="preserve">NEV0205      </t>
  </si>
  <si>
    <t>SEÑALETICA BAÑO MASCULINO</t>
  </si>
  <si>
    <t xml:space="preserve">Suministro e instalación de rotulación realizada en composite de 3 mm dorado, para el acceso a aseo masculino. Medidas 200 x 200 mm.
</t>
  </si>
  <si>
    <t xml:space="preserve">NEV0206      </t>
  </si>
  <si>
    <t>PANTALLA VERTICAL 32</t>
  </si>
  <si>
    <t xml:space="preserve">Suministro de pantalla profesional 32" de señalización digital Full HD, ProLite LH3260HS-B1AG o similar. Configuración no incluida.
</t>
  </si>
  <si>
    <t xml:space="preserve">NEV0207      </t>
  </si>
  <si>
    <t>COMPOSITE VINOTECA DE 40X40 ROTULACION SEGÚN MANUAL</t>
  </si>
  <si>
    <t xml:space="preserve">Suministro e instalación de rotulación realizada en composite de 3 mm negro, con vinilo de corte dorado. Medidas 400 x 400 mm.
</t>
  </si>
  <si>
    <t>NEV02</t>
  </si>
  <si>
    <t>NEV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</si>
</sst>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
  <sheetViews>
    <sheetView tabSelected="1" workbookViewId="0">
      <pane xSplit="4" ySplit="3" topLeftCell="E4" activePane="bottomRight" state="frozen"/>
      <selection pane="topRight" activeCell="E1" sqref="E1"/>
      <selection pane="bottomLeft" activeCell="A4" sqref="A4"/>
      <selection pane="bottomRight" activeCell="J5" sqref="J5"/>
    </sheetView>
  </sheetViews>
  <sheetFormatPr baseColWidth="10" defaultRowHeight="14.4" x14ac:dyDescent="0.3"/>
  <cols>
    <col min="1" max="1" width="15.5546875" bestFit="1" customWidth="1"/>
    <col min="2" max="2" width="6.5546875" customWidth="1"/>
    <col min="3" max="3" width="3.6640625" customWidth="1"/>
    <col min="4" max="4" width="32.88671875" customWidth="1"/>
    <col min="5" max="5" width="7.88671875" customWidth="1"/>
    <col min="6" max="7" width="8.6640625" customWidth="1"/>
  </cols>
  <sheetData>
    <row r="1" spans="1:7" x14ac:dyDescent="0.3">
      <c r="A1" s="1" t="s">
        <v>0</v>
      </c>
      <c r="B1" s="2"/>
      <c r="C1" s="2"/>
      <c r="D1" s="2"/>
      <c r="E1" s="2"/>
      <c r="F1" s="2"/>
      <c r="G1" s="2"/>
    </row>
    <row r="2" spans="1:7" ht="18" x14ac:dyDescent="0.3">
      <c r="A2" s="3" t="s">
        <v>1</v>
      </c>
      <c r="B2" s="4"/>
      <c r="C2" s="4"/>
      <c r="D2" s="4"/>
      <c r="E2" s="4"/>
      <c r="F2" s="4"/>
      <c r="G2" s="4"/>
    </row>
    <row r="3" spans="1:7" x14ac:dyDescent="0.3">
      <c r="A3" s="5" t="s">
        <v>2</v>
      </c>
      <c r="B3" s="5" t="s">
        <v>5</v>
      </c>
      <c r="C3" s="5" t="s">
        <v>6</v>
      </c>
      <c r="D3" s="17" t="s">
        <v>3</v>
      </c>
      <c r="E3" s="6" t="s">
        <v>7</v>
      </c>
      <c r="F3" s="6" t="s">
        <v>8</v>
      </c>
      <c r="G3" s="6" t="s">
        <v>4</v>
      </c>
    </row>
    <row r="4" spans="1:7" x14ac:dyDescent="0.3">
      <c r="A4" s="7" t="s">
        <v>9</v>
      </c>
      <c r="B4" s="7" t="s">
        <v>11</v>
      </c>
      <c r="C4" s="7" t="s">
        <v>0</v>
      </c>
      <c r="D4" s="18" t="s">
        <v>10</v>
      </c>
      <c r="E4" s="8">
        <f>E13</f>
        <v>1</v>
      </c>
      <c r="F4" s="9">
        <f>F13</f>
        <v>15741</v>
      </c>
      <c r="G4" s="9">
        <f>G13</f>
        <v>15741</v>
      </c>
    </row>
    <row r="5" spans="1:7" x14ac:dyDescent="0.3">
      <c r="A5" s="10" t="s">
        <v>12</v>
      </c>
      <c r="B5" s="10" t="s">
        <v>14</v>
      </c>
      <c r="C5" s="10" t="s">
        <v>15</v>
      </c>
      <c r="D5" s="19" t="s">
        <v>13</v>
      </c>
      <c r="E5" s="11">
        <v>3</v>
      </c>
      <c r="F5" s="11">
        <v>379.5</v>
      </c>
      <c r="G5" s="12">
        <f>ROUND(E5*F5,2)</f>
        <v>1138.5</v>
      </c>
    </row>
    <row r="6" spans="1:7" ht="102" x14ac:dyDescent="0.3">
      <c r="A6" s="13"/>
      <c r="B6" s="13"/>
      <c r="C6" s="13"/>
      <c r="D6" s="14" t="s">
        <v>16</v>
      </c>
      <c r="E6" s="13"/>
      <c r="F6" s="13"/>
      <c r="G6" s="13"/>
    </row>
    <row r="7" spans="1:7" ht="20.399999999999999" x14ac:dyDescent="0.3">
      <c r="A7" s="10" t="s">
        <v>17</v>
      </c>
      <c r="B7" s="10" t="s">
        <v>14</v>
      </c>
      <c r="C7" s="10" t="s">
        <v>15</v>
      </c>
      <c r="D7" s="19" t="s">
        <v>18</v>
      </c>
      <c r="E7" s="11">
        <v>30</v>
      </c>
      <c r="F7" s="11">
        <v>346.5</v>
      </c>
      <c r="G7" s="12">
        <f>ROUND(E7*F7,2)</f>
        <v>10395</v>
      </c>
    </row>
    <row r="8" spans="1:7" ht="112.2" x14ac:dyDescent="0.3">
      <c r="A8" s="13"/>
      <c r="B8" s="13"/>
      <c r="C8" s="13"/>
      <c r="D8" s="14" t="s">
        <v>19</v>
      </c>
      <c r="E8" s="13"/>
      <c r="F8" s="13"/>
      <c r="G8" s="13"/>
    </row>
    <row r="9" spans="1:7" x14ac:dyDescent="0.3">
      <c r="A9" s="10" t="s">
        <v>20</v>
      </c>
      <c r="B9" s="10" t="s">
        <v>14</v>
      </c>
      <c r="C9" s="10" t="s">
        <v>15</v>
      </c>
      <c r="D9" s="19" t="s">
        <v>21</v>
      </c>
      <c r="E9" s="11">
        <v>1</v>
      </c>
      <c r="F9" s="11">
        <v>3074.5</v>
      </c>
      <c r="G9" s="12">
        <f>ROUND(E9*F9,2)</f>
        <v>3074.5</v>
      </c>
    </row>
    <row r="10" spans="1:7" ht="193.8" x14ac:dyDescent="0.3">
      <c r="A10" s="13"/>
      <c r="B10" s="13"/>
      <c r="C10" s="13"/>
      <c r="D10" s="14" t="s">
        <v>22</v>
      </c>
      <c r="E10" s="13"/>
      <c r="F10" s="13"/>
      <c r="G10" s="13"/>
    </row>
    <row r="11" spans="1:7" x14ac:dyDescent="0.3">
      <c r="A11" s="10" t="s">
        <v>23</v>
      </c>
      <c r="B11" s="10" t="s">
        <v>14</v>
      </c>
      <c r="C11" s="10" t="s">
        <v>15</v>
      </c>
      <c r="D11" s="19" t="s">
        <v>24</v>
      </c>
      <c r="E11" s="11">
        <v>2</v>
      </c>
      <c r="F11" s="11">
        <v>566.5</v>
      </c>
      <c r="G11" s="12">
        <f>ROUND(E11*F11,2)</f>
        <v>1133</v>
      </c>
    </row>
    <row r="12" spans="1:7" ht="102" x14ac:dyDescent="0.3">
      <c r="A12" s="13"/>
      <c r="B12" s="13"/>
      <c r="C12" s="13"/>
      <c r="D12" s="14" t="s">
        <v>25</v>
      </c>
      <c r="E12" s="13"/>
      <c r="F12" s="13"/>
      <c r="G12" s="13"/>
    </row>
    <row r="13" spans="1:7" x14ac:dyDescent="0.3">
      <c r="A13" s="13"/>
      <c r="B13" s="13"/>
      <c r="C13" s="13"/>
      <c r="D13" s="20" t="s">
        <v>26</v>
      </c>
      <c r="E13" s="15">
        <v>1</v>
      </c>
      <c r="F13" s="9">
        <f>G5+G7+G9+G11</f>
        <v>15741</v>
      </c>
      <c r="G13" s="9">
        <f>ROUND(F13*E13,2)</f>
        <v>15741</v>
      </c>
    </row>
    <row r="14" spans="1:7" ht="0.9" customHeight="1" x14ac:dyDescent="0.3">
      <c r="A14" s="16"/>
      <c r="B14" s="16"/>
      <c r="C14" s="16"/>
      <c r="D14" s="21"/>
      <c r="E14" s="16"/>
      <c r="F14" s="16"/>
      <c r="G14" s="16"/>
    </row>
    <row r="15" spans="1:7" x14ac:dyDescent="0.3">
      <c r="A15" s="7" t="s">
        <v>27</v>
      </c>
      <c r="B15" s="7" t="s">
        <v>11</v>
      </c>
      <c r="C15" s="7" t="s">
        <v>0</v>
      </c>
      <c r="D15" s="18" t="s">
        <v>28</v>
      </c>
      <c r="E15" s="8">
        <f>E22</f>
        <v>1</v>
      </c>
      <c r="F15" s="9">
        <f>F22</f>
        <v>37232.300000000003</v>
      </c>
      <c r="G15" s="9">
        <f>G22</f>
        <v>37232.300000000003</v>
      </c>
    </row>
    <row r="16" spans="1:7" x14ac:dyDescent="0.3">
      <c r="A16" s="10" t="s">
        <v>29</v>
      </c>
      <c r="B16" s="10" t="s">
        <v>14</v>
      </c>
      <c r="C16" s="10" t="s">
        <v>15</v>
      </c>
      <c r="D16" s="19" t="s">
        <v>30</v>
      </c>
      <c r="E16" s="11">
        <v>62</v>
      </c>
      <c r="F16" s="11">
        <v>346.5</v>
      </c>
      <c r="G16" s="12">
        <f>ROUND(E16*F16,2)</f>
        <v>21483</v>
      </c>
    </row>
    <row r="17" spans="1:7" ht="163.19999999999999" x14ac:dyDescent="0.3">
      <c r="A17" s="13"/>
      <c r="B17" s="13"/>
      <c r="C17" s="13"/>
      <c r="D17" s="14" t="s">
        <v>31</v>
      </c>
      <c r="E17" s="13"/>
      <c r="F17" s="13"/>
      <c r="G17" s="13"/>
    </row>
    <row r="18" spans="1:7" x14ac:dyDescent="0.3">
      <c r="A18" s="10" t="s">
        <v>32</v>
      </c>
      <c r="B18" s="10" t="s">
        <v>14</v>
      </c>
      <c r="C18" s="10" t="s">
        <v>15</v>
      </c>
      <c r="D18" s="19" t="s">
        <v>33</v>
      </c>
      <c r="E18" s="11">
        <v>20</v>
      </c>
      <c r="F18" s="11">
        <v>588.5</v>
      </c>
      <c r="G18" s="12">
        <f>ROUND(E18*F18,2)</f>
        <v>11770</v>
      </c>
    </row>
    <row r="19" spans="1:7" ht="193.8" x14ac:dyDescent="0.3">
      <c r="A19" s="13"/>
      <c r="B19" s="13"/>
      <c r="C19" s="13"/>
      <c r="D19" s="14" t="s">
        <v>34</v>
      </c>
      <c r="E19" s="13"/>
      <c r="F19" s="13"/>
      <c r="G19" s="13"/>
    </row>
    <row r="20" spans="1:7" x14ac:dyDescent="0.3">
      <c r="A20" s="10" t="s">
        <v>35</v>
      </c>
      <c r="B20" s="10" t="s">
        <v>14</v>
      </c>
      <c r="C20" s="10" t="s">
        <v>15</v>
      </c>
      <c r="D20" s="19" t="s">
        <v>36</v>
      </c>
      <c r="E20" s="11">
        <v>14.4</v>
      </c>
      <c r="F20" s="11">
        <v>276.33999999999997</v>
      </c>
      <c r="G20" s="12">
        <f>ROUND(E20*F20,2)</f>
        <v>3979.3</v>
      </c>
    </row>
    <row r="21" spans="1:7" ht="163.19999999999999" x14ac:dyDescent="0.3">
      <c r="A21" s="13"/>
      <c r="B21" s="13"/>
      <c r="C21" s="13"/>
      <c r="D21" s="14" t="s">
        <v>37</v>
      </c>
      <c r="E21" s="13"/>
      <c r="F21" s="13"/>
      <c r="G21" s="13"/>
    </row>
    <row r="22" spans="1:7" x14ac:dyDescent="0.3">
      <c r="A22" s="13"/>
      <c r="B22" s="13"/>
      <c r="C22" s="13"/>
      <c r="D22" s="20" t="s">
        <v>38</v>
      </c>
      <c r="E22" s="15">
        <v>1</v>
      </c>
      <c r="F22" s="9">
        <f>G16+G18+G20</f>
        <v>37232.300000000003</v>
      </c>
      <c r="G22" s="9">
        <f>ROUND(F22*E22,2)</f>
        <v>37232.300000000003</v>
      </c>
    </row>
    <row r="23" spans="1:7" ht="0.9" customHeight="1" x14ac:dyDescent="0.3">
      <c r="A23" s="16"/>
      <c r="B23" s="16"/>
      <c r="C23" s="16"/>
      <c r="D23" s="21"/>
      <c r="E23" s="16"/>
      <c r="F23" s="16"/>
      <c r="G23" s="16"/>
    </row>
    <row r="24" spans="1:7" x14ac:dyDescent="0.3">
      <c r="A24" s="7" t="s">
        <v>39</v>
      </c>
      <c r="B24" s="7" t="s">
        <v>11</v>
      </c>
      <c r="C24" s="7" t="s">
        <v>0</v>
      </c>
      <c r="D24" s="18" t="s">
        <v>40</v>
      </c>
      <c r="E24" s="8">
        <f>E55</f>
        <v>1</v>
      </c>
      <c r="F24" s="9">
        <f>F55</f>
        <v>103911.38</v>
      </c>
      <c r="G24" s="9">
        <f>G55</f>
        <v>103911.38</v>
      </c>
    </row>
    <row r="25" spans="1:7" x14ac:dyDescent="0.3">
      <c r="A25" s="10" t="s">
        <v>41</v>
      </c>
      <c r="B25" s="10" t="s">
        <v>14</v>
      </c>
      <c r="C25" s="10" t="s">
        <v>15</v>
      </c>
      <c r="D25" s="19" t="s">
        <v>42</v>
      </c>
      <c r="E25" s="11">
        <v>1</v>
      </c>
      <c r="F25" s="11">
        <v>2602.4</v>
      </c>
      <c r="G25" s="12">
        <f>ROUND(E25*F25,2)</f>
        <v>2602.4</v>
      </c>
    </row>
    <row r="26" spans="1:7" ht="91.8" x14ac:dyDescent="0.3">
      <c r="A26" s="13"/>
      <c r="B26" s="13"/>
      <c r="C26" s="13"/>
      <c r="D26" s="14" t="s">
        <v>43</v>
      </c>
      <c r="E26" s="13"/>
      <c r="F26" s="13"/>
      <c r="G26" s="13"/>
    </row>
    <row r="27" spans="1:7" x14ac:dyDescent="0.3">
      <c r="A27" s="10" t="s">
        <v>44</v>
      </c>
      <c r="B27" s="10" t="s">
        <v>14</v>
      </c>
      <c r="C27" s="10" t="s">
        <v>15</v>
      </c>
      <c r="D27" s="19" t="s">
        <v>45</v>
      </c>
      <c r="E27" s="11">
        <v>1</v>
      </c>
      <c r="F27" s="11">
        <v>11815.9</v>
      </c>
      <c r="G27" s="12">
        <f>ROUND(E27*F27,2)</f>
        <v>11815.9</v>
      </c>
    </row>
    <row r="28" spans="1:7" ht="81.599999999999994" x14ac:dyDescent="0.3">
      <c r="A28" s="13"/>
      <c r="B28" s="13"/>
      <c r="C28" s="13"/>
      <c r="D28" s="14" t="s">
        <v>46</v>
      </c>
      <c r="E28" s="13"/>
      <c r="F28" s="13"/>
      <c r="G28" s="13"/>
    </row>
    <row r="29" spans="1:7" x14ac:dyDescent="0.3">
      <c r="A29" s="10" t="s">
        <v>47</v>
      </c>
      <c r="B29" s="10" t="s">
        <v>14</v>
      </c>
      <c r="C29" s="10" t="s">
        <v>15</v>
      </c>
      <c r="D29" s="19" t="s">
        <v>48</v>
      </c>
      <c r="E29" s="11">
        <v>1</v>
      </c>
      <c r="F29" s="11">
        <v>12839.99</v>
      </c>
      <c r="G29" s="12">
        <f>ROUND(E29*F29,2)</f>
        <v>12839.99</v>
      </c>
    </row>
    <row r="30" spans="1:7" ht="81.599999999999994" x14ac:dyDescent="0.3">
      <c r="A30" s="13"/>
      <c r="B30" s="13"/>
      <c r="C30" s="13"/>
      <c r="D30" s="14" t="s">
        <v>49</v>
      </c>
      <c r="E30" s="13"/>
      <c r="F30" s="13"/>
      <c r="G30" s="13"/>
    </row>
    <row r="31" spans="1:7" x14ac:dyDescent="0.3">
      <c r="A31" s="10" t="s">
        <v>50</v>
      </c>
      <c r="B31" s="10" t="s">
        <v>14</v>
      </c>
      <c r="C31" s="10" t="s">
        <v>15</v>
      </c>
      <c r="D31" s="19" t="s">
        <v>51</v>
      </c>
      <c r="E31" s="11">
        <v>1</v>
      </c>
      <c r="F31" s="11">
        <v>14123.98</v>
      </c>
      <c r="G31" s="12">
        <f>ROUND(E31*F31,2)</f>
        <v>14123.98</v>
      </c>
    </row>
    <row r="32" spans="1:7" ht="71.400000000000006" x14ac:dyDescent="0.3">
      <c r="A32" s="13"/>
      <c r="B32" s="13"/>
      <c r="C32" s="13"/>
      <c r="D32" s="14" t="s">
        <v>52</v>
      </c>
      <c r="E32" s="13"/>
      <c r="F32" s="13"/>
      <c r="G32" s="13"/>
    </row>
    <row r="33" spans="1:7" x14ac:dyDescent="0.3">
      <c r="A33" s="10" t="s">
        <v>53</v>
      </c>
      <c r="B33" s="10" t="s">
        <v>14</v>
      </c>
      <c r="C33" s="10" t="s">
        <v>15</v>
      </c>
      <c r="D33" s="19" t="s">
        <v>54</v>
      </c>
      <c r="E33" s="11">
        <v>1</v>
      </c>
      <c r="F33" s="11">
        <v>3651.23</v>
      </c>
      <c r="G33" s="12">
        <f>ROUND(E33*F33,2)</f>
        <v>3651.23</v>
      </c>
    </row>
    <row r="34" spans="1:7" ht="61.2" x14ac:dyDescent="0.3">
      <c r="A34" s="13"/>
      <c r="B34" s="13"/>
      <c r="C34" s="13"/>
      <c r="D34" s="14" t="s">
        <v>55</v>
      </c>
      <c r="E34" s="13"/>
      <c r="F34" s="13"/>
      <c r="G34" s="13"/>
    </row>
    <row r="35" spans="1:7" x14ac:dyDescent="0.3">
      <c r="A35" s="10" t="s">
        <v>56</v>
      </c>
      <c r="B35" s="10" t="s">
        <v>14</v>
      </c>
      <c r="C35" s="10" t="s">
        <v>15</v>
      </c>
      <c r="D35" s="19" t="s">
        <v>57</v>
      </c>
      <c r="E35" s="11">
        <v>1</v>
      </c>
      <c r="F35" s="11">
        <v>1743.4</v>
      </c>
      <c r="G35" s="12">
        <f>ROUND(E35*F35,2)</f>
        <v>1743.4</v>
      </c>
    </row>
    <row r="36" spans="1:7" ht="61.2" x14ac:dyDescent="0.3">
      <c r="A36" s="13"/>
      <c r="B36" s="13"/>
      <c r="C36" s="13"/>
      <c r="D36" s="14" t="s">
        <v>58</v>
      </c>
      <c r="E36" s="13"/>
      <c r="F36" s="13"/>
      <c r="G36" s="13"/>
    </row>
    <row r="37" spans="1:7" x14ac:dyDescent="0.3">
      <c r="A37" s="10" t="s">
        <v>59</v>
      </c>
      <c r="B37" s="10" t="s">
        <v>14</v>
      </c>
      <c r="C37" s="10" t="s">
        <v>15</v>
      </c>
      <c r="D37" s="19" t="s">
        <v>60</v>
      </c>
      <c r="E37" s="11">
        <v>1</v>
      </c>
      <c r="F37" s="11">
        <v>1047.1500000000001</v>
      </c>
      <c r="G37" s="12">
        <f>ROUND(E37*F37,2)</f>
        <v>1047.1500000000001</v>
      </c>
    </row>
    <row r="38" spans="1:7" ht="71.400000000000006" x14ac:dyDescent="0.3">
      <c r="A38" s="13"/>
      <c r="B38" s="13"/>
      <c r="C38" s="13"/>
      <c r="D38" s="14" t="s">
        <v>61</v>
      </c>
      <c r="E38" s="13"/>
      <c r="F38" s="13"/>
      <c r="G38" s="13"/>
    </row>
    <row r="39" spans="1:7" x14ac:dyDescent="0.3">
      <c r="A39" s="10" t="s">
        <v>62</v>
      </c>
      <c r="B39" s="10" t="s">
        <v>14</v>
      </c>
      <c r="C39" s="10" t="s">
        <v>15</v>
      </c>
      <c r="D39" s="19" t="s">
        <v>63</v>
      </c>
      <c r="E39" s="11">
        <v>1</v>
      </c>
      <c r="F39" s="11">
        <v>2347.14</v>
      </c>
      <c r="G39" s="12">
        <f>ROUND(E39*F39,2)</f>
        <v>2347.14</v>
      </c>
    </row>
    <row r="40" spans="1:7" ht="91.8" x14ac:dyDescent="0.3">
      <c r="A40" s="13"/>
      <c r="B40" s="13"/>
      <c r="C40" s="13"/>
      <c r="D40" s="14" t="s">
        <v>64</v>
      </c>
      <c r="E40" s="13"/>
      <c r="F40" s="13"/>
      <c r="G40" s="13"/>
    </row>
    <row r="41" spans="1:7" x14ac:dyDescent="0.3">
      <c r="A41" s="10" t="s">
        <v>65</v>
      </c>
      <c r="B41" s="10" t="s">
        <v>14</v>
      </c>
      <c r="C41" s="10" t="s">
        <v>15</v>
      </c>
      <c r="D41" s="19" t="s">
        <v>66</v>
      </c>
      <c r="E41" s="11">
        <v>2</v>
      </c>
      <c r="F41" s="11">
        <v>4810.83</v>
      </c>
      <c r="G41" s="12">
        <f>ROUND(E41*F41,2)</f>
        <v>9621.66</v>
      </c>
    </row>
    <row r="42" spans="1:7" ht="81.599999999999994" x14ac:dyDescent="0.3">
      <c r="A42" s="13"/>
      <c r="B42" s="13"/>
      <c r="C42" s="13"/>
      <c r="D42" s="14" t="s">
        <v>67</v>
      </c>
      <c r="E42" s="13"/>
      <c r="F42" s="13"/>
      <c r="G42" s="13"/>
    </row>
    <row r="43" spans="1:7" x14ac:dyDescent="0.3">
      <c r="A43" s="10" t="s">
        <v>68</v>
      </c>
      <c r="B43" s="10" t="s">
        <v>14</v>
      </c>
      <c r="C43" s="10" t="s">
        <v>15</v>
      </c>
      <c r="D43" s="19" t="s">
        <v>69</v>
      </c>
      <c r="E43" s="11">
        <v>1</v>
      </c>
      <c r="F43" s="11">
        <v>2970.12</v>
      </c>
      <c r="G43" s="12">
        <f>ROUND(E43*F43,2)</f>
        <v>2970.12</v>
      </c>
    </row>
    <row r="44" spans="1:7" ht="81.599999999999994" x14ac:dyDescent="0.3">
      <c r="A44" s="13"/>
      <c r="B44" s="13"/>
      <c r="C44" s="13"/>
      <c r="D44" s="14" t="s">
        <v>70</v>
      </c>
      <c r="E44" s="13"/>
      <c r="F44" s="13"/>
      <c r="G44" s="13"/>
    </row>
    <row r="45" spans="1:7" x14ac:dyDescent="0.3">
      <c r="A45" s="10" t="s">
        <v>71</v>
      </c>
      <c r="B45" s="10" t="s">
        <v>14</v>
      </c>
      <c r="C45" s="10" t="s">
        <v>15</v>
      </c>
      <c r="D45" s="19" t="s">
        <v>72</v>
      </c>
      <c r="E45" s="11">
        <v>1</v>
      </c>
      <c r="F45" s="11">
        <v>13436.5</v>
      </c>
      <c r="G45" s="12">
        <f>ROUND(E45*F45,2)</f>
        <v>13436.5</v>
      </c>
    </row>
    <row r="46" spans="1:7" ht="71.400000000000006" x14ac:dyDescent="0.3">
      <c r="A46" s="13"/>
      <c r="B46" s="13"/>
      <c r="C46" s="13"/>
      <c r="D46" s="14" t="s">
        <v>73</v>
      </c>
      <c r="E46" s="13"/>
      <c r="F46" s="13"/>
      <c r="G46" s="13"/>
    </row>
    <row r="47" spans="1:7" x14ac:dyDescent="0.3">
      <c r="A47" s="10" t="s">
        <v>74</v>
      </c>
      <c r="B47" s="10" t="s">
        <v>14</v>
      </c>
      <c r="C47" s="10" t="s">
        <v>15</v>
      </c>
      <c r="D47" s="19" t="s">
        <v>75</v>
      </c>
      <c r="E47" s="11">
        <v>2</v>
      </c>
      <c r="F47" s="11">
        <v>1693.8</v>
      </c>
      <c r="G47" s="12">
        <f>ROUND(E47*F47,2)</f>
        <v>3387.6</v>
      </c>
    </row>
    <row r="48" spans="1:7" ht="71.400000000000006" x14ac:dyDescent="0.3">
      <c r="A48" s="13"/>
      <c r="B48" s="13"/>
      <c r="C48" s="13"/>
      <c r="D48" s="14" t="s">
        <v>76</v>
      </c>
      <c r="E48" s="13"/>
      <c r="F48" s="13"/>
      <c r="G48" s="13"/>
    </row>
    <row r="49" spans="1:7" x14ac:dyDescent="0.3">
      <c r="A49" s="10" t="s">
        <v>77</v>
      </c>
      <c r="B49" s="10" t="s">
        <v>14</v>
      </c>
      <c r="C49" s="10" t="s">
        <v>15</v>
      </c>
      <c r="D49" s="19" t="s">
        <v>78</v>
      </c>
      <c r="E49" s="11">
        <v>2</v>
      </c>
      <c r="F49" s="11">
        <v>773.83</v>
      </c>
      <c r="G49" s="12">
        <f>ROUND(E49*F49,2)</f>
        <v>1547.66</v>
      </c>
    </row>
    <row r="50" spans="1:7" ht="30.6" x14ac:dyDescent="0.3">
      <c r="A50" s="13"/>
      <c r="B50" s="13"/>
      <c r="C50" s="13"/>
      <c r="D50" s="14" t="s">
        <v>79</v>
      </c>
      <c r="E50" s="13"/>
      <c r="F50" s="13"/>
      <c r="G50" s="13"/>
    </row>
    <row r="51" spans="1:7" x14ac:dyDescent="0.3">
      <c r="A51" s="10" t="s">
        <v>80</v>
      </c>
      <c r="B51" s="10" t="s">
        <v>14</v>
      </c>
      <c r="C51" s="10" t="s">
        <v>15</v>
      </c>
      <c r="D51" s="19" t="s">
        <v>81</v>
      </c>
      <c r="E51" s="11">
        <v>1</v>
      </c>
      <c r="F51" s="11">
        <v>18451</v>
      </c>
      <c r="G51" s="12">
        <f>ROUND(E51*F51,2)</f>
        <v>18451</v>
      </c>
    </row>
    <row r="52" spans="1:7" ht="81.599999999999994" x14ac:dyDescent="0.3">
      <c r="A52" s="13"/>
      <c r="B52" s="13"/>
      <c r="C52" s="13"/>
      <c r="D52" s="14" t="s">
        <v>82</v>
      </c>
      <c r="E52" s="13"/>
      <c r="F52" s="13"/>
      <c r="G52" s="13"/>
    </row>
    <row r="53" spans="1:7" x14ac:dyDescent="0.3">
      <c r="A53" s="10" t="s">
        <v>83</v>
      </c>
      <c r="B53" s="10" t="s">
        <v>14</v>
      </c>
      <c r="C53" s="10" t="s">
        <v>15</v>
      </c>
      <c r="D53" s="19" t="s">
        <v>84</v>
      </c>
      <c r="E53" s="11">
        <v>1</v>
      </c>
      <c r="F53" s="11">
        <v>4325.6499999999996</v>
      </c>
      <c r="G53" s="12">
        <f>ROUND(E53*F53,2)</f>
        <v>4325.6499999999996</v>
      </c>
    </row>
    <row r="54" spans="1:7" ht="71.400000000000006" x14ac:dyDescent="0.3">
      <c r="A54" s="13"/>
      <c r="B54" s="13"/>
      <c r="C54" s="13"/>
      <c r="D54" s="14" t="s">
        <v>85</v>
      </c>
      <c r="E54" s="13"/>
      <c r="F54" s="13"/>
      <c r="G54" s="13"/>
    </row>
    <row r="55" spans="1:7" x14ac:dyDescent="0.3">
      <c r="A55" s="13"/>
      <c r="B55" s="13"/>
      <c r="C55" s="13"/>
      <c r="D55" s="20" t="s">
        <v>86</v>
      </c>
      <c r="E55" s="15">
        <v>1</v>
      </c>
      <c r="F55" s="9">
        <f>G25+G27+G29+G31+G33+G35+G37+G39+G41+G43+G45+G47+G49+G51+G53</f>
        <v>103911.38</v>
      </c>
      <c r="G55" s="9">
        <f>ROUND(F55*E55,2)</f>
        <v>103911.38</v>
      </c>
    </row>
    <row r="56" spans="1:7" ht="0.9" customHeight="1" x14ac:dyDescent="0.3">
      <c r="A56" s="16"/>
      <c r="B56" s="16"/>
      <c r="C56" s="16"/>
      <c r="D56" s="21"/>
      <c r="E56" s="16"/>
      <c r="F56" s="16"/>
      <c r="G56" s="16"/>
    </row>
    <row r="57" spans="1:7" x14ac:dyDescent="0.3">
      <c r="A57" s="7" t="s">
        <v>87</v>
      </c>
      <c r="B57" s="7" t="s">
        <v>11</v>
      </c>
      <c r="C57" s="7" t="s">
        <v>0</v>
      </c>
      <c r="D57" s="18" t="s">
        <v>88</v>
      </c>
      <c r="E57" s="8">
        <f>E62</f>
        <v>1</v>
      </c>
      <c r="F57" s="9">
        <f>F62</f>
        <v>20933</v>
      </c>
      <c r="G57" s="9">
        <f>G62</f>
        <v>20933</v>
      </c>
    </row>
    <row r="58" spans="1:7" x14ac:dyDescent="0.3">
      <c r="A58" s="10" t="s">
        <v>89</v>
      </c>
      <c r="B58" s="10" t="s">
        <v>14</v>
      </c>
      <c r="C58" s="10" t="s">
        <v>15</v>
      </c>
      <c r="D58" s="19" t="s">
        <v>90</v>
      </c>
      <c r="E58" s="11">
        <v>5</v>
      </c>
      <c r="F58" s="11">
        <v>2167</v>
      </c>
      <c r="G58" s="12">
        <f>ROUND(E58*F58,2)</f>
        <v>10835</v>
      </c>
    </row>
    <row r="59" spans="1:7" ht="40.799999999999997" x14ac:dyDescent="0.3">
      <c r="A59" s="13"/>
      <c r="B59" s="13"/>
      <c r="C59" s="13"/>
      <c r="D59" s="14" t="s">
        <v>91</v>
      </c>
      <c r="E59" s="13"/>
      <c r="F59" s="13"/>
      <c r="G59" s="13"/>
    </row>
    <row r="60" spans="1:7" x14ac:dyDescent="0.3">
      <c r="A60" s="10" t="s">
        <v>92</v>
      </c>
      <c r="B60" s="10" t="s">
        <v>14</v>
      </c>
      <c r="C60" s="10" t="s">
        <v>15</v>
      </c>
      <c r="D60" s="19" t="s">
        <v>93</v>
      </c>
      <c r="E60" s="11">
        <v>1</v>
      </c>
      <c r="F60" s="11">
        <v>4708</v>
      </c>
      <c r="G60" s="12">
        <f>ROUND(E60*F60,2)</f>
        <v>4708</v>
      </c>
    </row>
    <row r="61" spans="1:7" x14ac:dyDescent="0.3">
      <c r="A61" s="10" t="s">
        <v>94</v>
      </c>
      <c r="B61" s="10" t="s">
        <v>14</v>
      </c>
      <c r="C61" s="10" t="s">
        <v>15</v>
      </c>
      <c r="D61" s="19" t="s">
        <v>95</v>
      </c>
      <c r="E61" s="11">
        <v>1</v>
      </c>
      <c r="F61" s="11">
        <v>5390</v>
      </c>
      <c r="G61" s="12">
        <f>ROUND(E61*F61,2)</f>
        <v>5390</v>
      </c>
    </row>
    <row r="62" spans="1:7" x14ac:dyDescent="0.3">
      <c r="A62" s="13"/>
      <c r="B62" s="13"/>
      <c r="C62" s="13"/>
      <c r="D62" s="20" t="s">
        <v>96</v>
      </c>
      <c r="E62" s="15">
        <v>1</v>
      </c>
      <c r="F62" s="9">
        <f>G58+SUM(G60:G61)</f>
        <v>20933</v>
      </c>
      <c r="G62" s="9">
        <f>ROUND(F62*E62,2)</f>
        <v>20933</v>
      </c>
    </row>
    <row r="63" spans="1:7" ht="0.9" customHeight="1" x14ac:dyDescent="0.3">
      <c r="A63" s="16"/>
      <c r="B63" s="16"/>
      <c r="C63" s="16"/>
      <c r="D63" s="21"/>
      <c r="E63" s="16"/>
      <c r="F63" s="16"/>
      <c r="G63" s="16"/>
    </row>
    <row r="64" spans="1:7" x14ac:dyDescent="0.3">
      <c r="A64" s="7" t="s">
        <v>97</v>
      </c>
      <c r="B64" s="7" t="s">
        <v>11</v>
      </c>
      <c r="C64" s="7" t="s">
        <v>0</v>
      </c>
      <c r="D64" s="18" t="s">
        <v>98</v>
      </c>
      <c r="E64" s="8">
        <f>E69</f>
        <v>1</v>
      </c>
      <c r="F64" s="9">
        <f>F69</f>
        <v>17226</v>
      </c>
      <c r="G64" s="9">
        <f>G69</f>
        <v>17226</v>
      </c>
    </row>
    <row r="65" spans="1:7" x14ac:dyDescent="0.3">
      <c r="A65" s="10" t="s">
        <v>99</v>
      </c>
      <c r="B65" s="10" t="s">
        <v>14</v>
      </c>
      <c r="C65" s="10" t="s">
        <v>15</v>
      </c>
      <c r="D65" s="19" t="s">
        <v>100</v>
      </c>
      <c r="E65" s="11">
        <v>6</v>
      </c>
      <c r="F65" s="11">
        <v>1859</v>
      </c>
      <c r="G65" s="12">
        <f>ROUND(E65*F65,2)</f>
        <v>11154</v>
      </c>
    </row>
    <row r="66" spans="1:7" ht="61.2" x14ac:dyDescent="0.3">
      <c r="A66" s="13"/>
      <c r="B66" s="13"/>
      <c r="C66" s="13"/>
      <c r="D66" s="14" t="s">
        <v>101</v>
      </c>
      <c r="E66" s="13"/>
      <c r="F66" s="13"/>
      <c r="G66" s="13"/>
    </row>
    <row r="67" spans="1:7" x14ac:dyDescent="0.3">
      <c r="A67" s="10" t="s">
        <v>102</v>
      </c>
      <c r="B67" s="10" t="s">
        <v>14</v>
      </c>
      <c r="C67" s="10" t="s">
        <v>15</v>
      </c>
      <c r="D67" s="19" t="s">
        <v>103</v>
      </c>
      <c r="E67" s="11">
        <v>3</v>
      </c>
      <c r="F67" s="11">
        <v>2024</v>
      </c>
      <c r="G67" s="12">
        <f>ROUND(E67*F67,2)</f>
        <v>6072</v>
      </c>
    </row>
    <row r="68" spans="1:7" ht="61.2" x14ac:dyDescent="0.3">
      <c r="A68" s="13"/>
      <c r="B68" s="13"/>
      <c r="C68" s="13"/>
      <c r="D68" s="14" t="s">
        <v>104</v>
      </c>
      <c r="E68" s="13"/>
      <c r="F68" s="13"/>
      <c r="G68" s="13"/>
    </row>
    <row r="69" spans="1:7" x14ac:dyDescent="0.3">
      <c r="A69" s="13"/>
      <c r="B69" s="13"/>
      <c r="C69" s="13"/>
      <c r="D69" s="20" t="s">
        <v>105</v>
      </c>
      <c r="E69" s="15">
        <v>1</v>
      </c>
      <c r="F69" s="9">
        <f>G65+G67</f>
        <v>17226</v>
      </c>
      <c r="G69" s="9">
        <f>ROUND(F69*E69,2)</f>
        <v>17226</v>
      </c>
    </row>
    <row r="70" spans="1:7" ht="0.9" customHeight="1" x14ac:dyDescent="0.3">
      <c r="A70" s="16"/>
      <c r="B70" s="16"/>
      <c r="C70" s="16"/>
      <c r="D70" s="21"/>
      <c r="E70" s="16"/>
      <c r="F70" s="16"/>
      <c r="G70" s="16"/>
    </row>
    <row r="71" spans="1:7" x14ac:dyDescent="0.3">
      <c r="A71" s="7" t="s">
        <v>106</v>
      </c>
      <c r="B71" s="7" t="s">
        <v>11</v>
      </c>
      <c r="C71" s="7" t="s">
        <v>0</v>
      </c>
      <c r="D71" s="18" t="s">
        <v>107</v>
      </c>
      <c r="E71" s="8">
        <f>E86</f>
        <v>1</v>
      </c>
      <c r="F71" s="9">
        <f>F86</f>
        <v>3727.7500000000005</v>
      </c>
      <c r="G71" s="9">
        <f>G86</f>
        <v>3727.75</v>
      </c>
    </row>
    <row r="72" spans="1:7" x14ac:dyDescent="0.3">
      <c r="A72" s="10" t="s">
        <v>108</v>
      </c>
      <c r="B72" s="10" t="s">
        <v>14</v>
      </c>
      <c r="C72" s="10" t="s">
        <v>0</v>
      </c>
      <c r="D72" s="19" t="s">
        <v>109</v>
      </c>
      <c r="E72" s="11">
        <v>1</v>
      </c>
      <c r="F72" s="11">
        <v>326.14999999999998</v>
      </c>
      <c r="G72" s="12">
        <f>ROUND(E72*F72,2)</f>
        <v>326.14999999999998</v>
      </c>
    </row>
    <row r="73" spans="1:7" ht="71.400000000000006" x14ac:dyDescent="0.3">
      <c r="A73" s="13"/>
      <c r="B73" s="13"/>
      <c r="C73" s="13"/>
      <c r="D73" s="14" t="s">
        <v>110</v>
      </c>
      <c r="E73" s="13"/>
      <c r="F73" s="13"/>
      <c r="G73" s="13"/>
    </row>
    <row r="74" spans="1:7" x14ac:dyDescent="0.3">
      <c r="A74" s="10" t="s">
        <v>111</v>
      </c>
      <c r="B74" s="10" t="s">
        <v>14</v>
      </c>
      <c r="C74" s="10" t="s">
        <v>0</v>
      </c>
      <c r="D74" s="19" t="s">
        <v>112</v>
      </c>
      <c r="E74" s="11">
        <v>2</v>
      </c>
      <c r="F74" s="11">
        <v>986.06</v>
      </c>
      <c r="G74" s="12">
        <f>ROUND(E74*F74,2)</f>
        <v>1972.12</v>
      </c>
    </row>
    <row r="75" spans="1:7" ht="61.2" x14ac:dyDescent="0.3">
      <c r="A75" s="13"/>
      <c r="B75" s="13"/>
      <c r="C75" s="13"/>
      <c r="D75" s="14" t="s">
        <v>113</v>
      </c>
      <c r="E75" s="13"/>
      <c r="F75" s="13"/>
      <c r="G75" s="13"/>
    </row>
    <row r="76" spans="1:7" x14ac:dyDescent="0.3">
      <c r="A76" s="10" t="s">
        <v>114</v>
      </c>
      <c r="B76" s="10" t="s">
        <v>14</v>
      </c>
      <c r="C76" s="10" t="s">
        <v>0</v>
      </c>
      <c r="D76" s="19" t="s">
        <v>115</v>
      </c>
      <c r="E76" s="11">
        <v>1</v>
      </c>
      <c r="F76" s="11">
        <v>158</v>
      </c>
      <c r="G76" s="12">
        <f>ROUND(E76*F76,2)</f>
        <v>158</v>
      </c>
    </row>
    <row r="77" spans="1:7" ht="51" x14ac:dyDescent="0.3">
      <c r="A77" s="13"/>
      <c r="B77" s="13"/>
      <c r="C77" s="13"/>
      <c r="D77" s="14" t="s">
        <v>116</v>
      </c>
      <c r="E77" s="13"/>
      <c r="F77" s="13"/>
      <c r="G77" s="13"/>
    </row>
    <row r="78" spans="1:7" x14ac:dyDescent="0.3">
      <c r="A78" s="10" t="s">
        <v>117</v>
      </c>
      <c r="B78" s="10" t="s">
        <v>14</v>
      </c>
      <c r="C78" s="10" t="s">
        <v>0</v>
      </c>
      <c r="D78" s="19" t="s">
        <v>118</v>
      </c>
      <c r="E78" s="11">
        <v>1</v>
      </c>
      <c r="F78" s="11">
        <v>76.8</v>
      </c>
      <c r="G78" s="12">
        <f>ROUND(E78*F78,2)</f>
        <v>76.8</v>
      </c>
    </row>
    <row r="79" spans="1:7" ht="40.799999999999997" x14ac:dyDescent="0.3">
      <c r="A79" s="13"/>
      <c r="B79" s="13"/>
      <c r="C79" s="13"/>
      <c r="D79" s="14" t="s">
        <v>119</v>
      </c>
      <c r="E79" s="13"/>
      <c r="F79" s="13"/>
      <c r="G79" s="13"/>
    </row>
    <row r="80" spans="1:7" x14ac:dyDescent="0.3">
      <c r="A80" s="10" t="s">
        <v>120</v>
      </c>
      <c r="B80" s="10" t="s">
        <v>14</v>
      </c>
      <c r="C80" s="10" t="s">
        <v>0</v>
      </c>
      <c r="D80" s="19" t="s">
        <v>121</v>
      </c>
      <c r="E80" s="11">
        <v>1</v>
      </c>
      <c r="F80" s="11">
        <v>76.8</v>
      </c>
      <c r="G80" s="12">
        <f>ROUND(E80*F80,2)</f>
        <v>76.8</v>
      </c>
    </row>
    <row r="81" spans="1:7" ht="40.799999999999997" x14ac:dyDescent="0.3">
      <c r="A81" s="13"/>
      <c r="B81" s="13"/>
      <c r="C81" s="13"/>
      <c r="D81" s="14" t="s">
        <v>122</v>
      </c>
      <c r="E81" s="13"/>
      <c r="F81" s="13"/>
      <c r="G81" s="13"/>
    </row>
    <row r="82" spans="1:7" x14ac:dyDescent="0.3">
      <c r="A82" s="10" t="s">
        <v>123</v>
      </c>
      <c r="B82" s="10" t="s">
        <v>14</v>
      </c>
      <c r="C82" s="10" t="s">
        <v>0</v>
      </c>
      <c r="D82" s="19" t="s">
        <v>124</v>
      </c>
      <c r="E82" s="11">
        <v>1</v>
      </c>
      <c r="F82" s="11">
        <v>907.7</v>
      </c>
      <c r="G82" s="12">
        <f>ROUND(E82*F82,2)</f>
        <v>907.7</v>
      </c>
    </row>
    <row r="83" spans="1:7" ht="40.799999999999997" x14ac:dyDescent="0.3">
      <c r="A83" s="13"/>
      <c r="B83" s="13"/>
      <c r="C83" s="13"/>
      <c r="D83" s="14" t="s">
        <v>125</v>
      </c>
      <c r="E83" s="13"/>
      <c r="F83" s="13"/>
      <c r="G83" s="13"/>
    </row>
    <row r="84" spans="1:7" ht="20.399999999999999" x14ac:dyDescent="0.3">
      <c r="A84" s="10" t="s">
        <v>126</v>
      </c>
      <c r="B84" s="10" t="s">
        <v>14</v>
      </c>
      <c r="C84" s="10" t="s">
        <v>0</v>
      </c>
      <c r="D84" s="19" t="s">
        <v>127</v>
      </c>
      <c r="E84" s="11">
        <v>1</v>
      </c>
      <c r="F84" s="11">
        <v>210.18</v>
      </c>
      <c r="G84" s="12">
        <f>ROUND(E84*F84,2)</f>
        <v>210.18</v>
      </c>
    </row>
    <row r="85" spans="1:7" ht="40.799999999999997" x14ac:dyDescent="0.3">
      <c r="A85" s="13"/>
      <c r="B85" s="13"/>
      <c r="C85" s="13"/>
      <c r="D85" s="14" t="s">
        <v>128</v>
      </c>
      <c r="E85" s="13"/>
      <c r="F85" s="13"/>
      <c r="G85" s="13"/>
    </row>
    <row r="86" spans="1:7" x14ac:dyDescent="0.3">
      <c r="A86" s="13"/>
      <c r="B86" s="13"/>
      <c r="C86" s="13"/>
      <c r="D86" s="20" t="s">
        <v>129</v>
      </c>
      <c r="E86" s="15">
        <v>1</v>
      </c>
      <c r="F86" s="9">
        <f>G72+G74+G76+G78+G80+G82+G84</f>
        <v>3727.7500000000005</v>
      </c>
      <c r="G86" s="9">
        <f>ROUND(F86*E86,2)</f>
        <v>3727.75</v>
      </c>
    </row>
    <row r="87" spans="1:7" ht="0.9" customHeight="1" x14ac:dyDescent="0.3">
      <c r="A87" s="16"/>
      <c r="B87" s="16"/>
      <c r="C87" s="16"/>
      <c r="D87" s="21"/>
      <c r="E87" s="16"/>
      <c r="F87" s="16"/>
      <c r="G87" s="16"/>
    </row>
    <row r="88" spans="1:7" x14ac:dyDescent="0.3">
      <c r="A88" s="13"/>
      <c r="B88" s="13"/>
      <c r="C88" s="13"/>
      <c r="D88" s="20" t="s">
        <v>130</v>
      </c>
      <c r="E88" s="15">
        <v>1</v>
      </c>
      <c r="F88" s="9">
        <f>G13+G22+G55+G62+G69+G86</f>
        <v>198771.43</v>
      </c>
      <c r="G88" s="9">
        <f>ROUND(F88*E88,2)</f>
        <v>198771.43</v>
      </c>
    </row>
    <row r="89" spans="1:7" x14ac:dyDescent="0.3">
      <c r="A89" s="13"/>
      <c r="B89" s="13"/>
      <c r="C89" s="13"/>
      <c r="D89" s="14"/>
      <c r="E89" s="13"/>
      <c r="F89" s="13"/>
      <c r="G89" s="13"/>
    </row>
  </sheetData>
  <dataValidations count="1">
    <dataValidation type="list" allowBlank="1" showInputMessage="1" showErrorMessage="1" sqref="B4:B89">
      <formula1>"Capítulo,Partida,Mano de obra,Maquinaria,Material,Otros,"</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p:lastModifiedBy>
  <dcterms:created xsi:type="dcterms:W3CDTF">2025-07-17T11:46:17Z</dcterms:created>
  <dcterms:modified xsi:type="dcterms:W3CDTF">2025-07-17T16:38:24Z</dcterms:modified>
</cp:coreProperties>
</file>