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\\ARCHIVO.intcdm.sandetel.int\7.TELE_CDG\1.OP_TEC\2.CGO\PROYECTOS\P24-010_PPT PLATAFORMA CONTACT CENTER\03_DEFINITIVOS\EDITABLES\"/>
    </mc:Choice>
  </mc:AlternateContent>
  <xr:revisionPtr revIDLastSave="0" documentId="13_ncr:1_{30869728-A2C2-4DA4-82D7-E36DEE729EC4}" xr6:coauthVersionLast="47" xr6:coauthVersionMax="47" xr10:uidLastSave="{00000000-0000-0000-0000-000000000000}"/>
  <bookViews>
    <workbookView xWindow="-120" yWindow="-120" windowWidth="38640" windowHeight="21120" xr2:uid="{64558DA7-D1D8-49EA-AAE1-B81F4343626C}"/>
  </bookViews>
  <sheets>
    <sheet name="VALORACIÓN OFERTA" sheetId="6" r:id="rId1"/>
    <sheet name="VALORACIÓN POR JUICIO DE VALOR" sheetId="3" r:id="rId2"/>
    <sheet name="VALORACIÓN POR FÓRMULAS" sheetId="4" r:id="rId3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2" i="4" l="1"/>
  <c r="I11" i="4"/>
  <c r="I10" i="4"/>
  <c r="I9" i="4"/>
  <c r="I7" i="4"/>
  <c r="I6" i="4"/>
  <c r="I5" i="4"/>
  <c r="I4" i="4"/>
  <c r="E27" i="3"/>
  <c r="E26" i="3"/>
  <c r="E25" i="3"/>
  <c r="E24" i="3"/>
  <c r="E22" i="3"/>
  <c r="E21" i="3"/>
  <c r="E20" i="3"/>
  <c r="E19" i="3"/>
  <c r="E18" i="3"/>
  <c r="E17" i="3"/>
  <c r="E15" i="3"/>
  <c r="E14" i="3"/>
  <c r="E13" i="3"/>
  <c r="E12" i="3"/>
  <c r="E11" i="3"/>
  <c r="E9" i="3"/>
  <c r="E8" i="3"/>
  <c r="E7" i="3"/>
  <c r="E6" i="3"/>
  <c r="E5" i="3"/>
  <c r="E4" i="3"/>
  <c r="G9" i="4" l="1"/>
  <c r="G12" i="4"/>
  <c r="G11" i="4"/>
  <c r="G10" i="4"/>
  <c r="G7" i="4"/>
  <c r="G6" i="4"/>
  <c r="G4" i="4"/>
  <c r="I8" i="4" l="1"/>
  <c r="I3" i="4"/>
  <c r="I2" i="4" l="1"/>
  <c r="D3" i="6" s="1"/>
  <c r="E10" i="3" l="1"/>
  <c r="E16" i="3"/>
  <c r="E3" i="3"/>
  <c r="E23" i="3"/>
  <c r="E2" i="3" l="1"/>
  <c r="D2" i="6" s="1"/>
  <c r="D4" i="6" s="1"/>
</calcChain>
</file>

<file path=xl/sharedStrings.xml><?xml version="1.0" encoding="utf-8"?>
<sst xmlns="http://schemas.openxmlformats.org/spreadsheetml/2006/main" count="67" uniqueCount="60">
  <si>
    <t>CRITERIO</t>
  </si>
  <si>
    <t>PESO</t>
  </si>
  <si>
    <t>FUNCIONALIDADES</t>
  </si>
  <si>
    <t>GESTIÓN DE CONTACTOS</t>
  </si>
  <si>
    <t>CAPA DE HERRAMIENTAS</t>
  </si>
  <si>
    <t>EVOLUCIÓN DE LA PLATAFORMA</t>
  </si>
  <si>
    <t>INTEGRACIÓN ENTORNO DE VOZ Y DATOS DE SANDETEL</t>
  </si>
  <si>
    <t>ARQUITECTURA</t>
  </si>
  <si>
    <t>CONTINUIDAD DEL SERVICIO</t>
  </si>
  <si>
    <t>MODELO DE RELACIÓN</t>
  </si>
  <si>
    <t>GESTIÓN DE LA SEGURIDAD</t>
  </si>
  <si>
    <t>ANS´s</t>
  </si>
  <si>
    <t>PLAN DE FORMACIÓN</t>
  </si>
  <si>
    <t>EJECUCIÓN DE LOS TRABAJOS</t>
  </si>
  <si>
    <t>SUBCRITERIO</t>
  </si>
  <si>
    <t>PUNTUACIÓN</t>
  </si>
  <si>
    <t>VALORACIÓN</t>
  </si>
  <si>
    <t>VALORACIÓN POR JUICIO DE VALOR</t>
  </si>
  <si>
    <t>VALORACIÓN POR FÓRMULAS</t>
  </si>
  <si>
    <t>Costes recurrentes de las licencias y consumos necesarios para la operativa de los servicios obligatorios  en esta partida se incluye:
- Los costes de soporte y mantenimiento de la plataforma 24x7.
- Los costes de la infraestructura necesaria para la prestación del servicio</t>
  </si>
  <si>
    <t>FÓRMULA</t>
  </si>
  <si>
    <t>ECONÓMICOS</t>
  </si>
  <si>
    <t>ANS´S</t>
  </si>
  <si>
    <t>1.- MIGRACIÓN</t>
  </si>
  <si>
    <t>Disponibilidad de los servicios</t>
  </si>
  <si>
    <t>Tiempo medio de atención de incidencias con criticidad alta</t>
  </si>
  <si>
    <t>Tiempo medio de resolución de incidencias con criticidad alta</t>
  </si>
  <si>
    <t>Tiempo de provisión de servicios recurrentes</t>
  </si>
  <si>
    <t>ASISTENTE IA</t>
  </si>
  <si>
    <t>OF</t>
  </si>
  <si>
    <t>MOF</t>
  </si>
  <si>
    <t>VALORACIÓN TOTAL</t>
  </si>
  <si>
    <t>COMPRENSIÓN TÉCNICA DEL ENTORNO ACTUAL</t>
  </si>
  <si>
    <t>CALIDAD TÉCNICA DE LA PROPUESTA DE MIGRACIÓN</t>
  </si>
  <si>
    <t>ESTRATEGIA DE MIGRACIÓN SIN IMPACTO AL SERVICIO</t>
  </si>
  <si>
    <t>IDENTIFICACIÓN Y GESTIÓN  DE RIESGOS TÉCNICOS</t>
  </si>
  <si>
    <t>PROPUESTA DE PRUEBAS TÉCNICAS POST-MIGRACIÓN</t>
  </si>
  <si>
    <t>CALIDAD DE LA ARQUITECTURA DE CONECTIVIDAD Y REDUNDANCIA</t>
  </si>
  <si>
    <t>SOLIDEZ DE LA DOCUMENTACIÓN TÉCNICA ENTREGADA</t>
  </si>
  <si>
    <t>CAPACIDAD DE MONITORIZACIÓN INTEGRADA Y PROACTIVA</t>
  </si>
  <si>
    <t>CALIDAD DE LA SOLUCIÓN DE TICKETING PROPUESTA</t>
  </si>
  <si>
    <t>FACILIDAD DE ESCALABILIDAD Y CONTINUIDAD OPERATIVA</t>
  </si>
  <si>
    <t>MEJORA DE LOS PLAZOS DE MIGRACIÓN</t>
  </si>
  <si>
    <t>(1) Incluye Fase de Lanzamiento, Plan de Proyecto, Plan de Auditoría de Requisitos, Plan de Transferencia, Estructura Organizativa y Documentación</t>
  </si>
  <si>
    <r>
      <t xml:space="preserve">ORGANIZACIÓN DE LA SOLUCIÓN PROPUESTA </t>
    </r>
    <r>
      <rPr>
        <vertAlign val="superscript"/>
        <sz val="8"/>
        <color theme="1"/>
        <rFont val="Noto Sans"/>
        <family val="2"/>
      </rPr>
      <t>(1)</t>
    </r>
  </si>
  <si>
    <t>DESCRIPCIÓN</t>
  </si>
  <si>
    <t xml:space="preserve">Bolsa de Horas </t>
  </si>
  <si>
    <t>Costes de los servicios profesionales asociados a la implantación del sistema y de los servicios solicitados en el pliego. En esta partida se incluye:
- Jefatura del proyecto
- Implantación de la plataforma y despliegue de las comunicaciones
- Migración de los servicios de las actuales plataformas a la del nuevo adjudicatario
- Formación y transferencia del conocimiento</t>
  </si>
  <si>
    <t>10 x (VR-OF) / (VR-MOF)
VR = Valor Referencia
OF = Oferta licitante
MOF = Mejor oferta</t>
  </si>
  <si>
    <t>VR</t>
  </si>
  <si>
    <t>2.- ESCENARIO 1</t>
  </si>
  <si>
    <t>3.- ESCENARIO 2</t>
  </si>
  <si>
    <t>4,- DESARROLLO</t>
  </si>
  <si>
    <t>5.- S-1</t>
  </si>
  <si>
    <t>6.- I-1</t>
  </si>
  <si>
    <t>7.- I-2</t>
  </si>
  <si>
    <t>8.- P-1</t>
  </si>
  <si>
    <t>LICITADOR</t>
  </si>
  <si>
    <t>PUNTUACIÓN POR JUICIO DE VALOR</t>
  </si>
  <si>
    <t>PUNTUACIÓN POR FÓRMULAS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</si>
</sst>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€&quot;_-;\-* #,##0.00\ &quot;€&quot;_-;_-* &quot;-&quot;??\ &quot;€&quot;_-;_-@_-"/>
    <numFmt numFmtId="164" formatCode="_-* #,##0.00\ _€_-;\-* #,##0.00\ _€_-;_-* &quot;-&quot;\ _€_-;_-@_-"/>
    <numFmt numFmtId="165" formatCode="_-* #,##0.00\ _€_-;\-* #,##0.00\ _€_-;_-* &quot;-&quot;??\ _€_-;_-@_-"/>
    <numFmt numFmtId="166" formatCode="0.000"/>
    <numFmt numFmtId="167" formatCode="#,##0.00_ ;\-#,##0.00\ "/>
  </numFmts>
  <fonts count="9" x14ac:knownFonts="1">
    <font>
      <sz val="8"/>
      <color theme="1"/>
      <name val="Noto Sans"/>
      <family val="2"/>
    </font>
    <font>
      <sz val="8"/>
      <color theme="1"/>
      <name val="Noto Sans"/>
      <family val="2"/>
    </font>
    <font>
      <sz val="18"/>
      <color theme="1"/>
      <name val="Noto Sans"/>
      <family val="2"/>
    </font>
    <font>
      <b/>
      <sz val="22"/>
      <color theme="0"/>
      <name val="Noto Sans"/>
      <family val="2"/>
    </font>
    <font>
      <b/>
      <sz val="8"/>
      <color theme="0"/>
      <name val="Noto Sans"/>
      <family val="2"/>
    </font>
    <font>
      <b/>
      <sz val="8"/>
      <name val="Noto Sans"/>
      <family val="2"/>
    </font>
    <font>
      <vertAlign val="superscript"/>
      <sz val="8"/>
      <color theme="1"/>
      <name val="Noto Sans"/>
      <family val="2"/>
    </font>
    <font>
      <b/>
      <sz val="12"/>
      <color theme="1"/>
      <name val="Noto Sans"/>
      <family val="2"/>
    </font>
    <font>
      <b/>
      <sz val="10"/>
      <name val="Noto Sans"/>
      <family val="2"/>
    </font>
  </fonts>
  <fills count="9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 style="thin">
        <color theme="1"/>
      </left>
      <right/>
      <top/>
      <bottom/>
      <diagonal/>
    </border>
    <border>
      <left style="medium">
        <color theme="1"/>
      </left>
      <right/>
      <top style="medium">
        <color theme="1"/>
      </top>
      <bottom/>
      <diagonal/>
    </border>
    <border>
      <left style="thin">
        <color theme="0"/>
      </left>
      <right/>
      <top style="medium">
        <color theme="1"/>
      </top>
      <bottom style="double">
        <color auto="1"/>
      </bottom>
      <diagonal/>
    </border>
    <border>
      <left style="thin">
        <color theme="0"/>
      </left>
      <right style="thin">
        <color theme="0"/>
      </right>
      <top style="medium">
        <color theme="1"/>
      </top>
      <bottom style="double">
        <color auto="1"/>
      </bottom>
      <diagonal/>
    </border>
    <border>
      <left/>
      <right/>
      <top style="medium">
        <color theme="1"/>
      </top>
      <bottom/>
      <diagonal/>
    </border>
    <border>
      <left style="thin">
        <color theme="0"/>
      </left>
      <right style="medium">
        <color theme="1"/>
      </right>
      <top style="medium">
        <color theme="1"/>
      </top>
      <bottom style="double">
        <color auto="1"/>
      </bottom>
      <diagonal/>
    </border>
    <border>
      <left style="medium">
        <color theme="1"/>
      </left>
      <right/>
      <top style="double">
        <color auto="1"/>
      </top>
      <bottom style="double">
        <color auto="1"/>
      </bottom>
      <diagonal/>
    </border>
    <border>
      <left/>
      <right style="medium">
        <color theme="1"/>
      </right>
      <top style="double">
        <color auto="1"/>
      </top>
      <bottom style="double">
        <color auto="1"/>
      </bottom>
      <diagonal/>
    </border>
    <border>
      <left style="medium">
        <color theme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medium">
        <color theme="1"/>
      </right>
      <top/>
      <bottom style="thin">
        <color auto="1"/>
      </bottom>
      <diagonal/>
    </border>
    <border>
      <left style="medium">
        <color theme="1"/>
      </left>
      <right style="thin">
        <color auto="1"/>
      </right>
      <top/>
      <bottom/>
      <diagonal/>
    </border>
    <border>
      <left style="thin">
        <color auto="1"/>
      </left>
      <right style="medium">
        <color theme="1"/>
      </right>
      <top style="thin">
        <color auto="1"/>
      </top>
      <bottom style="thin">
        <color auto="1"/>
      </bottom>
      <diagonal/>
    </border>
    <border>
      <left style="medium">
        <color theme="1"/>
      </left>
      <right style="thin">
        <color auto="1"/>
      </right>
      <top/>
      <bottom style="double">
        <color auto="1"/>
      </bottom>
      <diagonal/>
    </border>
    <border>
      <left style="medium">
        <color theme="1"/>
      </left>
      <right/>
      <top/>
      <bottom/>
      <diagonal/>
    </border>
    <border>
      <left/>
      <right/>
      <top style="thin">
        <color auto="1"/>
      </top>
      <bottom style="medium">
        <color theme="1"/>
      </bottom>
      <diagonal/>
    </border>
    <border>
      <left/>
      <right style="medium">
        <color theme="1"/>
      </right>
      <top style="thin">
        <color auto="1"/>
      </top>
      <bottom style="medium">
        <color theme="1"/>
      </bottom>
      <diagonal/>
    </border>
    <border>
      <left style="medium">
        <color theme="1"/>
      </left>
      <right style="thin">
        <color theme="0"/>
      </right>
      <top style="medium">
        <color theme="1"/>
      </top>
      <bottom style="double">
        <color auto="1"/>
      </bottom>
      <diagonal/>
    </border>
    <border>
      <left style="thin">
        <color theme="1"/>
      </left>
      <right/>
      <top style="double">
        <color auto="1"/>
      </top>
      <bottom/>
      <diagonal/>
    </border>
    <border>
      <left style="thin">
        <color theme="1"/>
      </left>
      <right/>
      <top/>
      <bottom style="medium">
        <color theme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theme="1"/>
      </top>
      <bottom style="thin">
        <color auto="1"/>
      </bottom>
      <diagonal/>
    </border>
    <border>
      <left style="thin">
        <color auto="1"/>
      </left>
      <right style="medium">
        <color theme="1"/>
      </right>
      <top style="medium">
        <color theme="1"/>
      </top>
      <bottom style="thin">
        <color auto="1"/>
      </bottom>
      <diagonal/>
    </border>
    <border>
      <left/>
      <right style="medium">
        <color theme="1"/>
      </right>
      <top/>
      <bottom/>
      <diagonal/>
    </border>
    <border>
      <left style="medium">
        <color theme="1"/>
      </left>
      <right/>
      <top/>
      <bottom style="thin">
        <color auto="1"/>
      </bottom>
      <diagonal/>
    </border>
    <border>
      <left style="medium">
        <color theme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theme="1"/>
      </left>
      <right/>
      <top style="thin">
        <color auto="1"/>
      </top>
      <bottom style="thin">
        <color auto="1"/>
      </bottom>
      <diagonal/>
    </border>
    <border>
      <left style="medium">
        <color theme="1"/>
      </left>
      <right style="thin">
        <color auto="1"/>
      </right>
      <top style="thin">
        <color auto="1"/>
      </top>
      <bottom style="medium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theme="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84">
    <xf numFmtId="0" fontId="0" fillId="0" borderId="0" xfId="0"/>
    <xf numFmtId="0" fontId="0" fillId="0" borderId="0" xfId="0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2" fontId="2" fillId="0" borderId="4" xfId="0" applyNumberFormat="1" applyFont="1" applyBorder="1" applyAlignment="1">
      <alignment horizontal="center" vertical="center" wrapText="1"/>
    </xf>
    <xf numFmtId="2" fontId="3" fillId="2" borderId="2" xfId="0" applyNumberFormat="1" applyFont="1" applyFill="1" applyBorder="1" applyAlignment="1">
      <alignment horizontal="center" vertical="center" wrapText="1"/>
    </xf>
    <xf numFmtId="44" fontId="0" fillId="0" borderId="1" xfId="2" applyFont="1" applyBorder="1" applyAlignment="1">
      <alignment vertical="center" wrapText="1"/>
    </xf>
    <xf numFmtId="44" fontId="0" fillId="0" borderId="1" xfId="2" applyFont="1" applyBorder="1" applyAlignment="1">
      <alignment vertical="center"/>
    </xf>
    <xf numFmtId="2" fontId="0" fillId="0" borderId="1" xfId="0" applyNumberFormat="1" applyBorder="1" applyAlignment="1">
      <alignment horizontal="center" vertical="center"/>
    </xf>
    <xf numFmtId="166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vertical="center"/>
    </xf>
    <xf numFmtId="10" fontId="0" fillId="0" borderId="1" xfId="1" applyNumberFormat="1" applyFont="1" applyBorder="1" applyAlignment="1">
      <alignment horizontal="center" vertical="center"/>
    </xf>
    <xf numFmtId="10" fontId="0" fillId="0" borderId="0" xfId="1" applyNumberFormat="1" applyFont="1" applyAlignment="1">
      <alignment vertical="center"/>
    </xf>
    <xf numFmtId="0" fontId="5" fillId="7" borderId="6" xfId="0" applyFont="1" applyFill="1" applyBorder="1" applyAlignment="1">
      <alignment vertical="center" wrapText="1"/>
    </xf>
    <xf numFmtId="9" fontId="5" fillId="7" borderId="6" xfId="0" applyNumberFormat="1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vertical="center" wrapText="1"/>
    </xf>
    <xf numFmtId="0" fontId="0" fillId="8" borderId="5" xfId="0" applyFill="1" applyBorder="1" applyAlignment="1">
      <alignment vertical="center" wrapText="1"/>
    </xf>
    <xf numFmtId="4" fontId="0" fillId="8" borderId="5" xfId="0" applyNumberFormat="1" applyFill="1" applyBorder="1" applyAlignment="1">
      <alignment horizontal="center" vertical="center" wrapText="1"/>
    </xf>
    <xf numFmtId="9" fontId="0" fillId="8" borderId="5" xfId="1" applyFont="1" applyFill="1" applyBorder="1" applyAlignment="1">
      <alignment horizontal="center" vertical="center" wrapText="1"/>
    </xf>
    <xf numFmtId="0" fontId="0" fillId="8" borderId="0" xfId="0" applyFill="1" applyAlignment="1">
      <alignment vertical="center" wrapText="1"/>
    </xf>
    <xf numFmtId="0" fontId="0" fillId="8" borderId="1" xfId="0" applyFill="1" applyBorder="1" applyAlignment="1">
      <alignment vertical="center" wrapText="1"/>
    </xf>
    <xf numFmtId="4" fontId="0" fillId="8" borderId="1" xfId="0" applyNumberFormat="1" applyFill="1" applyBorder="1" applyAlignment="1">
      <alignment horizontal="center" vertical="center" wrapText="1"/>
    </xf>
    <xf numFmtId="9" fontId="0" fillId="8" borderId="1" xfId="1" applyFont="1" applyFill="1" applyBorder="1" applyAlignment="1">
      <alignment horizontal="center" vertical="center" wrapText="1"/>
    </xf>
    <xf numFmtId="0" fontId="0" fillId="8" borderId="4" xfId="0" applyFill="1" applyBorder="1" applyAlignment="1">
      <alignment vertical="center" wrapText="1"/>
    </xf>
    <xf numFmtId="4" fontId="0" fillId="8" borderId="4" xfId="0" applyNumberFormat="1" applyFill="1" applyBorder="1" applyAlignment="1">
      <alignment horizontal="center" vertical="center" wrapText="1"/>
    </xf>
    <xf numFmtId="9" fontId="0" fillId="8" borderId="4" xfId="1" applyFont="1" applyFill="1" applyBorder="1" applyAlignment="1">
      <alignment horizontal="center" vertical="center" wrapText="1"/>
    </xf>
    <xf numFmtId="164" fontId="0" fillId="8" borderId="0" xfId="0" applyNumberFormat="1" applyFill="1" applyAlignment="1">
      <alignment vertical="center" wrapText="1"/>
    </xf>
    <xf numFmtId="0" fontId="4" fillId="6" borderId="8" xfId="0" applyFont="1" applyFill="1" applyBorder="1" applyAlignment="1">
      <alignment horizontal="center" vertical="center" wrapText="1"/>
    </xf>
    <xf numFmtId="0" fontId="4" fillId="6" borderId="9" xfId="0" applyFont="1" applyFill="1" applyBorder="1" applyAlignment="1">
      <alignment horizontal="center" vertical="center" wrapText="1"/>
    </xf>
    <xf numFmtId="0" fontId="4" fillId="6" borderId="10" xfId="0" applyFont="1" applyFill="1" applyBorder="1" applyAlignment="1">
      <alignment horizontal="center" vertical="center" wrapText="1"/>
    </xf>
    <xf numFmtId="0" fontId="4" fillId="6" borderId="11" xfId="0" applyFont="1" applyFill="1" applyBorder="1" applyAlignment="1">
      <alignment horizontal="center" vertical="center" wrapText="1"/>
    </xf>
    <xf numFmtId="0" fontId="4" fillId="6" borderId="12" xfId="0" applyFont="1" applyFill="1" applyBorder="1" applyAlignment="1">
      <alignment horizontal="center" vertical="center" wrapText="1"/>
    </xf>
    <xf numFmtId="2" fontId="5" fillId="7" borderId="14" xfId="0" applyNumberFormat="1" applyFont="1" applyFill="1" applyBorder="1" applyAlignment="1">
      <alignment horizontal="center" vertical="center" wrapText="1"/>
    </xf>
    <xf numFmtId="0" fontId="5" fillId="5" borderId="13" xfId="0" applyFont="1" applyFill="1" applyBorder="1" applyAlignment="1">
      <alignment vertical="center" wrapText="1"/>
    </xf>
    <xf numFmtId="165" fontId="5" fillId="5" borderId="14" xfId="0" applyNumberFormat="1" applyFont="1" applyFill="1" applyBorder="1" applyAlignment="1">
      <alignment vertical="center" wrapText="1"/>
    </xf>
    <xf numFmtId="164" fontId="0" fillId="8" borderId="16" xfId="0" applyNumberFormat="1" applyFill="1" applyBorder="1" applyAlignment="1">
      <alignment vertical="center" wrapText="1"/>
    </xf>
    <xf numFmtId="0" fontId="5" fillId="5" borderId="13" xfId="0" applyFont="1" applyFill="1" applyBorder="1" applyAlignment="1">
      <alignment horizontal="left" vertical="center" wrapText="1"/>
    </xf>
    <xf numFmtId="0" fontId="0" fillId="8" borderId="15" xfId="0" applyFill="1" applyBorder="1" applyAlignment="1">
      <alignment vertical="center" wrapText="1"/>
    </xf>
    <xf numFmtId="0" fontId="0" fillId="8" borderId="17" xfId="0" applyFill="1" applyBorder="1" applyAlignment="1">
      <alignment vertical="center" wrapText="1"/>
    </xf>
    <xf numFmtId="0" fontId="0" fillId="8" borderId="19" xfId="0" applyFill="1" applyBorder="1" applyAlignment="1">
      <alignment vertical="center" wrapText="1"/>
    </xf>
    <xf numFmtId="0" fontId="0" fillId="8" borderId="21" xfId="0" applyFill="1" applyBorder="1" applyAlignment="1">
      <alignment vertic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28" xfId="0" applyFont="1" applyFill="1" applyBorder="1" applyAlignment="1">
      <alignment horizontal="center" vertical="center" wrapText="1"/>
    </xf>
    <xf numFmtId="0" fontId="4" fillId="6" borderId="28" xfId="0" applyFont="1" applyFill="1" applyBorder="1" applyAlignment="1">
      <alignment horizontal="center" vertical="center"/>
    </xf>
    <xf numFmtId="0" fontId="4" fillId="6" borderId="29" xfId="0" applyFont="1" applyFill="1" applyBorder="1" applyAlignment="1">
      <alignment horizontal="center" vertical="center"/>
    </xf>
    <xf numFmtId="9" fontId="7" fillId="7" borderId="0" xfId="0" applyNumberFormat="1" applyFont="1" applyFill="1" applyAlignment="1">
      <alignment horizontal="center" vertical="center" wrapText="1"/>
    </xf>
    <xf numFmtId="2" fontId="7" fillId="7" borderId="30" xfId="0" applyNumberFormat="1" applyFont="1" applyFill="1" applyBorder="1" applyAlignment="1">
      <alignment horizontal="center" vertical="center" wrapText="1"/>
    </xf>
    <xf numFmtId="9" fontId="8" fillId="4" borderId="0" xfId="1" applyFont="1" applyFill="1" applyBorder="1" applyAlignment="1">
      <alignment horizontal="center" vertical="center" wrapText="1"/>
    </xf>
    <xf numFmtId="167" fontId="8" fillId="4" borderId="30" xfId="0" applyNumberFormat="1" applyFont="1" applyFill="1" applyBorder="1" applyAlignment="1">
      <alignment horizontal="center" vertical="center" wrapText="1"/>
    </xf>
    <xf numFmtId="0" fontId="0" fillId="0" borderId="32" xfId="0" applyBorder="1" applyAlignment="1">
      <alignment vertical="center" wrapText="1"/>
    </xf>
    <xf numFmtId="2" fontId="0" fillId="0" borderId="18" xfId="0" applyNumberFormat="1" applyBorder="1" applyAlignment="1">
      <alignment horizontal="center" vertical="center"/>
    </xf>
    <xf numFmtId="0" fontId="0" fillId="0" borderId="32" xfId="0" applyBorder="1" applyAlignment="1">
      <alignment vertical="center"/>
    </xf>
    <xf numFmtId="0" fontId="0" fillId="0" borderId="34" xfId="0" applyBorder="1" applyAlignment="1">
      <alignment vertical="center"/>
    </xf>
    <xf numFmtId="0" fontId="0" fillId="0" borderId="35" xfId="0" applyBorder="1" applyAlignment="1">
      <alignment vertical="center"/>
    </xf>
    <xf numFmtId="2" fontId="0" fillId="0" borderId="35" xfId="0" applyNumberFormat="1" applyBorder="1" applyAlignment="1">
      <alignment horizontal="center" vertical="center"/>
    </xf>
    <xf numFmtId="10" fontId="0" fillId="0" borderId="35" xfId="1" applyNumberFormat="1" applyFont="1" applyBorder="1" applyAlignment="1">
      <alignment horizontal="center" vertical="center"/>
    </xf>
    <xf numFmtId="9" fontId="5" fillId="5" borderId="6" xfId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8" borderId="21" xfId="0" applyFill="1" applyBorder="1" applyAlignment="1">
      <alignment horizontal="center" vertical="center" wrapText="1"/>
    </xf>
    <xf numFmtId="0" fontId="0" fillId="8" borderId="22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8" borderId="24" xfId="0" applyFill="1" applyBorder="1" applyAlignment="1">
      <alignment horizontal="center" vertical="center" wrapText="1"/>
    </xf>
    <xf numFmtId="0" fontId="0" fillId="8" borderId="7" xfId="0" applyFill="1" applyBorder="1" applyAlignment="1">
      <alignment horizontal="center" vertical="center" wrapText="1"/>
    </xf>
    <xf numFmtId="0" fontId="0" fillId="8" borderId="25" xfId="0" applyFill="1" applyBorder="1" applyAlignment="1">
      <alignment horizontal="center" vertical="center" wrapText="1"/>
    </xf>
    <xf numFmtId="0" fontId="5" fillId="7" borderId="13" xfId="0" applyFont="1" applyFill="1" applyBorder="1" applyAlignment="1">
      <alignment horizontal="center" vertical="center" wrapText="1"/>
    </xf>
    <xf numFmtId="0" fontId="5" fillId="7" borderId="6" xfId="0" applyFont="1" applyFill="1" applyBorder="1" applyAlignment="1">
      <alignment horizontal="center" vertical="center" wrapText="1"/>
    </xf>
    <xf numFmtId="0" fontId="0" fillId="8" borderId="15" xfId="0" applyFill="1" applyBorder="1" applyAlignment="1">
      <alignment horizontal="center" vertical="center" wrapText="1"/>
    </xf>
    <xf numFmtId="0" fontId="0" fillId="8" borderId="17" xfId="0" applyFill="1" applyBorder="1" applyAlignment="1">
      <alignment horizontal="center" vertical="center" wrapText="1"/>
    </xf>
    <xf numFmtId="0" fontId="0" fillId="8" borderId="19" xfId="0" applyFill="1" applyBorder="1" applyAlignment="1">
      <alignment horizontal="center" vertical="center" wrapText="1"/>
    </xf>
    <xf numFmtId="0" fontId="5" fillId="5" borderId="13" xfId="0" applyFont="1" applyFill="1" applyBorder="1" applyAlignment="1">
      <alignment horizontal="left" vertical="center" wrapText="1"/>
    </xf>
    <xf numFmtId="0" fontId="5" fillId="5" borderId="6" xfId="0" applyFont="1" applyFill="1" applyBorder="1" applyAlignment="1">
      <alignment horizontal="left" vertical="center" wrapText="1"/>
    </xf>
    <xf numFmtId="0" fontId="7" fillId="7" borderId="20" xfId="0" applyFont="1" applyFill="1" applyBorder="1" applyAlignment="1">
      <alignment horizontal="center" vertical="center" wrapText="1"/>
    </xf>
    <xf numFmtId="0" fontId="7" fillId="7" borderId="0" xfId="0" applyFont="1" applyFill="1" applyAlignment="1">
      <alignment horizontal="center" vertical="center" wrapText="1"/>
    </xf>
    <xf numFmtId="0" fontId="8" fillId="4" borderId="31" xfId="0" applyFont="1" applyFill="1" applyBorder="1" applyAlignment="1">
      <alignment horizontal="center" vertical="center" wrapText="1"/>
    </xf>
    <xf numFmtId="0" fontId="8" fillId="4" borderId="26" xfId="0" applyFont="1" applyFill="1" applyBorder="1" applyAlignment="1">
      <alignment horizontal="center" vertical="center" wrapText="1"/>
    </xf>
    <xf numFmtId="0" fontId="8" fillId="4" borderId="33" xfId="0" applyFont="1" applyFill="1" applyBorder="1" applyAlignment="1">
      <alignment horizontal="center" vertical="center" wrapText="1"/>
    </xf>
    <xf numFmtId="0" fontId="8" fillId="4" borderId="27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</cellXfs>
  <cellStyles count="3">
    <cellStyle name="Moneda" xfId="2" builtinId="4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146EB0-8598-4E1E-B73B-99BEB3DD0BBF}">
  <dimension ref="A1:D5"/>
  <sheetViews>
    <sheetView tabSelected="1" workbookViewId="0">
      <selection activeCell="C41" sqref="C41"/>
    </sheetView>
  </sheetViews>
  <sheetFormatPr baseColWidth="10" defaultColWidth="12" defaultRowHeight="13.5" x14ac:dyDescent="0.3"/>
  <cols>
    <col min="1" max="1" width="22.83203125" style="1" bestFit="1" customWidth="1"/>
    <col min="2" max="2" width="59.6640625" style="1" bestFit="1" customWidth="1"/>
    <col min="3" max="3" width="72.33203125" style="1" bestFit="1" customWidth="1"/>
    <col min="4" max="4" width="28.5" style="1" bestFit="1" customWidth="1"/>
    <col min="5" max="16384" width="12" style="1"/>
  </cols>
  <sheetData>
    <row r="1" spans="1:4" ht="30" x14ac:dyDescent="0.3">
      <c r="D1" s="4" t="s">
        <v>15</v>
      </c>
    </row>
    <row r="2" spans="1:4" ht="30" x14ac:dyDescent="0.3">
      <c r="A2" s="62" t="s">
        <v>57</v>
      </c>
      <c r="B2" s="61"/>
      <c r="C2" s="5" t="s">
        <v>58</v>
      </c>
      <c r="D2" s="6">
        <f>'VALORACIÓN POR JUICIO DE VALOR'!E2</f>
        <v>50</v>
      </c>
    </row>
    <row r="3" spans="1:4" ht="30.75" thickBot="1" x14ac:dyDescent="0.35">
      <c r="A3" s="62"/>
      <c r="B3" s="61"/>
      <c r="C3" s="5" t="s">
        <v>59</v>
      </c>
      <c r="D3" s="8">
        <f>'VALORACIÓN POR FÓRMULAS'!I2</f>
        <v>50</v>
      </c>
    </row>
    <row r="4" spans="1:4" ht="38.25" thickTop="1" thickBot="1" x14ac:dyDescent="0.35">
      <c r="A4" s="62"/>
      <c r="B4" s="61"/>
      <c r="C4" s="7" t="s">
        <v>31</v>
      </c>
      <c r="D4" s="9">
        <f>D2+D3</f>
        <v>100</v>
      </c>
    </row>
    <row r="5" spans="1:4" ht="14.25" thickTop="1" x14ac:dyDescent="0.3"/>
  </sheetData>
  <mergeCells count="2">
    <mergeCell ref="B2:B4"/>
    <mergeCell ref="A2:A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710C73-7D64-4A5F-80A2-69BB497C8D74}">
  <dimension ref="A1:G29"/>
  <sheetViews>
    <sheetView zoomScale="145" zoomScaleNormal="145" workbookViewId="0">
      <selection activeCell="B33" sqref="B33"/>
    </sheetView>
  </sheetViews>
  <sheetFormatPr baseColWidth="10" defaultColWidth="41.83203125" defaultRowHeight="13.5" x14ac:dyDescent="0.3"/>
  <cols>
    <col min="1" max="1" width="24.1640625" style="1" customWidth="1"/>
    <col min="2" max="2" width="63" style="1" customWidth="1"/>
    <col min="3" max="3" width="22.1640625" style="1" customWidth="1"/>
    <col min="4" max="4" width="12.83203125" style="1" customWidth="1"/>
    <col min="5" max="5" width="17.6640625" style="1" customWidth="1"/>
    <col min="6" max="16384" width="41.83203125" style="1"/>
  </cols>
  <sheetData>
    <row r="1" spans="1:5" ht="13.15" customHeight="1" thickBot="1" x14ac:dyDescent="0.35">
      <c r="A1" s="45" t="s">
        <v>0</v>
      </c>
      <c r="B1" s="32" t="s">
        <v>14</v>
      </c>
      <c r="C1" s="33" t="s">
        <v>16</v>
      </c>
      <c r="D1" s="34" t="s">
        <v>1</v>
      </c>
      <c r="E1" s="35" t="s">
        <v>15</v>
      </c>
    </row>
    <row r="2" spans="1:5" ht="13.15" customHeight="1" thickTop="1" thickBot="1" x14ac:dyDescent="0.35">
      <c r="A2" s="69" t="s">
        <v>17</v>
      </c>
      <c r="B2" s="70"/>
      <c r="C2" s="17"/>
      <c r="D2" s="18">
        <v>0.5</v>
      </c>
      <c r="E2" s="36">
        <f>SUBTOTAL(9,E3:E27)</f>
        <v>50</v>
      </c>
    </row>
    <row r="3" spans="1:5" ht="13.15" customHeight="1" thickTop="1" thickBot="1" x14ac:dyDescent="0.35">
      <c r="A3" s="37" t="s">
        <v>2</v>
      </c>
      <c r="B3" s="19"/>
      <c r="C3" s="19"/>
      <c r="D3" s="60">
        <v>0.3</v>
      </c>
      <c r="E3" s="38">
        <f>SUBTOTAL(9,E4:E9)</f>
        <v>30</v>
      </c>
    </row>
    <row r="4" spans="1:5" s="23" customFormat="1" ht="13.15" customHeight="1" thickTop="1" x14ac:dyDescent="0.3">
      <c r="A4" s="71"/>
      <c r="B4" s="20" t="s">
        <v>3</v>
      </c>
      <c r="C4" s="21">
        <v>10</v>
      </c>
      <c r="D4" s="22">
        <v>0.25</v>
      </c>
      <c r="E4" s="39">
        <f>ROUND(10*C4*D4*$D$3,2)</f>
        <v>7.5</v>
      </c>
    </row>
    <row r="5" spans="1:5" s="23" customFormat="1" ht="13.15" customHeight="1" x14ac:dyDescent="0.3">
      <c r="A5" s="72"/>
      <c r="B5" s="24" t="s">
        <v>4</v>
      </c>
      <c r="C5" s="25">
        <v>10</v>
      </c>
      <c r="D5" s="26">
        <v>0.15</v>
      </c>
      <c r="E5" s="39">
        <f t="shared" ref="E5:E9" si="0">ROUND(10*C5*D5*$D$3,2)</f>
        <v>4.5</v>
      </c>
    </row>
    <row r="6" spans="1:5" s="23" customFormat="1" ht="13.15" customHeight="1" x14ac:dyDescent="0.3">
      <c r="A6" s="72"/>
      <c r="B6" s="24" t="s">
        <v>28</v>
      </c>
      <c r="C6" s="25">
        <v>10</v>
      </c>
      <c r="D6" s="26">
        <v>0.35</v>
      </c>
      <c r="E6" s="39">
        <f t="shared" si="0"/>
        <v>10.5</v>
      </c>
    </row>
    <row r="7" spans="1:5" s="23" customFormat="1" ht="13.15" customHeight="1" x14ac:dyDescent="0.3">
      <c r="A7" s="72"/>
      <c r="B7" s="24" t="s">
        <v>5</v>
      </c>
      <c r="C7" s="25">
        <v>10</v>
      </c>
      <c r="D7" s="26">
        <v>0.15</v>
      </c>
      <c r="E7" s="39">
        <f t="shared" si="0"/>
        <v>4.5</v>
      </c>
    </row>
    <row r="8" spans="1:5" s="23" customFormat="1" ht="13.15" customHeight="1" x14ac:dyDescent="0.3">
      <c r="A8" s="72"/>
      <c r="B8" s="24" t="s">
        <v>6</v>
      </c>
      <c r="C8" s="25">
        <v>10</v>
      </c>
      <c r="D8" s="26">
        <v>0.05</v>
      </c>
      <c r="E8" s="39">
        <f t="shared" si="0"/>
        <v>1.5</v>
      </c>
    </row>
    <row r="9" spans="1:5" s="23" customFormat="1" ht="13.15" customHeight="1" thickBot="1" x14ac:dyDescent="0.35">
      <c r="A9" s="73"/>
      <c r="B9" s="27" t="s">
        <v>10</v>
      </c>
      <c r="C9" s="28">
        <v>10</v>
      </c>
      <c r="D9" s="29">
        <v>0.05</v>
      </c>
      <c r="E9" s="39">
        <f t="shared" si="0"/>
        <v>1.5</v>
      </c>
    </row>
    <row r="10" spans="1:5" ht="13.15" customHeight="1" thickTop="1" thickBot="1" x14ac:dyDescent="0.35">
      <c r="A10" s="40" t="s">
        <v>7</v>
      </c>
      <c r="B10" s="19"/>
      <c r="C10" s="19"/>
      <c r="D10" s="60">
        <v>0.05</v>
      </c>
      <c r="E10" s="38">
        <f>SUBTOTAL(9,E11:E15)</f>
        <v>5</v>
      </c>
    </row>
    <row r="11" spans="1:5" s="23" customFormat="1" ht="13.15" customHeight="1" thickTop="1" x14ac:dyDescent="0.3">
      <c r="A11" s="41"/>
      <c r="B11" s="20" t="s">
        <v>37</v>
      </c>
      <c r="C11" s="21">
        <v>10</v>
      </c>
      <c r="D11" s="22">
        <v>0.3</v>
      </c>
      <c r="E11" s="39">
        <f>ROUND(10*C11*D11*$D$10,2)</f>
        <v>1.5</v>
      </c>
    </row>
    <row r="12" spans="1:5" s="23" customFormat="1" ht="13.15" customHeight="1" x14ac:dyDescent="0.3">
      <c r="A12" s="42"/>
      <c r="B12" s="24" t="s">
        <v>38</v>
      </c>
      <c r="C12" s="25">
        <v>10</v>
      </c>
      <c r="D12" s="26">
        <v>0.2</v>
      </c>
      <c r="E12" s="39">
        <f t="shared" ref="E12:E15" si="1">ROUND(10*C12*D12*$D$10,2)</f>
        <v>1</v>
      </c>
    </row>
    <row r="13" spans="1:5" s="23" customFormat="1" ht="13.15" customHeight="1" x14ac:dyDescent="0.3">
      <c r="A13" s="42"/>
      <c r="B13" s="24" t="s">
        <v>39</v>
      </c>
      <c r="C13" s="25">
        <v>10</v>
      </c>
      <c r="D13" s="26">
        <v>0.25</v>
      </c>
      <c r="E13" s="39">
        <f t="shared" si="1"/>
        <v>1.25</v>
      </c>
    </row>
    <row r="14" spans="1:5" s="23" customFormat="1" ht="13.15" customHeight="1" x14ac:dyDescent="0.3">
      <c r="A14" s="42"/>
      <c r="B14" s="24" t="s">
        <v>40</v>
      </c>
      <c r="C14" s="25">
        <v>10</v>
      </c>
      <c r="D14" s="26">
        <v>0.15</v>
      </c>
      <c r="E14" s="39">
        <f t="shared" si="1"/>
        <v>0.75</v>
      </c>
    </row>
    <row r="15" spans="1:5" s="23" customFormat="1" ht="13.15" customHeight="1" thickBot="1" x14ac:dyDescent="0.35">
      <c r="A15" s="43"/>
      <c r="B15" s="27" t="s">
        <v>41</v>
      </c>
      <c r="C15" s="28">
        <v>10</v>
      </c>
      <c r="D15" s="29">
        <v>0.1</v>
      </c>
      <c r="E15" s="39">
        <f t="shared" si="1"/>
        <v>0.5</v>
      </c>
    </row>
    <row r="16" spans="1:5" ht="15" customHeight="1" thickTop="1" thickBot="1" x14ac:dyDescent="0.35">
      <c r="A16" s="74" t="s">
        <v>8</v>
      </c>
      <c r="B16" s="75"/>
      <c r="C16" s="19"/>
      <c r="D16" s="60">
        <v>0.1</v>
      </c>
      <c r="E16" s="38">
        <f>SUBTOTAL(9,E17:E22)</f>
        <v>10</v>
      </c>
    </row>
    <row r="17" spans="1:7" s="23" customFormat="1" ht="13.15" customHeight="1" thickTop="1" x14ac:dyDescent="0.3">
      <c r="A17" s="71"/>
      <c r="B17" s="20" t="s">
        <v>32</v>
      </c>
      <c r="C17" s="21">
        <v>10</v>
      </c>
      <c r="D17" s="22">
        <v>0.2</v>
      </c>
      <c r="E17" s="39">
        <f>ROUND(10*C17*D17*$D$16,2)</f>
        <v>2</v>
      </c>
    </row>
    <row r="18" spans="1:7" s="23" customFormat="1" ht="13.15" customHeight="1" x14ac:dyDescent="0.3">
      <c r="A18" s="72"/>
      <c r="B18" s="24" t="s">
        <v>33</v>
      </c>
      <c r="C18" s="25">
        <v>10</v>
      </c>
      <c r="D18" s="26">
        <v>0.25</v>
      </c>
      <c r="E18" s="39">
        <f t="shared" ref="E18:E22" si="2">ROUND(10*C18*D18*$D$16,2)</f>
        <v>2.5</v>
      </c>
    </row>
    <row r="19" spans="1:7" s="23" customFormat="1" ht="13.15" customHeight="1" x14ac:dyDescent="0.3">
      <c r="A19" s="72"/>
      <c r="B19" s="24" t="s">
        <v>34</v>
      </c>
      <c r="C19" s="25">
        <v>10</v>
      </c>
      <c r="D19" s="26">
        <v>0.2</v>
      </c>
      <c r="E19" s="39">
        <f t="shared" si="2"/>
        <v>2</v>
      </c>
    </row>
    <row r="20" spans="1:7" s="23" customFormat="1" ht="13.15" customHeight="1" x14ac:dyDescent="0.3">
      <c r="A20" s="72"/>
      <c r="B20" s="24" t="s">
        <v>35</v>
      </c>
      <c r="C20" s="25">
        <v>10</v>
      </c>
      <c r="D20" s="26">
        <v>0.15</v>
      </c>
      <c r="E20" s="39">
        <f t="shared" si="2"/>
        <v>1.5</v>
      </c>
    </row>
    <row r="21" spans="1:7" s="23" customFormat="1" ht="13.15" customHeight="1" x14ac:dyDescent="0.3">
      <c r="A21" s="72"/>
      <c r="B21" s="24" t="s">
        <v>36</v>
      </c>
      <c r="C21" s="25">
        <v>10</v>
      </c>
      <c r="D21" s="26">
        <v>0.1</v>
      </c>
      <c r="E21" s="39">
        <f t="shared" si="2"/>
        <v>1</v>
      </c>
    </row>
    <row r="22" spans="1:7" s="23" customFormat="1" ht="13.15" customHeight="1" thickBot="1" x14ac:dyDescent="0.35">
      <c r="A22" s="73"/>
      <c r="B22" s="27" t="s">
        <v>42</v>
      </c>
      <c r="C22" s="28">
        <v>10</v>
      </c>
      <c r="D22" s="29">
        <v>0.1</v>
      </c>
      <c r="E22" s="39">
        <f t="shared" si="2"/>
        <v>1</v>
      </c>
    </row>
    <row r="23" spans="1:7" ht="13.15" customHeight="1" thickTop="1" thickBot="1" x14ac:dyDescent="0.35">
      <c r="A23" s="37" t="s">
        <v>9</v>
      </c>
      <c r="B23" s="19"/>
      <c r="C23" s="19"/>
      <c r="D23" s="60">
        <v>0.05</v>
      </c>
      <c r="E23" s="38">
        <f>SUBTOTAL(9,E24:E27)</f>
        <v>5</v>
      </c>
    </row>
    <row r="24" spans="1:7" s="23" customFormat="1" ht="13.15" customHeight="1" thickTop="1" x14ac:dyDescent="0.3">
      <c r="A24" s="66"/>
      <c r="B24" s="24" t="s">
        <v>44</v>
      </c>
      <c r="C24" s="21">
        <v>10</v>
      </c>
      <c r="D24" s="22">
        <v>0.5</v>
      </c>
      <c r="E24" s="39">
        <f>ROUND(10*C24*D24*$D$23,2)</f>
        <v>2.5</v>
      </c>
      <c r="G24" s="30"/>
    </row>
    <row r="25" spans="1:7" s="23" customFormat="1" ht="13.15" customHeight="1" x14ac:dyDescent="0.3">
      <c r="A25" s="67"/>
      <c r="B25" s="24" t="s">
        <v>12</v>
      </c>
      <c r="C25" s="25">
        <v>10</v>
      </c>
      <c r="D25" s="26">
        <v>0.25</v>
      </c>
      <c r="E25" s="39">
        <f t="shared" ref="E25:E27" si="3">ROUND(10*C25*D25*$D$23,2)</f>
        <v>1.25</v>
      </c>
      <c r="G25" s="30"/>
    </row>
    <row r="26" spans="1:7" s="23" customFormat="1" ht="13.15" customHeight="1" x14ac:dyDescent="0.3">
      <c r="A26" s="67"/>
      <c r="B26" s="24" t="s">
        <v>13</v>
      </c>
      <c r="C26" s="25">
        <v>10</v>
      </c>
      <c r="D26" s="26">
        <v>0.2</v>
      </c>
      <c r="E26" s="39">
        <f t="shared" si="3"/>
        <v>1</v>
      </c>
      <c r="G26" s="30"/>
    </row>
    <row r="27" spans="1:7" s="23" customFormat="1" ht="13.15" customHeight="1" x14ac:dyDescent="0.3">
      <c r="A27" s="67"/>
      <c r="B27" s="24" t="s">
        <v>11</v>
      </c>
      <c r="C27" s="25">
        <v>10</v>
      </c>
      <c r="D27" s="26">
        <v>0.05</v>
      </c>
      <c r="E27" s="39">
        <f t="shared" si="3"/>
        <v>0.25</v>
      </c>
      <c r="G27" s="30"/>
    </row>
    <row r="28" spans="1:7" s="23" customFormat="1" ht="41.25" thickBot="1" x14ac:dyDescent="0.35">
      <c r="A28" s="68"/>
      <c r="B28" s="44" t="s">
        <v>43</v>
      </c>
      <c r="C28" s="63"/>
      <c r="D28" s="63"/>
      <c r="E28" s="64"/>
    </row>
    <row r="29" spans="1:7" x14ac:dyDescent="0.3">
      <c r="C29" s="65"/>
      <c r="D29" s="65"/>
      <c r="E29" s="65"/>
    </row>
  </sheetData>
  <mergeCells count="7">
    <mergeCell ref="C28:E28"/>
    <mergeCell ref="C29:E29"/>
    <mergeCell ref="A24:A28"/>
    <mergeCell ref="A2:B2"/>
    <mergeCell ref="A4:A9"/>
    <mergeCell ref="A17:A22"/>
    <mergeCell ref="A16:B1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F6C9BD-7778-485D-9D2B-EC418227F5E6}">
  <dimension ref="A1:L12"/>
  <sheetViews>
    <sheetView workbookViewId="0">
      <selection activeCell="G4" sqref="G4"/>
    </sheetView>
  </sheetViews>
  <sheetFormatPr baseColWidth="10" defaultColWidth="97.6640625" defaultRowHeight="13.5" x14ac:dyDescent="0.3"/>
  <cols>
    <col min="1" max="1" width="16.5" style="3" bestFit="1" customWidth="1"/>
    <col min="2" max="2" width="76.5" style="3" customWidth="1"/>
    <col min="3" max="3" width="20.83203125" style="3" bestFit="1" customWidth="1"/>
    <col min="4" max="4" width="14.1640625" style="3" bestFit="1" customWidth="1"/>
    <col min="5" max="6" width="14.5" style="3" bestFit="1" customWidth="1"/>
    <col min="7" max="7" width="13" style="3" bestFit="1" customWidth="1"/>
    <col min="8" max="8" width="8.33203125" style="3" customWidth="1"/>
    <col min="9" max="9" width="13.1640625" style="3" bestFit="1" customWidth="1"/>
    <col min="10" max="26" width="13" style="3" customWidth="1"/>
    <col min="27" max="16384" width="97.6640625" style="3"/>
  </cols>
  <sheetData>
    <row r="1" spans="1:12" x14ac:dyDescent="0.3">
      <c r="A1" s="31" t="s">
        <v>0</v>
      </c>
      <c r="B1" s="34" t="s">
        <v>45</v>
      </c>
      <c r="C1" s="46" t="s">
        <v>20</v>
      </c>
      <c r="D1" s="46" t="s">
        <v>49</v>
      </c>
      <c r="E1" s="47" t="s">
        <v>29</v>
      </c>
      <c r="F1" s="47" t="s">
        <v>30</v>
      </c>
      <c r="G1" s="47" t="s">
        <v>16</v>
      </c>
      <c r="H1" s="47" t="s">
        <v>1</v>
      </c>
      <c r="I1" s="48" t="s">
        <v>15</v>
      </c>
    </row>
    <row r="2" spans="1:12" ht="17.45" customHeight="1" x14ac:dyDescent="0.3">
      <c r="A2" s="76" t="s">
        <v>18</v>
      </c>
      <c r="B2" s="77"/>
      <c r="C2" s="77"/>
      <c r="D2" s="77"/>
      <c r="E2" s="77"/>
      <c r="F2" s="77"/>
      <c r="G2" s="77"/>
      <c r="H2" s="49">
        <v>0.5</v>
      </c>
      <c r="I2" s="50">
        <f>SUBTOTAL(9,I3:I12)</f>
        <v>50</v>
      </c>
    </row>
    <row r="3" spans="1:12" ht="15" customHeight="1" x14ac:dyDescent="0.3">
      <c r="A3" s="78" t="s">
        <v>21</v>
      </c>
      <c r="B3" s="79"/>
      <c r="C3" s="79"/>
      <c r="D3" s="79"/>
      <c r="E3" s="79"/>
      <c r="F3" s="79"/>
      <c r="G3" s="79"/>
      <c r="H3" s="51">
        <v>0.45</v>
      </c>
      <c r="I3" s="52">
        <f>SUBTOTAL(9,I4:I7)</f>
        <v>45</v>
      </c>
    </row>
    <row r="4" spans="1:12" ht="84" customHeight="1" x14ac:dyDescent="0.3">
      <c r="A4" s="53" t="s">
        <v>23</v>
      </c>
      <c r="B4" s="2" t="s">
        <v>47</v>
      </c>
      <c r="C4" s="82" t="s">
        <v>48</v>
      </c>
      <c r="D4" s="10">
        <v>134442.62</v>
      </c>
      <c r="E4" s="11"/>
      <c r="F4" s="11"/>
      <c r="G4" s="12">
        <f>ROUND(10*(D4-E4)/(D4-F4),2)</f>
        <v>10</v>
      </c>
      <c r="H4" s="15">
        <v>0.1</v>
      </c>
      <c r="I4" s="54">
        <f>ROUND(10*G4*H4*$H$3,2)</f>
        <v>4.5</v>
      </c>
      <c r="L4" s="16"/>
    </row>
    <row r="5" spans="1:12" ht="84" customHeight="1" x14ac:dyDescent="0.3">
      <c r="A5" s="53" t="s">
        <v>50</v>
      </c>
      <c r="B5" s="2" t="s">
        <v>19</v>
      </c>
      <c r="C5" s="82"/>
      <c r="D5" s="10">
        <v>630281.86250000005</v>
      </c>
      <c r="E5" s="11"/>
      <c r="F5" s="11"/>
      <c r="G5" s="12">
        <v>10</v>
      </c>
      <c r="H5" s="15">
        <v>0.45</v>
      </c>
      <c r="I5" s="54">
        <f>ROUND(10*G5*H5*$H$3,2)</f>
        <v>20.25</v>
      </c>
      <c r="L5" s="16"/>
    </row>
    <row r="6" spans="1:12" ht="84" customHeight="1" x14ac:dyDescent="0.3">
      <c r="A6" s="53" t="s">
        <v>51</v>
      </c>
      <c r="B6" s="2" t="s">
        <v>19</v>
      </c>
      <c r="C6" s="82"/>
      <c r="D6" s="10">
        <v>782491.19583333295</v>
      </c>
      <c r="E6" s="11"/>
      <c r="F6" s="11"/>
      <c r="G6" s="12">
        <f>ROUND(10*(D6-E6)/(D6-F6),2)</f>
        <v>10</v>
      </c>
      <c r="H6" s="15">
        <v>0.4</v>
      </c>
      <c r="I6" s="54">
        <f>ROUND(10*G6*H6*$H$3,2)</f>
        <v>18</v>
      </c>
      <c r="L6" s="16"/>
    </row>
    <row r="7" spans="1:12" ht="84" customHeight="1" x14ac:dyDescent="0.3">
      <c r="A7" s="53" t="s">
        <v>52</v>
      </c>
      <c r="B7" s="2" t="s">
        <v>46</v>
      </c>
      <c r="C7" s="82"/>
      <c r="D7" s="10">
        <v>72000</v>
      </c>
      <c r="E7" s="11"/>
      <c r="F7" s="11"/>
      <c r="G7" s="12">
        <f>ROUND(10*(D7-E7)/(D7-F7),2)</f>
        <v>10</v>
      </c>
      <c r="H7" s="15">
        <v>0.05</v>
      </c>
      <c r="I7" s="54">
        <f>ROUND(10*G7*H7*$H$3,2)</f>
        <v>2.25</v>
      </c>
      <c r="L7" s="16"/>
    </row>
    <row r="8" spans="1:12" ht="17.25" x14ac:dyDescent="0.3">
      <c r="A8" s="80" t="s">
        <v>22</v>
      </c>
      <c r="B8" s="81"/>
      <c r="C8" s="81"/>
      <c r="D8" s="81"/>
      <c r="E8" s="81"/>
      <c r="F8" s="81"/>
      <c r="G8" s="81"/>
      <c r="H8" s="51">
        <v>0.05</v>
      </c>
      <c r="I8" s="52">
        <f>SUBTOTAL(9,I9:I12)</f>
        <v>5</v>
      </c>
    </row>
    <row r="9" spans="1:12" ht="18" customHeight="1" x14ac:dyDescent="0.3">
      <c r="A9" s="53" t="s">
        <v>53</v>
      </c>
      <c r="B9" s="2" t="s">
        <v>24</v>
      </c>
      <c r="C9" s="82" t="s">
        <v>48</v>
      </c>
      <c r="D9" s="12">
        <v>99.9</v>
      </c>
      <c r="E9" s="13"/>
      <c r="F9" s="13"/>
      <c r="G9" s="12">
        <f>10*(D9-E9)/(D9-F9)</f>
        <v>10</v>
      </c>
      <c r="H9" s="15">
        <v>0.25</v>
      </c>
      <c r="I9" s="54">
        <f>ROUND(10*G9*H9*$H$8,2)</f>
        <v>1.25</v>
      </c>
    </row>
    <row r="10" spans="1:12" ht="18" customHeight="1" x14ac:dyDescent="0.3">
      <c r="A10" s="55" t="s">
        <v>54</v>
      </c>
      <c r="B10" s="14" t="s">
        <v>25</v>
      </c>
      <c r="C10" s="82"/>
      <c r="D10" s="12">
        <v>1</v>
      </c>
      <c r="E10" s="12"/>
      <c r="F10" s="12"/>
      <c r="G10" s="12">
        <f>10*(D10-E10)/(D10-F10)</f>
        <v>10</v>
      </c>
      <c r="H10" s="15">
        <v>0.25</v>
      </c>
      <c r="I10" s="54">
        <f>ROUND(10*G10*H10*$H$8,2)</f>
        <v>1.25</v>
      </c>
    </row>
    <row r="11" spans="1:12" ht="18" customHeight="1" x14ac:dyDescent="0.3">
      <c r="A11" s="55" t="s">
        <v>55</v>
      </c>
      <c r="B11" s="14" t="s">
        <v>26</v>
      </c>
      <c r="C11" s="82"/>
      <c r="D11" s="12">
        <v>2</v>
      </c>
      <c r="E11" s="12"/>
      <c r="F11" s="12"/>
      <c r="G11" s="12">
        <f>10*(D11-E11)/(D11-F11)</f>
        <v>10</v>
      </c>
      <c r="H11" s="15">
        <v>0.25</v>
      </c>
      <c r="I11" s="54">
        <f>ROUND(10*G11*H11*$H$8,2)</f>
        <v>1.25</v>
      </c>
    </row>
    <row r="12" spans="1:12" ht="18" customHeight="1" thickBot="1" x14ac:dyDescent="0.35">
      <c r="A12" s="56" t="s">
        <v>56</v>
      </c>
      <c r="B12" s="57" t="s">
        <v>27</v>
      </c>
      <c r="C12" s="83"/>
      <c r="D12" s="58">
        <v>5</v>
      </c>
      <c r="E12" s="58"/>
      <c r="F12" s="58"/>
      <c r="G12" s="58">
        <f>10*(D12-E12)/(D12-F12)</f>
        <v>10</v>
      </c>
      <c r="H12" s="59">
        <v>0.25</v>
      </c>
      <c r="I12" s="54">
        <f>ROUND(10*G12*H12*$H$8,2)</f>
        <v>1.25</v>
      </c>
    </row>
  </sheetData>
  <mergeCells count="5">
    <mergeCell ref="A2:G2"/>
    <mergeCell ref="A3:G3"/>
    <mergeCell ref="A8:G8"/>
    <mergeCell ref="C4:C7"/>
    <mergeCell ref="C9:C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VALORACIÓN OFERTA</vt:lpstr>
      <vt:lpstr>VALORACIÓN POR JUICIO DE VALOR</vt:lpstr>
      <vt:lpstr>VALORACIÓN POR FÓRMULAS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SALVADOR GONZALEZ VAQUERO</dc:creator>
  <cp:lastModifiedBy>SALVADOR GONZALEZ VAQUERO</cp:lastModifiedBy>
  <dcterms:created xsi:type="dcterms:W3CDTF">2025-06-24T07:32:55Z</dcterms:created>
  <dcterms:modified xsi:type="dcterms:W3CDTF">2026-01-19T12:25:30Z</dcterms:modified>
</cp:coreProperties>
</file>