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filterPrivacy="1" defaultThemeVersion="124226"/>
  <xr:revisionPtr revIDLastSave="0" documentId="13_ncr:1_{4150B497-E0EB-4B5E-8C3C-8BADB8F0B9B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  <sheet name="Hoja2" sheetId="2" r:id="rId2"/>
    <sheet name="Hoja3" sheetId="3" r:id="rId3"/>
  </sheets>
  <definedNames>
    <definedName name="_xlnm.Print_Area" localSheetId="0">Hoja1!$B$4:$I$16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0" i="1" l="1"/>
  <c r="H6" i="1" l="1"/>
  <c r="I6" i="1" s="1"/>
  <c r="H7" i="1"/>
  <c r="I7" i="1" s="1"/>
  <c r="H8" i="1"/>
  <c r="I8" i="1" s="1"/>
  <c r="H9" i="1"/>
  <c r="I9" i="1" s="1"/>
  <c r="H10" i="1"/>
  <c r="I10" i="1" s="1"/>
  <c r="H11" i="1"/>
  <c r="I11" i="1" s="1"/>
  <c r="H12" i="1"/>
  <c r="I12" i="1" s="1"/>
  <c r="H13" i="1"/>
  <c r="I13" i="1" s="1"/>
  <c r="H14" i="1"/>
  <c r="I14" i="1" s="1"/>
  <c r="H5" i="1"/>
  <c r="I5" i="1" s="1"/>
  <c r="I16" i="1" l="1"/>
  <c r="D24" i="1" s="1"/>
  <c r="E24" i="1" s="1"/>
  <c r="D28" i="1" l="1"/>
  <c r="E28" i="1" s="1"/>
  <c r="D27" i="1"/>
  <c r="E27" i="1" s="1"/>
  <c r="D26" i="1"/>
  <c r="E26" i="1" s="1"/>
  <c r="D25" i="1"/>
  <c r="E25" i="1" s="1"/>
  <c r="I18" i="1"/>
  <c r="I19" i="1" s="1"/>
  <c r="I17" i="1"/>
</calcChain>
</file>

<file path=xl/sharedStrings.xml><?xml version="1.0" encoding="utf-8"?>
<sst xmlns="http://schemas.openxmlformats.org/spreadsheetml/2006/main" count="30" uniqueCount="30">
  <si>
    <t>4 AÑOS</t>
  </si>
  <si>
    <t>Mezcla 1</t>
  </si>
  <si>
    <t>Mezcla 2</t>
  </si>
  <si>
    <t>Mezcla 3</t>
  </si>
  <si>
    <t>Mezcla 4</t>
  </si>
  <si>
    <t>Mezcla 5</t>
  </si>
  <si>
    <t>Mezcla 6</t>
  </si>
  <si>
    <t>TOTAL</t>
  </si>
  <si>
    <t>Nitrógeno (A)</t>
  </si>
  <si>
    <t>Nitrógeno (B)</t>
  </si>
  <si>
    <t>Manorreguladores</t>
  </si>
  <si>
    <t>Carros porta-botellas</t>
  </si>
  <si>
    <t>Importe</t>
  </si>
  <si>
    <t>Artículos</t>
  </si>
  <si>
    <t>Precio Unitario nueva licitación</t>
  </si>
  <si>
    <t xml:space="preserve">LICITACIÓN DE BOTELLAS DE GASES - 2025-2029. </t>
  </si>
  <si>
    <t>Unidades Propuestas</t>
  </si>
  <si>
    <t>Unidades Consumidas último contrato</t>
  </si>
  <si>
    <t>Unidades última licitación</t>
  </si>
  <si>
    <t>TOTAL IVA INCLUIDO</t>
  </si>
  <si>
    <t>SIN IVA PARA 2 AÑOS</t>
  </si>
  <si>
    <t>CON IVA PARA 2 AÑOS</t>
  </si>
  <si>
    <t>COSTES DIRECTOS</t>
  </si>
  <si>
    <t>Mano de Obra</t>
  </si>
  <si>
    <t>Materiales</t>
  </si>
  <si>
    <t>Costes logísticos</t>
  </si>
  <si>
    <t>COSTES INDIRECTOS</t>
  </si>
  <si>
    <t>Precio Adjudicado Anterior licitación 2021</t>
  </si>
  <si>
    <t>IPC acumulado febrero 2021 a enero 2026</t>
  </si>
  <si>
    <t>IVA EN DOS AÑOS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</si>
</sst>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1" xfId="0" applyBorder="1"/>
    <xf numFmtId="1" fontId="0" fillId="0" borderId="1" xfId="0" applyNumberFormat="1" applyBorder="1"/>
    <xf numFmtId="164" fontId="0" fillId="0" borderId="0" xfId="0" applyNumberFormat="1"/>
    <xf numFmtId="164" fontId="0" fillId="0" borderId="1" xfId="0" applyNumberFormat="1" applyBorder="1"/>
    <xf numFmtId="10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" fontId="1" fillId="0" borderId="1" xfId="0" applyNumberFormat="1" applyFont="1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/>
    <xf numFmtId="16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/>
    <xf numFmtId="164" fontId="1" fillId="2" borderId="1" xfId="0" applyNumberFormat="1" applyFont="1" applyFill="1" applyBorder="1"/>
    <xf numFmtId="164" fontId="1" fillId="2" borderId="1" xfId="0" applyNumberFormat="1" applyFont="1" applyFill="1" applyBorder="1" applyAlignment="1">
      <alignment horizontal="right"/>
    </xf>
    <xf numFmtId="0" fontId="1" fillId="0" borderId="0" xfId="0" applyFont="1"/>
    <xf numFmtId="0" fontId="2" fillId="0" borderId="0" xfId="0" applyFont="1" applyAlignment="1">
      <alignment horizontal="center" vertical="center"/>
    </xf>
    <xf numFmtId="9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9" fontId="3" fillId="0" borderId="0" xfId="0" applyNumberFormat="1" applyFon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228600</xdr:colOff>
      <xdr:row>0</xdr:row>
      <xdr:rowOff>171450</xdr:rowOff>
    </xdr:from>
    <xdr:to>
      <xdr:col>25</xdr:col>
      <xdr:colOff>504825</xdr:colOff>
      <xdr:row>23</xdr:row>
      <xdr:rowOff>95250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F7D81E8-FEE8-6A9A-688F-AA100F8F98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10825" y="171450"/>
          <a:ext cx="10029825" cy="4676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I28"/>
  <sheetViews>
    <sheetView tabSelected="1" workbookViewId="0">
      <selection activeCell="I16" sqref="I16"/>
    </sheetView>
  </sheetViews>
  <sheetFormatPr baseColWidth="10" defaultColWidth="9.140625" defaultRowHeight="15" x14ac:dyDescent="0.25"/>
  <cols>
    <col min="2" max="2" width="22.85546875" customWidth="1"/>
    <col min="3" max="3" width="15.85546875" customWidth="1"/>
    <col min="4" max="4" width="15.5703125" customWidth="1"/>
    <col min="5" max="5" width="11.7109375" customWidth="1"/>
    <col min="6" max="8" width="21.5703125" style="3" customWidth="1"/>
    <col min="9" max="9" width="12.85546875" style="3" customWidth="1"/>
  </cols>
  <sheetData>
    <row r="2" spans="2:9" x14ac:dyDescent="0.25">
      <c r="B2" s="16" t="s">
        <v>15</v>
      </c>
      <c r="C2" s="16"/>
      <c r="D2" s="16"/>
    </row>
    <row r="3" spans="2:9" x14ac:dyDescent="0.25">
      <c r="B3" t="s">
        <v>0</v>
      </c>
    </row>
    <row r="4" spans="2:9" ht="44.25" customHeight="1" x14ac:dyDescent="0.25">
      <c r="B4" s="10" t="s">
        <v>13</v>
      </c>
      <c r="C4" s="6" t="s">
        <v>17</v>
      </c>
      <c r="D4" s="6" t="s">
        <v>18</v>
      </c>
      <c r="E4" s="8" t="s">
        <v>16</v>
      </c>
      <c r="F4" s="7" t="s">
        <v>27</v>
      </c>
      <c r="G4" s="7" t="s">
        <v>28</v>
      </c>
      <c r="H4" s="12" t="s">
        <v>14</v>
      </c>
      <c r="I4" s="12" t="s">
        <v>12</v>
      </c>
    </row>
    <row r="5" spans="2:9" x14ac:dyDescent="0.25">
      <c r="B5" s="11" t="s">
        <v>1</v>
      </c>
      <c r="C5" s="1">
        <v>166</v>
      </c>
      <c r="D5" s="2">
        <v>150</v>
      </c>
      <c r="E5" s="9">
        <v>170</v>
      </c>
      <c r="F5" s="4">
        <v>250</v>
      </c>
      <c r="G5" s="5">
        <v>0.23100000000000001</v>
      </c>
      <c r="H5" s="13">
        <f>F5+G5*F5</f>
        <v>307.75</v>
      </c>
      <c r="I5" s="13">
        <f>E5*H5</f>
        <v>52317.5</v>
      </c>
    </row>
    <row r="6" spans="2:9" x14ac:dyDescent="0.25">
      <c r="B6" s="11" t="s">
        <v>2</v>
      </c>
      <c r="C6" s="1">
        <v>25</v>
      </c>
      <c r="D6" s="2">
        <v>30</v>
      </c>
      <c r="E6" s="9">
        <v>30</v>
      </c>
      <c r="F6" s="4">
        <v>275</v>
      </c>
      <c r="G6" s="5">
        <v>0.23100000000000001</v>
      </c>
      <c r="H6" s="13">
        <f t="shared" ref="H6:H14" si="0">F6+G6*F6</f>
        <v>338.52499999999998</v>
      </c>
      <c r="I6" s="13">
        <f t="shared" ref="I6:I14" si="1">E6*H6</f>
        <v>10155.75</v>
      </c>
    </row>
    <row r="7" spans="2:9" x14ac:dyDescent="0.25">
      <c r="B7" s="11" t="s">
        <v>3</v>
      </c>
      <c r="C7" s="1">
        <v>33</v>
      </c>
      <c r="D7" s="2">
        <v>30</v>
      </c>
      <c r="E7" s="9">
        <v>34</v>
      </c>
      <c r="F7" s="4">
        <v>275</v>
      </c>
      <c r="G7" s="5">
        <v>0.23100000000000001</v>
      </c>
      <c r="H7" s="13">
        <f t="shared" si="0"/>
        <v>338.52499999999998</v>
      </c>
      <c r="I7" s="13">
        <f t="shared" si="1"/>
        <v>11509.849999999999</v>
      </c>
    </row>
    <row r="8" spans="2:9" x14ac:dyDescent="0.25">
      <c r="B8" s="11" t="s">
        <v>4</v>
      </c>
      <c r="C8" s="1">
        <v>37</v>
      </c>
      <c r="D8" s="2">
        <v>30</v>
      </c>
      <c r="E8" s="9">
        <v>40</v>
      </c>
      <c r="F8" s="4">
        <v>275</v>
      </c>
      <c r="G8" s="5">
        <v>0.23100000000000001</v>
      </c>
      <c r="H8" s="13">
        <f t="shared" si="0"/>
        <v>338.52499999999998</v>
      </c>
      <c r="I8" s="13">
        <f t="shared" si="1"/>
        <v>13541</v>
      </c>
    </row>
    <row r="9" spans="2:9" x14ac:dyDescent="0.25">
      <c r="B9" s="11" t="s">
        <v>5</v>
      </c>
      <c r="C9" s="1">
        <v>29</v>
      </c>
      <c r="D9" s="2">
        <v>30</v>
      </c>
      <c r="E9" s="9">
        <v>30</v>
      </c>
      <c r="F9" s="4">
        <v>275</v>
      </c>
      <c r="G9" s="5">
        <v>0.23100000000000001</v>
      </c>
      <c r="H9" s="13">
        <f t="shared" si="0"/>
        <v>338.52499999999998</v>
      </c>
      <c r="I9" s="13">
        <f t="shared" si="1"/>
        <v>10155.75</v>
      </c>
    </row>
    <row r="10" spans="2:9" x14ac:dyDescent="0.25">
      <c r="B10" s="11" t="s">
        <v>6</v>
      </c>
      <c r="C10" s="1">
        <v>28</v>
      </c>
      <c r="D10" s="2">
        <v>30</v>
      </c>
      <c r="E10" s="9">
        <v>30</v>
      </c>
      <c r="F10" s="4">
        <v>275</v>
      </c>
      <c r="G10" s="5">
        <v>0.23100000000000001</v>
      </c>
      <c r="H10" s="13">
        <f t="shared" si="0"/>
        <v>338.52499999999998</v>
      </c>
      <c r="I10" s="13">
        <f t="shared" si="1"/>
        <v>10155.75</v>
      </c>
    </row>
    <row r="11" spans="2:9" x14ac:dyDescent="0.25">
      <c r="B11" s="11" t="s">
        <v>8</v>
      </c>
      <c r="C11" s="1">
        <v>46</v>
      </c>
      <c r="D11" s="2">
        <v>90</v>
      </c>
      <c r="E11" s="9">
        <v>50</v>
      </c>
      <c r="F11" s="4">
        <v>33.090000000000003</v>
      </c>
      <c r="G11" s="5">
        <v>0.23100000000000001</v>
      </c>
      <c r="H11" s="13">
        <f t="shared" si="0"/>
        <v>40.733790000000006</v>
      </c>
      <c r="I11" s="13">
        <f t="shared" si="1"/>
        <v>2036.6895000000004</v>
      </c>
    </row>
    <row r="12" spans="2:9" x14ac:dyDescent="0.25">
      <c r="B12" s="11" t="s">
        <v>9</v>
      </c>
      <c r="C12" s="1">
        <v>31</v>
      </c>
      <c r="D12" s="2">
        <v>10</v>
      </c>
      <c r="E12" s="9">
        <v>50</v>
      </c>
      <c r="F12" s="4">
        <v>33.090000000000003</v>
      </c>
      <c r="G12" s="5">
        <v>0.23100000000000001</v>
      </c>
      <c r="H12" s="13">
        <f t="shared" si="0"/>
        <v>40.733790000000006</v>
      </c>
      <c r="I12" s="13">
        <f t="shared" si="1"/>
        <v>2036.6895000000004</v>
      </c>
    </row>
    <row r="13" spans="2:9" x14ac:dyDescent="0.25">
      <c r="B13" s="11" t="s">
        <v>11</v>
      </c>
      <c r="C13" s="1">
        <v>1</v>
      </c>
      <c r="D13" s="2">
        <v>10</v>
      </c>
      <c r="E13" s="9">
        <v>4</v>
      </c>
      <c r="F13" s="4">
        <v>96</v>
      </c>
      <c r="G13" s="5">
        <v>0.23100000000000001</v>
      </c>
      <c r="H13" s="13">
        <f t="shared" si="0"/>
        <v>118.176</v>
      </c>
      <c r="I13" s="13">
        <f t="shared" si="1"/>
        <v>472.70400000000001</v>
      </c>
    </row>
    <row r="14" spans="2:9" x14ac:dyDescent="0.25">
      <c r="B14" s="11" t="s">
        <v>10</v>
      </c>
      <c r="C14" s="1">
        <v>5</v>
      </c>
      <c r="D14" s="2">
        <v>10</v>
      </c>
      <c r="E14" s="9">
        <v>10</v>
      </c>
      <c r="F14" s="4">
        <v>232</v>
      </c>
      <c r="G14" s="5">
        <v>0.23100000000000001</v>
      </c>
      <c r="H14" s="13">
        <f t="shared" si="0"/>
        <v>285.59199999999998</v>
      </c>
      <c r="I14" s="13">
        <f t="shared" si="1"/>
        <v>2855.92</v>
      </c>
    </row>
    <row r="15" spans="2:9" x14ac:dyDescent="0.25">
      <c r="B15" s="1"/>
      <c r="C15" s="1"/>
      <c r="D15" s="1"/>
      <c r="E15" s="1"/>
      <c r="F15" s="4"/>
      <c r="G15" s="4"/>
      <c r="H15" s="13"/>
      <c r="I15" s="13"/>
    </row>
    <row r="16" spans="2:9" x14ac:dyDescent="0.25">
      <c r="B16" s="1"/>
      <c r="C16" s="1"/>
      <c r="D16" s="1"/>
      <c r="E16" s="1"/>
      <c r="F16" s="1"/>
      <c r="G16" s="1"/>
      <c r="H16" s="15" t="s">
        <v>7</v>
      </c>
      <c r="I16" s="14">
        <f>SUM(SUM(I5:I15))</f>
        <v>115237.60300000002</v>
      </c>
    </row>
    <row r="17" spans="2:9" x14ac:dyDescent="0.25">
      <c r="H17" s="3" t="s">
        <v>19</v>
      </c>
      <c r="I17" s="3">
        <f>I16*1.21</f>
        <v>139437.49963000001</v>
      </c>
    </row>
    <row r="18" spans="2:9" x14ac:dyDescent="0.25">
      <c r="H18" s="3" t="s">
        <v>20</v>
      </c>
      <c r="I18" s="3">
        <f>I16/2</f>
        <v>57618.801500000009</v>
      </c>
    </row>
    <row r="19" spans="2:9" x14ac:dyDescent="0.25">
      <c r="H19" s="3" t="s">
        <v>21</v>
      </c>
      <c r="I19" s="3">
        <f>I18*1.21</f>
        <v>69718.749815000003</v>
      </c>
    </row>
    <row r="20" spans="2:9" x14ac:dyDescent="0.25">
      <c r="H20" s="3" t="s">
        <v>29</v>
      </c>
      <c r="I20" s="3">
        <f>I19-I18</f>
        <v>12099.948314999994</v>
      </c>
    </row>
    <row r="24" spans="2:9" x14ac:dyDescent="0.25">
      <c r="B24" s="17" t="s">
        <v>22</v>
      </c>
      <c r="C24" s="18">
        <v>0.9</v>
      </c>
      <c r="D24" s="3">
        <f>C24*I16</f>
        <v>103713.84270000002</v>
      </c>
      <c r="E24" s="3">
        <f>D24/2</f>
        <v>51856.921350000011</v>
      </c>
    </row>
    <row r="25" spans="2:9" x14ac:dyDescent="0.25">
      <c r="B25" s="19" t="s">
        <v>23</v>
      </c>
      <c r="C25" s="20">
        <v>0.05</v>
      </c>
      <c r="D25" s="3">
        <f>I16*C25</f>
        <v>5761.8801500000009</v>
      </c>
      <c r="E25" s="3">
        <f t="shared" ref="E25:E28" si="2">D25/2</f>
        <v>2880.9400750000004</v>
      </c>
    </row>
    <row r="26" spans="2:9" x14ac:dyDescent="0.25">
      <c r="B26" s="19" t="s">
        <v>24</v>
      </c>
      <c r="C26" s="20">
        <v>0.78</v>
      </c>
      <c r="D26" s="3">
        <f>I16*C26</f>
        <v>89885.330340000015</v>
      </c>
      <c r="E26" s="3">
        <f t="shared" si="2"/>
        <v>44942.665170000007</v>
      </c>
    </row>
    <row r="27" spans="2:9" x14ac:dyDescent="0.25">
      <c r="B27" s="19" t="s">
        <v>25</v>
      </c>
      <c r="C27" s="20">
        <v>7.0000000000000007E-2</v>
      </c>
      <c r="D27" s="3">
        <f>I16*C27</f>
        <v>8066.6322100000016</v>
      </c>
      <c r="E27" s="3">
        <f t="shared" si="2"/>
        <v>4033.3161050000008</v>
      </c>
    </row>
    <row r="28" spans="2:9" x14ac:dyDescent="0.25">
      <c r="B28" s="17" t="s">
        <v>26</v>
      </c>
      <c r="C28" s="18">
        <v>0.1</v>
      </c>
      <c r="D28" s="3">
        <f>C28*I16</f>
        <v>11523.760300000002</v>
      </c>
      <c r="E28" s="3">
        <f t="shared" si="2"/>
        <v>5761.8801500000009</v>
      </c>
    </row>
  </sheetData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2026-02-26T09:28:35Z</dcterms:modified>
</cp:coreProperties>
</file>