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05" windowWidth="28455" windowHeight="12540"/>
  </bookViews>
  <sheets>
    <sheet name="Hoja1" sheetId="1" r:id="rId1"/>
    <sheet name="Hoja2" sheetId="2" r:id="rId2"/>
    <sheet name="Hoja3" sheetId="3" r:id="rId3"/>
  </sheets>
  <calcPr calcId="124519"/>
</workbook>
</file>

<file path=xl/calcChain.xml><?xml version="1.0" encoding="utf-8"?>
<calcChain xmlns="http://schemas.openxmlformats.org/spreadsheetml/2006/main">
  <c r="M251" i="1"/>
  <c r="L251"/>
  <c r="M242"/>
  <c r="M249"/>
  <c r="K242"/>
  <c r="L242"/>
  <c r="L249"/>
  <c r="M244"/>
  <c r="M247"/>
  <c r="K244"/>
  <c r="K247"/>
  <c r="L244"/>
  <c r="J246"/>
  <c r="M208"/>
  <c r="M240"/>
  <c r="K208"/>
  <c r="L208"/>
  <c r="L240"/>
  <c r="M235"/>
  <c r="M238"/>
  <c r="K235"/>
  <c r="K238"/>
  <c r="L235"/>
  <c r="J237"/>
  <c r="M230"/>
  <c r="M233"/>
  <c r="K230"/>
  <c r="K233"/>
  <c r="L230"/>
  <c r="J232"/>
  <c r="M225"/>
  <c r="M228"/>
  <c r="K225"/>
  <c r="K228"/>
  <c r="L225"/>
  <c r="J227"/>
  <c r="M220"/>
  <c r="M223"/>
  <c r="K220"/>
  <c r="K223"/>
  <c r="L220"/>
  <c r="J222"/>
  <c r="M215"/>
  <c r="M218"/>
  <c r="K215"/>
  <c r="K218"/>
  <c r="L215"/>
  <c r="J217"/>
  <c r="M210"/>
  <c r="M213"/>
  <c r="K210"/>
  <c r="K213"/>
  <c r="L210"/>
  <c r="J212"/>
  <c r="M194"/>
  <c r="M206"/>
  <c r="K194"/>
  <c r="L194"/>
  <c r="L206"/>
  <c r="M196"/>
  <c r="M204"/>
  <c r="K196"/>
  <c r="K204"/>
  <c r="L196"/>
  <c r="J203"/>
  <c r="J202"/>
  <c r="J201"/>
  <c r="J200"/>
  <c r="J199"/>
  <c r="J198"/>
  <c r="M160"/>
  <c r="M192"/>
  <c r="K160"/>
  <c r="L160"/>
  <c r="L192"/>
  <c r="M187"/>
  <c r="M190"/>
  <c r="K187"/>
  <c r="K190"/>
  <c r="L187"/>
  <c r="J189"/>
  <c r="M182"/>
  <c r="M185"/>
  <c r="K182"/>
  <c r="K185"/>
  <c r="L182"/>
  <c r="J184"/>
  <c r="M177"/>
  <c r="M180"/>
  <c r="K177"/>
  <c r="K180"/>
  <c r="L177"/>
  <c r="J179"/>
  <c r="M172"/>
  <c r="M175"/>
  <c r="K172"/>
  <c r="K175"/>
  <c r="L172"/>
  <c r="J174"/>
  <c r="M167"/>
  <c r="M170"/>
  <c r="K167"/>
  <c r="K170"/>
  <c r="L167"/>
  <c r="J169"/>
  <c r="M162"/>
  <c r="M165"/>
  <c r="K162"/>
  <c r="K165"/>
  <c r="L162"/>
  <c r="J164"/>
  <c r="M140"/>
  <c r="M158"/>
  <c r="K140"/>
  <c r="L140"/>
  <c r="L158"/>
  <c r="M153"/>
  <c r="M156"/>
  <c r="K153"/>
  <c r="K156"/>
  <c r="L153"/>
  <c r="J155"/>
  <c r="M148"/>
  <c r="M151"/>
  <c r="K148"/>
  <c r="K151"/>
  <c r="L148"/>
  <c r="J150"/>
  <c r="M142"/>
  <c r="M146"/>
  <c r="K142"/>
  <c r="K146"/>
  <c r="L142"/>
  <c r="J145"/>
  <c r="J144"/>
  <c r="M121"/>
  <c r="M138"/>
  <c r="K121"/>
  <c r="L121"/>
  <c r="L138"/>
  <c r="M133"/>
  <c r="M136"/>
  <c r="K133"/>
  <c r="K136"/>
  <c r="L133"/>
  <c r="J135"/>
  <c r="M128"/>
  <c r="M131"/>
  <c r="K128"/>
  <c r="K131"/>
  <c r="L128"/>
  <c r="J130"/>
  <c r="M123"/>
  <c r="M126"/>
  <c r="K123"/>
  <c r="K126"/>
  <c r="L123"/>
  <c r="J125"/>
  <c r="M66"/>
  <c r="M119"/>
  <c r="K66"/>
  <c r="L66"/>
  <c r="L119"/>
  <c r="M113"/>
  <c r="M117"/>
  <c r="K113"/>
  <c r="K117"/>
  <c r="L113"/>
  <c r="J116"/>
  <c r="J115"/>
  <c r="M108"/>
  <c r="M111"/>
  <c r="K108"/>
  <c r="K111"/>
  <c r="L108"/>
  <c r="J110"/>
  <c r="M103"/>
  <c r="M106"/>
  <c r="K103"/>
  <c r="K106"/>
  <c r="L103"/>
  <c r="J105"/>
  <c r="M98"/>
  <c r="M101"/>
  <c r="K98"/>
  <c r="K101"/>
  <c r="L98"/>
  <c r="J100"/>
  <c r="M93"/>
  <c r="M96"/>
  <c r="K93"/>
  <c r="K96"/>
  <c r="L93"/>
  <c r="J95"/>
  <c r="M88"/>
  <c r="M91"/>
  <c r="K88"/>
  <c r="K91"/>
  <c r="L88"/>
  <c r="J90"/>
  <c r="M83"/>
  <c r="M86"/>
  <c r="K83"/>
  <c r="K86"/>
  <c r="L83"/>
  <c r="J85"/>
  <c r="M78"/>
  <c r="M81"/>
  <c r="K78"/>
  <c r="K81"/>
  <c r="L78"/>
  <c r="J80"/>
  <c r="M73"/>
  <c r="M76"/>
  <c r="K73"/>
  <c r="K76"/>
  <c r="L73"/>
  <c r="J75"/>
  <c r="M68"/>
  <c r="M71"/>
  <c r="K68"/>
  <c r="K71"/>
  <c r="L68"/>
  <c r="J70"/>
  <c r="M52"/>
  <c r="M64"/>
  <c r="K52"/>
  <c r="L52"/>
  <c r="L64"/>
  <c r="M59"/>
  <c r="M62"/>
  <c r="K59"/>
  <c r="K62"/>
  <c r="L59"/>
  <c r="J61"/>
  <c r="M54"/>
  <c r="M57"/>
  <c r="K54"/>
  <c r="K57"/>
  <c r="L54"/>
  <c r="J56"/>
  <c r="M43"/>
  <c r="M50"/>
  <c r="K43"/>
  <c r="L43"/>
  <c r="L50"/>
  <c r="M45"/>
  <c r="M48"/>
  <c r="K45"/>
  <c r="K48"/>
  <c r="L45"/>
  <c r="J47"/>
  <c r="M29"/>
  <c r="M41"/>
  <c r="K29"/>
  <c r="L29"/>
  <c r="L41"/>
  <c r="M36"/>
  <c r="M39"/>
  <c r="K36"/>
  <c r="K39"/>
  <c r="L36"/>
  <c r="J38"/>
  <c r="M31"/>
  <c r="M34"/>
  <c r="K31"/>
  <c r="K34"/>
  <c r="L31"/>
  <c r="J33"/>
  <c r="M4"/>
  <c r="M27"/>
  <c r="K4"/>
  <c r="L4"/>
  <c r="L27"/>
  <c r="M22"/>
  <c r="M25"/>
  <c r="K22"/>
  <c r="K25"/>
  <c r="L22"/>
  <c r="J24"/>
  <c r="M17"/>
  <c r="M20"/>
  <c r="K17"/>
  <c r="K20"/>
  <c r="L17"/>
  <c r="J19"/>
  <c r="M11"/>
  <c r="M15"/>
  <c r="K11"/>
  <c r="K15"/>
  <c r="L11"/>
  <c r="J14"/>
  <c r="J13"/>
  <c r="M6"/>
  <c r="M9"/>
  <c r="K6"/>
  <c r="K9"/>
  <c r="L6"/>
  <c r="J8"/>
</calcChain>
</file>

<file path=xl/sharedStrings.xml><?xml version="1.0" encoding="utf-8"?>
<sst xmlns="http://schemas.openxmlformats.org/spreadsheetml/2006/main" count="352" uniqueCount="221">
  <si>
    <t/>
  </si>
  <si>
    <t>Presupuesto</t>
  </si>
  <si>
    <t>Código</t>
  </si>
  <si>
    <t>Resumen</t>
  </si>
  <si>
    <t>ImpPres</t>
  </si>
  <si>
    <t>Nat</t>
  </si>
  <si>
    <t>Ud</t>
  </si>
  <si>
    <t>CanPres</t>
  </si>
  <si>
    <t>PrPres</t>
  </si>
  <si>
    <t>Comentario</t>
  </si>
  <si>
    <t>N</t>
  </si>
  <si>
    <t>Longitud</t>
  </si>
  <si>
    <t>Anchura</t>
  </si>
  <si>
    <t>Altura</t>
  </si>
  <si>
    <t>Parcial</t>
  </si>
  <si>
    <t xml:space="preserve">C01          </t>
  </si>
  <si>
    <t>REVESTIMIENTOS</t>
  </si>
  <si>
    <t>Capítulo</t>
  </si>
  <si>
    <t xml:space="preserve">D16AGH064    </t>
  </si>
  <si>
    <t>AISLAM. FORJADO FLOORMATE 500-50</t>
  </si>
  <si>
    <t>Partida</t>
  </si>
  <si>
    <t>m²</t>
  </si>
  <si>
    <t xml:space="preserve">m². Aislamiento térmico en forjados  en contacto con espacios no habitables mediante planchas rígidas de poliestireno extruido FLOORMATE 500 de 50 mm de espesor y corte perimetral escalonado, perfectamente colocado.
</t>
  </si>
  <si>
    <t>D16AGH064</t>
  </si>
  <si>
    <t xml:space="preserve">D10DAE001    </t>
  </si>
  <si>
    <t>TRASDOSADO AUTOPORTANTE  W623 13,5/600</t>
  </si>
  <si>
    <t xml:space="preserve">m². Trasdosado autoportante W623 42/600, formado por dos placas de yeso laminado Standard tipo A s/Norma UNE-EN 520 de 13,5 mm de espesor, atornillada a una estructura metálica de acero galvanizado Z1 de perfil U30*30 horizontal y maestra 60/27/0.6 como elemento vertical, con una modulación de 600  mm e/e. Aislamiento termo-acústico compuesto por lana mineral de espesor Sin LM mm en el interior de la perfilería. Incluso parte proporcional de pasta y cinta para juntas, tornillos, fijaciones, banda acústica bajo los perfiles perimetrales. Totalmente terminado y listo para imprimar y decorar.
</t>
  </si>
  <si>
    <t>pilares</t>
  </si>
  <si>
    <t>D10DAE001</t>
  </si>
  <si>
    <t xml:space="preserve">D16DG027     </t>
  </si>
  <si>
    <t>AISLAMIENTO ISOVER PANEL ARENA APTA 60 mm</t>
  </si>
  <si>
    <t xml:space="preserve">m². Aislamiento térmo-acústico en tabiques o muros en separación de distinto propietario o con zonas comunes, con lana mineral ISOVER arena APTA constituido por paneles de lana mineral Arena de 60 mm de espesor cumpliendo la norma UNE EN 13162 Productos Aislantes térmicos para aplicaciones en la edificación con una conductividad térmica de 0,034 W / (m•K), clase de reacción al fuego A1 y código de designación MW-EN 13162-T3-WS-MU1-AFr5, totalmente colocado.
</t>
  </si>
  <si>
    <t>D16DG027</t>
  </si>
  <si>
    <t xml:space="preserve">D14DAC005    </t>
  </si>
  <si>
    <t>TECHO CONTÍNUO SUSPENDIDO  D112 (27+12,5A)</t>
  </si>
  <si>
    <t>m². Techo continuo de yeso laminado D112 formado por una placa de yeso laminado Standard tipo A s/Norma UNE-EN 520, de 12,5 mm de espesor, atornillada a una estructura metálica de acero galvanizado Z1 de maestras primarias 60x27x0,6 mm moduladas entre 500 y 1200 mm e/e y suspendidas del forjado o elemento soporte mediante cuelgues colocados entre 700-1200 mm, y maestras secundarias fijadas perpendicularmente a las primarias y a distinto nivel mediante caballetes y moduladas a 400-500 mm e/e.. Incluso p.p de tornillería, pasta de juntas y fijaciones. Totalmente terminado y listo para imprimar y decorar.</t>
  </si>
  <si>
    <t>D14DAC005</t>
  </si>
  <si>
    <t>C01</t>
  </si>
  <si>
    <t xml:space="preserve">C02          </t>
  </si>
  <si>
    <t>SOLADOS Y ALICATADOS</t>
  </si>
  <si>
    <t xml:space="preserve">D19AA050     </t>
  </si>
  <si>
    <t>RECRECIDO 50 mm MORTERO AUTONIVELANTE</t>
  </si>
  <si>
    <t xml:space="preserve">m². Suministro y puesta en obra de recrecido de suelos de 50 mm de espesor medio con mortero autonivelante hidráulico, extendido y eliminación de aire ocluido con rodillo de púas, sobre superficies de hormigón o mortero, sin incluir la preparación del soporte.
</t>
  </si>
  <si>
    <t>D19AA050</t>
  </si>
  <si>
    <t xml:space="preserve">D19DD002     </t>
  </si>
  <si>
    <t>SOLADO DE GRES (18 €/m²) INTERIOR C 1/2</t>
  </si>
  <si>
    <t xml:space="preserve">m². Solado de baldosa de gres (precio del material 18 euros/m²), en formato comercial, para interiores (resistencia al deslizamiento Rd  s/ UNE-ENV 12633 para: a) zonas secas, CLASE 1 para pendientes menores al 6% y CLASE 2 para pendientes superiores al 6% y escaleras, b) zonas húmedas, CLASE 2 para pendientes menores al 6%), recibido con mortero de cemento y arena de río M5 según UNE-EN 998-2, i/cama de 2 cm de arena de río, p.p. de rodapié del mismo material de 7 cm, rejuntado y limpieza, s/ CTE BD SU y NTE-RSB-7.
</t>
  </si>
  <si>
    <t>D19DD002</t>
  </si>
  <si>
    <t>C02</t>
  </si>
  <si>
    <t xml:space="preserve">C03          </t>
  </si>
  <si>
    <t>CARPINTERÍA DE MADERA</t>
  </si>
  <si>
    <t xml:space="preserve">D20CA120     </t>
  </si>
  <si>
    <t>PUERTA PASO LISA ROBLE</t>
  </si>
  <si>
    <t xml:space="preserve">m². Puerta de paso ciega con hoja lisa formada por tablero rechapado en madera de Roble, rebajado y con bajo de refuerzo de acero según puertas existentes en el edificio, de medidas de hoja/s (625 / 725) x 2030 x 35 mm. Precerco en madera de pino de 90x35 mm, cerco visto de 90x30 mm rechapado en roble y tapajuntas de 70x10 rechapado igualmente. Con 4 pernios de latón, resbalón de petaca Tesa modelo 2005 ó similar y manivela con placa. Totalmente montada, incluso en p.p. de medios auxiliares. Criterio de medición: ancho (en hoja de 625 y 725 = 900 mm y en hoja de 825 = 1000 mm) x alto (2100 mm ó altura real).
</t>
  </si>
  <si>
    <t>D20CA120</t>
  </si>
  <si>
    <t>C03</t>
  </si>
  <si>
    <t xml:space="preserve">C04          </t>
  </si>
  <si>
    <t>INSTALACIÓN DE FONTANERÍA</t>
  </si>
  <si>
    <t xml:space="preserve">D25RW110     </t>
  </si>
  <si>
    <t>INSTALACIÓN XLPE F-C ASEO LAVABO+INODORO</t>
  </si>
  <si>
    <t>ud</t>
  </si>
  <si>
    <t>ud. Instalación de fontanería para un aseo dotado de lavabo e inodoro, realizada con tuberías de polietileno reticulado (método Engel) para las redes de agua fría y caliente, utilizando el sistema  Quick&amp;Easy de derivaciones por tés y con tuberías de PVC serie C para la red de desagüe con los diámetros necesarios para cada punto de consumo, con sifones individuales para los aparatos, incluso p.p. de bajante de PVC de diámetro 110 mm y manguetón de enlace para el inodoro, totalmente terminada según CTE/ DB-HS 4 suministro de agua sin incluir líneas generales, los aparatos sanitarios ni grifería. Todas las tomas de agua y desagües se entregarán con tapones.</t>
  </si>
  <si>
    <t>D25RW110</t>
  </si>
  <si>
    <t xml:space="preserve">D12SA020     </t>
  </si>
  <si>
    <t>AYUDA ALBAÑ. FONTANERÍA</t>
  </si>
  <si>
    <t xml:space="preserve">ud. Ayuda a instalación de fontanería consistente en los trabajso necesarios para conexionado de la red a la existente del edificio, i/porcentaje estimado para pequeño material, medios auxiliares.
</t>
  </si>
  <si>
    <t>D12SA020</t>
  </si>
  <si>
    <t>C04</t>
  </si>
  <si>
    <t xml:space="preserve">C05          </t>
  </si>
  <si>
    <t>INSTALACIÓN DE ELECTRICIDAD</t>
  </si>
  <si>
    <t xml:space="preserve">IEO010       </t>
  </si>
  <si>
    <t>Canalización 16 mm</t>
  </si>
  <si>
    <t>m</t>
  </si>
  <si>
    <t xml:space="preserve">Canalización de tubo curvable de PVC, corrugado, de color negro, de 16 mm de diámetro nominal, con grado de protección IP545. Instalación empotrada en elemento de construcción de obra de fábrica.
Incluye: Replanteo. Colocación y fijación del tubo.
</t>
  </si>
  <si>
    <t>Instalación interior (Cuadro individual 1)</t>
  </si>
  <si>
    <t>IEO010</t>
  </si>
  <si>
    <t xml:space="preserve">IEO010b      </t>
  </si>
  <si>
    <t>Canalización 20 mm</t>
  </si>
  <si>
    <t xml:space="preserve">Canalización de tubo curvable de PVC, corrugado, de color negro, de 20 mm de diámetro nominal, con grado de protección IP545. Instalación empotrada en elemento de construcción de obra de fábrica.
Incluye: Replanteo. Colocación y fijación del tubo.
</t>
  </si>
  <si>
    <t>IEO010b</t>
  </si>
  <si>
    <t xml:space="preserve">IEH010       </t>
  </si>
  <si>
    <t>Cable eléctrico de 450/750 V de tensión nominal. - 1,5 mm2</t>
  </si>
  <si>
    <t xml:space="preserve">Cable unipolar H07Z1-K (AS), reacción al fuego clase Cca-s1a,d1,a1, con conductor multifilar de cobre clase 5 (-K) de 1,5 mm² de sección, con aislamiento de compuesto termoplástico a base de poliolefina libre de halógenos con baja emisión de humos y gases corrosivos (Z1). Incluso accesorios y elementos de sujeción.
Incluye: Tendido del cable. Conexionado. Comprobación de su correcto funcionamiento.
</t>
  </si>
  <si>
    <t>IEH010</t>
  </si>
  <si>
    <t xml:space="preserve">IEH010b      </t>
  </si>
  <si>
    <t>Cable eléctrico de 450/750 V de tensión nominal. - 2,5 mm2</t>
  </si>
  <si>
    <t xml:space="preserve">Cable unipolar H07Z1-K (AS), reacción al fuego clase Cca-s1a,d1,a1, con conductor multifilar de cobre clase 5 (-K) de 2,5 mm² de sección, con aislamiento de compuesto termoplástico a base de poliolefina libre de halógenos con baja emisión de humos y gases corrosivos (Z1). Incluso accesorios y elementos de sujeción.
Incluye: Tendido del cable. Conexionado. Comprobación de su correcto funcionamiento.
</t>
  </si>
  <si>
    <t>IEH010b</t>
  </si>
  <si>
    <t xml:space="preserve">IEH012       </t>
  </si>
  <si>
    <t>Cable eléctrico de 0,6/1 kV de tensión nominal. - 6 mm2</t>
  </si>
  <si>
    <t xml:space="preserve">Cable unipolar RZ1-K (AS), siendo su tensión asignada de 0,6/1 kV, reacción al fuego clase Cca-s1b,d1,a1, con conductor de cobre clase 5 (-K) de 6 mm² de sección, con aislamiento de polietileno reticulado (R) y cubierta de compuesto termoplástico a base de poliolefina libre de halógenos con baja emisión de humos y gases corrosivos (Z1). Incluso accesorios y elementos de sujeción.
Incluye: Tendido del cable. Conexionado. Comprobación de su correcto funcionamiento.
</t>
  </si>
  <si>
    <t>Derivación individual (Cuadro individual 1)</t>
  </si>
  <si>
    <t>IEH012</t>
  </si>
  <si>
    <t xml:space="preserve">IEH012b      </t>
  </si>
  <si>
    <t>Cable eléctrico de 0,6/1 kV de tensión nominal. - 2,5 mm2</t>
  </si>
  <si>
    <t xml:space="preserve">Cable unipolar SZ1-K (AS+), siendo su tensión asignada de 0,6/1 kV, reacción al fuego clase Cca-s1b,d1,a1, con conductor de cobre clase 5 (-K) de 2,5 mm² de sección, con aislamiento de compuesto termoestable especial ignífugo y cubierta de compuesto termoplástico a base de poliolefina con baja emisión de humos y gases corrosivos (Z1) de color naranja. Incluso accesorios y elementos de sujeción.
Incluye: Tendido del cable. Conexionado. Comprobación de su correcto funcionamiento.
</t>
  </si>
  <si>
    <t>IEH012b</t>
  </si>
  <si>
    <t xml:space="preserve">IEI070       </t>
  </si>
  <si>
    <t>Cuadro eléctrico.</t>
  </si>
  <si>
    <t xml:space="preserve">Cuadro individual formado por caja empotrable de material aislante con puerta opaca, para alojamiento del interruptor de control de potencia (ICP) (no incluido en este precio) en compartimento independiente y precintable, 1 interruptor general automático (IGA) bipolar (2P) y otros dispositivos generales e individuales de mando y protección. Incluso elementos de fijación, regletas de conexión y cuantos accesorios sean necesarios para su correcta instalación. Totalmente montado, conexionado y probado.
Incluye: Replanteo. Colocación de la caja para el cuadro. Conexionado. Montaje de los componentes.
</t>
  </si>
  <si>
    <t>Cuadro individual 1</t>
  </si>
  <si>
    <t>IEI070</t>
  </si>
  <si>
    <t xml:space="preserve">IEI090       </t>
  </si>
  <si>
    <t>Componentes para la red de distribución interior.</t>
  </si>
  <si>
    <t xml:space="preserve">Componentes para la red eléctrica de distribución interior individual detallada en planos: mecanismos gama básica con tecla o tapa y marco de color blanco y embellecedor de color blanco; cajas de empotrar con tornillos de fijación, cajas de derivación con tapas y regletas de conexión. Incluso accesorios necesarios para su correcta instalación. Totalmente montados, conexionados y probados. Incluye: Colocación de cajas de derivación y de empotrar. Colocación de mecanismos.
</t>
  </si>
  <si>
    <t>IEI090</t>
  </si>
  <si>
    <t xml:space="preserve">D279G040N    </t>
  </si>
  <si>
    <t>CAJA SUPERIOR 4 RED+MÓDULO RJ45</t>
  </si>
  <si>
    <t xml:space="preserve">ud. Suministro y colocación de caja de empotrar en pared, mampara o pladur de 4 módulos dobles con marcado CE según normativa UNE 60 670 de medidas 286x146x50 fábricado en material autoextinguible y libre de halógenos, modelo CEC4 + CEM4 (incluye cubeta, marco y separador energía-datos) de color a elegir por la dirección facultativa y formada por 4 tomas de corriente tipo schuko 2P+TT 16A con led y obturador de seguridad, 2 tomas de SAI tipo schuko 2P+TT 16A con led y obturador de seguridad y placa de 1 a 4 conectores RJ11 - RJ45.
</t>
  </si>
  <si>
    <t>D279G040N</t>
  </si>
  <si>
    <t xml:space="preserve">D27XD205     </t>
  </si>
  <si>
    <t>CABLE DE 4 PARES CATEGORÍA 5</t>
  </si>
  <si>
    <t xml:space="preserve">m. Cableado para circuito informático en red realizado con cable apantallado categoría 5 formado por 4 pares señalizados con distintos colores, i/tubo corrugado 13/20 en circuito independiente de otras instalaciónes, totalmente colocado i/ cajas de distribución y p/p conexionado de servidor y ordenador con clavija RJ45.
</t>
  </si>
  <si>
    <t>local</t>
  </si>
  <si>
    <t>conexión a red edificio</t>
  </si>
  <si>
    <t>D27XD205</t>
  </si>
  <si>
    <t>C05</t>
  </si>
  <si>
    <t xml:space="preserve">C06          </t>
  </si>
  <si>
    <t>INSTALACIÓN DE ILUMINACIÓN</t>
  </si>
  <si>
    <t xml:space="preserve">D27QA160     </t>
  </si>
  <si>
    <t>EMERGENCIA  BLOCK P30 A 155 LÚMENES LED</t>
  </si>
  <si>
    <t xml:space="preserve">ud. Bloque autónomo de emergencia IP43 IK04, modelo DAISALUX serie Block P30 A o similar, adosado a pared disponible en blanco, gris plata o negro, de 155 lúmenes con lámpara MHBLED para altura de colocación de 2 a 4 m. Cuerpo externo en aluminio pintado, apto para montaje en superficies normalmente inflamables. Piloto testigo de carga LED. Autonomía 1 hora. Un microprocesador interno chequea el estado del aparato y realiza periódicamente test funcionales y de autonomía informando sobre su estado, mediante dos pilotos LED que incorpora. Equipado con batería Ni-MH protegida contra descargas excesivas. Dispone de la función Eco-permanente. Construido según norma UNE-EN 60598-2-22. Etiqueta de señalización, replanteo, montaje, pequeño material y conexionado.
</t>
  </si>
  <si>
    <t>D27QA160</t>
  </si>
  <si>
    <t xml:space="preserve">D28ACL800    </t>
  </si>
  <si>
    <t>PANTALLA EMPOTRABLE LED  43W 4000K 600x600 mm</t>
  </si>
  <si>
    <t xml:space="preserve">ud. Pantalla empotrable Philips signify RC340B 36S/940 SEIA SEIA W60L60 VPC DLO U4 PI, ideal para iluminación de oficinas, habitaciones o áreas de recepción, compatibles con sistema DALI. Flujo luminoso de 4082 lm en versión 4000k, lo que equivale a una eficacia de 94,93 lm/W y proporciona un CRI de 80. Su vida útil es de 50.000 horas. Color blanco y protección IP20. Disponible en 600 x 600 mm. LED integrado. Incluye difusor de policarbonato con acabado opal.  Reflector de alumino acabado blanco. Montaje empotrado. 
</t>
  </si>
  <si>
    <t>D28ACL800</t>
  </si>
  <si>
    <t xml:space="preserve">SIS          </t>
  </si>
  <si>
    <t>SISTEMA AUTOMATIZACIÓN KNX/DALI</t>
  </si>
  <si>
    <t xml:space="preserve">ud. Sistema de automatización KNX/DALI,  protocolo de automatización de edificios estandarizado internacionalmente (ISO/IEC 14543-3). Consta de un bus de datos bifilar al que se conectan todos los dispositivos de campo, permitiendo la comunicación descentralizada entre sensores y actuadores sin depender de un controlador central. Sistema con los siguientes elementos:
1) Fuente de alimentación KNX 640 mA: Alimenta el bus KNX y todos los dispositivos conectados al mismo dentro del local. La tensión de bus normalizada es de 29 V CC. 2) IP Router KNX: Enruta el tráfico KNX a través de la red IP del edificio, permitiendo la comunicación del local con el resto de áreas y con el SCADA central. 3) Pasarela KNX–DALI: Traduce órdenes del bus KNX a
comandos DALI y devuelve el estado de las luminarias al sistema KNX. Permite control individual y por grupos. 4) Interfaz de entradas KNX (con lectura a distancia): Conecta los pulsadores físicos al bus KNX, convirtiendo cada pulsación en un telegrama de bus. 5) Detectores de presencia y luminosidad KNX en cada estancia o zona del local se instalará un detector multifunción KNX que integrará en un único dispositivo: Detección de presencia (sensor PIR o de doble tecnología), para automatizar el apagado de la iluminación en ausencia de ocupación y contribuir al ahorro energético, medición del nivel de iluminación natural (luxómetro integrado), que permite regular automáticamente el flujo luminoso de las luminarias DALI para mantener el nivel de lux de
consigna definido (regulación por luz de día o daylight harvesting). Ambas funciones se comunican por el bus KNX mediante objetos de comunicación estándar, accesibles desde el SCADA y configurables por el integrador. Totalmente instalado y funcionando.
</t>
  </si>
  <si>
    <t>SIS</t>
  </si>
  <si>
    <t>C06</t>
  </si>
  <si>
    <t xml:space="preserve">C07          </t>
  </si>
  <si>
    <t>INSTALACIÓN DE CLIMATIZACIÓN</t>
  </si>
  <si>
    <t xml:space="preserve">ICN015       </t>
  </si>
  <si>
    <t>Línea frigorífica con tubería doble aislada.</t>
  </si>
  <si>
    <t xml:space="preserve">Línea frigorífica doble realizada con tubería flexible de cobre sin soldadura, formada por un tubo para líquido de 1/4" de diámetro y 0,8 mm de espesor con aislamiento de 9 mm de espesor y un tubo para gas de 3/8" de diámetro y 0,8 mm de espesor con aislamiento de 9 mm de espesor, teniendo el cobre un contenido de aceite residual inferior a 4 mg/m y siendo el aislamiento de coquilla flexible de espuma elastomérica con revestimiento superficial de película de polietileno, para una temperatura de trabajo entre -45 y 100°C, suministrada en rollo, para conexión entre las unidades interior y exterior.
Incluye: Replanteo del recorrido de la línea. Encintado de los extremos. Montaje y fijación de la línea. Abocardado. Vaciado para su carga.
Criterio de medición de proyecto: Longitud medida según documentación gráfica de Proyecto.
Criterio de medición de obra: Se medirá la longitud realmente ejecutada según especificaciones de Proyecto.
</t>
  </si>
  <si>
    <t>Planta baja</t>
  </si>
  <si>
    <t>Cubierta</t>
  </si>
  <si>
    <t>ICN015</t>
  </si>
  <si>
    <t xml:space="preserve">ICN110       </t>
  </si>
  <si>
    <t>Unidad interior de climatización - cassette</t>
  </si>
  <si>
    <t xml:space="preserve">Unidad interior de aire acondicionado, de cassette, de 600x600 mm, sistema aire-aire multi-split, para gas R-32, bomba de calor, gama doméstica (RAC), alimentación monofásica (230V/50Hz), modelo FDTC35VH "MITSUBISHI HEAVY INDUSTRIES", potencia frigorífica nominal 3,5 kW (temperatura de bulbo seco 27°C, temperatura de bulbo húmedo 19°C), potencia calorífica nominal 4,5 kW (temperatura de bulbo seco 20°C), de 248x570x570 mm, peso 14 kg, con panel decorativo de 10x620x620 mm, nivel sonoro (velocidad baja) 29 dBA, con filtro, bomba de drenaje, control por cable, modelo RC-E5 y posibilidad de integración en un sistema domótico o control Wi-Fi a través de una pasarela. Incluso elementos para suspensión del techo. Incluye: Replanteo. Colocación y fijación. Conexión a las líneas frigoríficas. Conexión a la red eléctrica. Colocación y fijación del tubo entre la unidad interior y el control remoto por cable. Tendido de cables entre la unidad interior y el control remoto por cable. Conexionado de cables entre la unidad interior y el control remoto por cable. Conexión a la red de desagüe. Puesta en marcha.
</t>
  </si>
  <si>
    <t>ICN110</t>
  </si>
  <si>
    <t xml:space="preserve">ICN150       </t>
  </si>
  <si>
    <t>Unidad exterior de climatización, sistema aire-aire multi-split</t>
  </si>
  <si>
    <t xml:space="preserve">Unidad exterior de aire acondicionado, sistema aire-aire multi-split, para gas R-32, bomba de calor, gama doméstica (RAC), alimentación monofásica (230V/50Hz), modelo SCM100ZS-W "MITSUBISHI HEAVY INDUSTRIES", potencia frigorífica nominal 10 kW (temperatura de bulbo seco 35°C, temperatura de bulbo húmedo 24°C), potencia calorífica nominal 10,5 kW (temperatura de bulbo húmedo 6°C), de 945x970x370 mm, nivel sonoro 54 dBA y caudal de aire 4500 m³/h, con control de condensación y posibilidad de integración en un sistema domótico o control Wi-Fi a través de una pasarela. Incluso elementos antivibratorios de suelo. Incluye: Replanteo. Colocación y fijación. Conexión a las líneas frigoríficas. Conexión a la red eléctrica. Conexión a la red de desagüe. Puesta en marcha.
</t>
  </si>
  <si>
    <t>ICN150</t>
  </si>
  <si>
    <t>C07</t>
  </si>
  <si>
    <t xml:space="preserve">C08          </t>
  </si>
  <si>
    <t>INSTALACIÓN CONTRAINCENDIOS</t>
  </si>
  <si>
    <t xml:space="preserve">D34AA006     </t>
  </si>
  <si>
    <t>EXTINTOR POLVO ABC 6 kg EF 21A-113B</t>
  </si>
  <si>
    <t>ud. Extintor de polvo ABC con eficacia 21A-113B para extinción de fuego de materias sólidas, líquidas, productos gaseosos e incendios de equipos eléctricos, de 6 kg de agente extintor con soporte, manómetro y boquilla con difusor según norma UNE-23110, totalmente instalado según CTE/DB-SI 4. Certificado por AENOR.</t>
  </si>
  <si>
    <t>D34AA006</t>
  </si>
  <si>
    <t xml:space="preserve">D34AA310     </t>
  </si>
  <si>
    <t>EXTINTOR NIEVE CARBÓNICA 5 kg EF 34B</t>
  </si>
  <si>
    <t>ud. Extintor de nieve carbónica CO2 con eficacia 34B para extinción de fuego de materias sólidas, líquidas, e incendios de equipos eléctricos, de 5 kg de agente extintor con soporte y manguera con difusor según CTE/DB-SI 4, totalmente instalado.</t>
  </si>
  <si>
    <t>D34AA310</t>
  </si>
  <si>
    <t xml:space="preserve">D34FX105     </t>
  </si>
  <si>
    <t>ACOMETIDA ELÉCTRICA A CENTRAL</t>
  </si>
  <si>
    <t>m. Acometida eléctrica desde cuadro de protección a central incendios, realizada con tubo PVC corrugado de D=16/gp. 5 y conductores de cobre unipolares aislados para una tensión nominal de 750 V. y sección 2,5 mm²., en sistema monofásico, (activo, neutro y protección), incluido p./p. de cajas de registro y regletas de conexión.</t>
  </si>
  <si>
    <t>D34FX105</t>
  </si>
  <si>
    <t xml:space="preserve">D34FA005     </t>
  </si>
  <si>
    <t>DETECTOR IÓNICO DE HUMOS</t>
  </si>
  <si>
    <t>ud. Detector iónico de humos estándar, con zócalo intercambiable, indicador de funcionamiento y alarma, con un radio de acción de 60 m², según CTE/DB-SI 4, certificado AENOR, totalmente instalado i/p.p. de tubos y cableado, totalmente instalado.</t>
  </si>
  <si>
    <t>D34FA005</t>
  </si>
  <si>
    <t xml:space="preserve">D34MA005     </t>
  </si>
  <si>
    <t>SEÑAL LUMINISCENTE EXTINCIÓN INCENDIOS</t>
  </si>
  <si>
    <t>ud. Señal luminiscente para elementos de extinción de incendios (extintores, bies, pulsadores....) de 297x210 por una cara en pvc rígido de 2 mm de espesor, totalmente instalada, según norma UNE 23033 y CTE/DB-SI 4.</t>
  </si>
  <si>
    <t>D34MA005</t>
  </si>
  <si>
    <t xml:space="preserve">D34MA010     </t>
  </si>
  <si>
    <t>SEÑAL LUMINISCENTE EVACUACIÓN</t>
  </si>
  <si>
    <t>ud. Señal luminiscente para indicación de la evacuación (salida, salida emergencia, direccionales, no salida....) de 297x148mm por una cara en pvc rígido de 2mm de espesor, totalmente montada según norma UNE 23033 y CTE/DB-SI 4.</t>
  </si>
  <si>
    <t>D34MA010</t>
  </si>
  <si>
    <t>C08</t>
  </si>
  <si>
    <t xml:space="preserve">C09          </t>
  </si>
  <si>
    <t>PINTURAS</t>
  </si>
  <si>
    <t xml:space="preserve">D35AC001     </t>
  </si>
  <si>
    <t>PINTURA PLÁSTICA BLANCA</t>
  </si>
  <si>
    <t>m². Pintura plástica lisa blanca PROCOLOR YUMBO o similar, lavable dos manos, en paramentos verticales y horizontales  i/lijado y emplastecidosolo, con AGUAPLAST STANDAR,  y acabado.</t>
  </si>
  <si>
    <t>nuevo trasdosado</t>
  </si>
  <si>
    <t>trasdosado existente</t>
  </si>
  <si>
    <t>techos</t>
  </si>
  <si>
    <t>D35AC001</t>
  </si>
  <si>
    <t>C09</t>
  </si>
  <si>
    <t xml:space="preserve">C10          </t>
  </si>
  <si>
    <t>SEGURIDAD Y SALUD</t>
  </si>
  <si>
    <t xml:space="preserve">D41EA001     </t>
  </si>
  <si>
    <t>CASCO DE SEGURIDAD</t>
  </si>
  <si>
    <t>ud. Casco de seguridad con desudador, homologado CE.</t>
  </si>
  <si>
    <t>D41EA001</t>
  </si>
  <si>
    <t xml:space="preserve">D41EA230     </t>
  </si>
  <si>
    <t>GAFAS ANTIPOLVO</t>
  </si>
  <si>
    <t>ud. Gafas antipolvo tipo visitante incolora, homologadas CE.</t>
  </si>
  <si>
    <t>D41EA230</t>
  </si>
  <si>
    <t xml:space="preserve">D41EE012     </t>
  </si>
  <si>
    <t>PAR GUANTES LONA/SERRAJE</t>
  </si>
  <si>
    <t>ud. Par de guantes de lona/serraje tipo americano primera calidad, homologado CE.</t>
  </si>
  <si>
    <t>D41EE012</t>
  </si>
  <si>
    <t xml:space="preserve">D41EG015     </t>
  </si>
  <si>
    <t>PAR BOTAS SEGURIDAD PUNTERA PIEL</t>
  </si>
  <si>
    <t>ud. Par de botas de seguridad S3 piel negra con puntera y plantilla metálica, homologadas CE.</t>
  </si>
  <si>
    <t>D41EG015</t>
  </si>
  <si>
    <t xml:space="preserve">D41CA260     </t>
  </si>
  <si>
    <t>CARTEL COMBINADO 100x70 cm</t>
  </si>
  <si>
    <t>ud. Cartel combinado de advertencia de riesgos de 1,00x0,70 m sin soporte metálico, incluso colocación y desmontado.</t>
  </si>
  <si>
    <t>D41CA260</t>
  </si>
  <si>
    <t xml:space="preserve">D41WW210     </t>
  </si>
  <si>
    <t>SEG. Y SALUD NIVEL MEDIO</t>
  </si>
  <si>
    <t xml:space="preserve">m². Ejecución del Plan de Seguridad y Salud o estudio básico, por m² construido (aproximadamente 200 m²), con un nivel de exigencia medio, previa aprobación por parte de la dirección facultativa del mencionado Plan o Estudio Básico, incluyendo en principio: instalaciones provisionales de obra y señalizaciones, protecciones personales, protecciones colectivas; todo ello cumpliendo la reglamentación vigente.
</t>
  </si>
  <si>
    <t>D41WW210</t>
  </si>
  <si>
    <t>C10</t>
  </si>
  <si>
    <t xml:space="preserve">C11          </t>
  </si>
  <si>
    <t>GESTIÓN DE RESIDUOS</t>
  </si>
  <si>
    <t xml:space="preserve">GES          </t>
  </si>
  <si>
    <t xml:space="preserve">ud. Gestión de residuos según Proyecto.
</t>
  </si>
  <si>
    <t>según EGR</t>
  </si>
  <si>
    <t>GES</t>
  </si>
  <si>
    <t>C11</t>
  </si>
  <si>
    <t>LOCALCEPTS</t>
  </si>
</sst>
</file>

<file path=xl/styles.xml><?xml version="1.0" encoding="utf-8"?>
<styleSheet xmlns="http://schemas.openxmlformats.org/spreadsheetml/2006/main">
  <numFmts count="1">
    <numFmt numFmtId="164" formatCode="#,##0.000"/>
  </numFmts>
  <fonts count="6">
    <font>
      <sz val="11"/>
      <color theme="1"/>
      <name val="Calibri"/>
      <family val="2"/>
      <scheme val="minor"/>
    </font>
    <font>
      <b/>
      <sz val="10"/>
      <color theme="1"/>
      <name val="Calibri"/>
      <family val="2"/>
      <scheme val="minor"/>
    </font>
    <font>
      <b/>
      <sz val="14"/>
      <color theme="1"/>
      <name val="Calibri"/>
      <family val="2"/>
      <scheme val="minor"/>
    </font>
    <font>
      <sz val="8"/>
      <color theme="1"/>
      <name val="Calibri"/>
      <family val="2"/>
      <scheme val="minor"/>
    </font>
    <font>
      <b/>
      <sz val="8"/>
      <color theme="1"/>
      <name val="Calibri"/>
      <family val="2"/>
      <scheme val="minor"/>
    </font>
    <font>
      <b/>
      <i/>
      <sz val="10"/>
      <color theme="1"/>
      <name val="Calibri"/>
      <family val="2"/>
      <scheme val="minor"/>
    </font>
  </fonts>
  <fills count="5">
    <fill>
      <patternFill patternType="none"/>
    </fill>
    <fill>
      <patternFill patternType="gray125"/>
    </fill>
    <fill>
      <patternFill patternType="solid">
        <fgColor indexed="26"/>
        <bgColor indexed="64"/>
      </patternFill>
    </fill>
    <fill>
      <patternFill patternType="solid">
        <fgColor indexed="44"/>
        <bgColor indexed="64"/>
      </patternFill>
    </fill>
    <fill>
      <patternFill patternType="solid">
        <fgColor indexed="8"/>
        <bgColor indexed="64"/>
      </patternFill>
    </fill>
  </fills>
  <borders count="1">
    <border>
      <left/>
      <right/>
      <top/>
      <bottom/>
      <diagonal/>
    </border>
  </borders>
  <cellStyleXfs count="1">
    <xf numFmtId="0" fontId="0" fillId="0" borderId="0"/>
  </cellStyleXfs>
  <cellXfs count="25">
    <xf numFmtId="0" fontId="0" fillId="0" borderId="0" xfId="0"/>
    <xf numFmtId="49" fontId="1" fillId="0" borderId="0" xfId="0" applyNumberFormat="1" applyFont="1"/>
    <xf numFmtId="0" fontId="1" fillId="0" borderId="0" xfId="0" applyFont="1"/>
    <xf numFmtId="49" fontId="2" fillId="0" borderId="0" xfId="0" applyNumberFormat="1" applyFont="1" applyAlignment="1">
      <alignment vertical="top"/>
    </xf>
    <xf numFmtId="0" fontId="2" fillId="0" borderId="0" xfId="0" applyFont="1" applyAlignment="1">
      <alignment vertical="top"/>
    </xf>
    <xf numFmtId="49" fontId="5" fillId="0" borderId="0" xfId="0" applyNumberFormat="1" applyFont="1" applyAlignment="1">
      <alignment vertical="top"/>
    </xf>
    <xf numFmtId="49" fontId="5" fillId="0" borderId="0" xfId="0" applyNumberFormat="1" applyFont="1" applyAlignment="1">
      <alignment horizontal="right" vertical="top"/>
    </xf>
    <xf numFmtId="49" fontId="4" fillId="3" borderId="0" xfId="0" applyNumberFormat="1" applyFont="1" applyFill="1" applyAlignment="1">
      <alignment vertical="top"/>
    </xf>
    <xf numFmtId="0" fontId="4" fillId="3" borderId="0" xfId="0" applyFont="1" applyFill="1" applyAlignment="1">
      <alignment vertical="top"/>
    </xf>
    <xf numFmtId="3" fontId="4" fillId="2" borderId="0" xfId="0" applyNumberFormat="1" applyFont="1" applyFill="1" applyAlignment="1">
      <alignment vertical="top"/>
    </xf>
    <xf numFmtId="4" fontId="4" fillId="2" borderId="0" xfId="0" applyNumberFormat="1" applyFont="1" applyFill="1" applyAlignment="1">
      <alignment vertical="top"/>
    </xf>
    <xf numFmtId="0" fontId="3" fillId="0" borderId="0" xfId="0" applyFont="1" applyAlignment="1">
      <alignment vertical="top"/>
    </xf>
    <xf numFmtId="49" fontId="3" fillId="0" borderId="0" xfId="0" applyNumberFormat="1" applyFont="1" applyAlignment="1">
      <alignment vertical="top"/>
    </xf>
    <xf numFmtId="4" fontId="3" fillId="2" borderId="0" xfId="0" applyNumberFormat="1" applyFont="1" applyFill="1" applyAlignment="1">
      <alignment vertical="top"/>
    </xf>
    <xf numFmtId="0" fontId="3" fillId="0" borderId="0" xfId="0" applyFont="1" applyAlignment="1">
      <alignment vertical="top" wrapText="1"/>
    </xf>
    <xf numFmtId="4" fontId="3" fillId="0" borderId="0" xfId="0" applyNumberFormat="1" applyFont="1" applyAlignment="1">
      <alignment vertical="top"/>
    </xf>
    <xf numFmtId="49" fontId="4" fillId="0" borderId="0" xfId="0" applyNumberFormat="1" applyFont="1" applyAlignment="1">
      <alignment vertical="top"/>
    </xf>
    <xf numFmtId="0" fontId="3" fillId="4" borderId="0" xfId="0" applyFont="1" applyFill="1" applyAlignment="1">
      <alignment vertical="top"/>
    </xf>
    <xf numFmtId="3" fontId="3" fillId="0" borderId="0" xfId="0" applyNumberFormat="1" applyFont="1" applyAlignment="1">
      <alignment vertical="top"/>
    </xf>
    <xf numFmtId="164" fontId="3" fillId="0" borderId="0" xfId="0" applyNumberFormat="1" applyFont="1" applyAlignment="1">
      <alignment vertical="top"/>
    </xf>
    <xf numFmtId="164" fontId="3" fillId="2" borderId="0" xfId="0" applyNumberFormat="1" applyFont="1" applyFill="1" applyAlignment="1">
      <alignment vertical="top"/>
    </xf>
    <xf numFmtId="49" fontId="5" fillId="0" borderId="0" xfId="0" applyNumberFormat="1" applyFont="1" applyAlignment="1">
      <alignment vertical="top" wrapText="1"/>
    </xf>
    <xf numFmtId="49" fontId="4" fillId="3" borderId="0" xfId="0" applyNumberFormat="1" applyFont="1" applyFill="1" applyAlignment="1">
      <alignment vertical="top" wrapText="1"/>
    </xf>
    <xf numFmtId="49" fontId="3" fillId="0" borderId="0" xfId="0" applyNumberFormat="1" applyFont="1" applyAlignment="1">
      <alignment vertical="top" wrapText="1"/>
    </xf>
    <xf numFmtId="0" fontId="3" fillId="4" borderId="0" xfId="0" applyFont="1" applyFill="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252"/>
  <sheetViews>
    <sheetView tabSelected="1" workbookViewId="0">
      <pane xSplit="4" ySplit="3" topLeftCell="E4" activePane="bottomRight" state="frozen"/>
      <selection pane="topRight" activeCell="E1" sqref="E1"/>
      <selection pane="bottomLeft" activeCell="A4" sqref="A4"/>
      <selection pane="bottomRight"/>
    </sheetView>
  </sheetViews>
  <sheetFormatPr baseColWidth="10" defaultRowHeight="15"/>
  <cols>
    <col min="1" max="1" width="15.5703125" bestFit="1" customWidth="1"/>
    <col min="2" max="2" width="6.5703125" customWidth="1"/>
    <col min="3" max="3" width="3.7109375" customWidth="1"/>
    <col min="4" max="4" width="32.85546875" customWidth="1"/>
    <col min="5" max="5" width="29.85546875" bestFit="1" customWidth="1"/>
    <col min="6" max="6" width="2.85546875" customWidth="1"/>
    <col min="7" max="7" width="8.5703125" customWidth="1"/>
    <col min="8" max="8" width="8.140625" customWidth="1"/>
    <col min="9" max="9" width="6.5703125" customWidth="1"/>
    <col min="10" max="10" width="9.28515625" customWidth="1"/>
    <col min="11" max="13" width="7.85546875" customWidth="1"/>
  </cols>
  <sheetData>
    <row r="1" spans="1:13">
      <c r="A1" s="1" t="s">
        <v>0</v>
      </c>
      <c r="B1" s="2"/>
      <c r="C1" s="2"/>
      <c r="D1" s="2"/>
      <c r="E1" s="2"/>
      <c r="F1" s="2"/>
      <c r="G1" s="2"/>
      <c r="H1" s="2"/>
      <c r="I1" s="2"/>
      <c r="J1" s="2"/>
      <c r="K1" s="2"/>
      <c r="L1" s="2"/>
      <c r="M1" s="2"/>
    </row>
    <row r="2" spans="1:13" ht="18.75">
      <c r="A2" s="3" t="s">
        <v>1</v>
      </c>
      <c r="B2" s="4"/>
      <c r="C2" s="4"/>
      <c r="D2" s="4"/>
      <c r="E2" s="4"/>
      <c r="F2" s="4"/>
      <c r="G2" s="4"/>
      <c r="H2" s="4"/>
      <c r="I2" s="4"/>
      <c r="J2" s="4"/>
      <c r="K2" s="4"/>
      <c r="L2" s="4"/>
      <c r="M2" s="4"/>
    </row>
    <row r="3" spans="1:13">
      <c r="A3" s="5" t="s">
        <v>2</v>
      </c>
      <c r="B3" s="5" t="s">
        <v>5</v>
      </c>
      <c r="C3" s="5" t="s">
        <v>6</v>
      </c>
      <c r="D3" s="21" t="s">
        <v>3</v>
      </c>
      <c r="E3" s="5" t="s">
        <v>9</v>
      </c>
      <c r="F3" s="6" t="s">
        <v>10</v>
      </c>
      <c r="G3" s="6" t="s">
        <v>11</v>
      </c>
      <c r="H3" s="6" t="s">
        <v>12</v>
      </c>
      <c r="I3" s="6" t="s">
        <v>13</v>
      </c>
      <c r="J3" s="6" t="s">
        <v>14</v>
      </c>
      <c r="K3" s="6" t="s">
        <v>7</v>
      </c>
      <c r="L3" s="6" t="s">
        <v>8</v>
      </c>
      <c r="M3" s="6" t="s">
        <v>4</v>
      </c>
    </row>
    <row r="4" spans="1:13">
      <c r="A4" s="7" t="s">
        <v>15</v>
      </c>
      <c r="B4" s="7" t="s">
        <v>17</v>
      </c>
      <c r="C4" s="7" t="s">
        <v>0</v>
      </c>
      <c r="D4" s="22" t="s">
        <v>16</v>
      </c>
      <c r="E4" s="8"/>
      <c r="F4" s="8"/>
      <c r="G4" s="8"/>
      <c r="H4" s="8"/>
      <c r="I4" s="8"/>
      <c r="J4" s="8"/>
      <c r="K4" s="9">
        <f>K27</f>
        <v>1</v>
      </c>
      <c r="L4" s="10">
        <f>L27</f>
        <v>10367.619999999999</v>
      </c>
      <c r="M4" s="10">
        <f>M27</f>
        <v>10367.620000000001</v>
      </c>
    </row>
    <row r="5" spans="1:13">
      <c r="A5" s="11"/>
      <c r="B5" s="11"/>
      <c r="C5" s="11"/>
      <c r="D5" s="14"/>
      <c r="E5" s="11"/>
      <c r="F5" s="11"/>
      <c r="G5" s="11"/>
      <c r="H5" s="11"/>
      <c r="I5" s="11"/>
      <c r="J5" s="11"/>
      <c r="K5" s="11"/>
      <c r="L5" s="11"/>
      <c r="M5" s="11"/>
    </row>
    <row r="6" spans="1:13">
      <c r="A6" s="12" t="s">
        <v>18</v>
      </c>
      <c r="B6" s="12" t="s">
        <v>20</v>
      </c>
      <c r="C6" s="12" t="s">
        <v>21</v>
      </c>
      <c r="D6" s="23" t="s">
        <v>19</v>
      </c>
      <c r="E6" s="11"/>
      <c r="F6" s="11"/>
      <c r="G6" s="11"/>
      <c r="H6" s="11"/>
      <c r="I6" s="11"/>
      <c r="J6" s="11"/>
      <c r="K6" s="13">
        <f>K9</f>
        <v>123.94</v>
      </c>
      <c r="L6" s="13">
        <f>L9</f>
        <v>20.82</v>
      </c>
      <c r="M6" s="13">
        <f>M9</f>
        <v>2580.4299999999998</v>
      </c>
    </row>
    <row r="7" spans="1:13" ht="78.75">
      <c r="A7" s="11"/>
      <c r="B7" s="11"/>
      <c r="C7" s="11"/>
      <c r="D7" s="14" t="s">
        <v>22</v>
      </c>
      <c r="E7" s="11"/>
      <c r="F7" s="11"/>
      <c r="G7" s="11"/>
      <c r="H7" s="11"/>
      <c r="I7" s="11"/>
      <c r="J7" s="11"/>
      <c r="K7" s="11"/>
      <c r="L7" s="11"/>
      <c r="M7" s="11"/>
    </row>
    <row r="8" spans="1:13">
      <c r="A8" s="11"/>
      <c r="B8" s="11"/>
      <c r="C8" s="11"/>
      <c r="D8" s="14"/>
      <c r="E8" s="12" t="s">
        <v>0</v>
      </c>
      <c r="F8" s="11">
        <v>1</v>
      </c>
      <c r="G8" s="15">
        <v>123.94</v>
      </c>
      <c r="H8" s="15">
        <v>0</v>
      </c>
      <c r="I8" s="15">
        <v>0</v>
      </c>
      <c r="J8" s="13">
        <f>F8*(G8+ (G8= 0))*(H8+ (H8= 0))*(I8+ (I8= 0))</f>
        <v>123.94</v>
      </c>
      <c r="K8" s="11"/>
      <c r="L8" s="11"/>
      <c r="M8" s="11"/>
    </row>
    <row r="9" spans="1:13">
      <c r="A9" s="11"/>
      <c r="B9" s="11"/>
      <c r="C9" s="11"/>
      <c r="D9" s="14"/>
      <c r="E9" s="11"/>
      <c r="F9" s="11"/>
      <c r="G9" s="11"/>
      <c r="H9" s="11"/>
      <c r="I9" s="11"/>
      <c r="J9" s="16" t="s">
        <v>23</v>
      </c>
      <c r="K9" s="10">
        <f>SUM(J8:J8)</f>
        <v>123.94</v>
      </c>
      <c r="L9" s="15">
        <v>20.82</v>
      </c>
      <c r="M9" s="10">
        <f>ROUND(L9*K9,2)</f>
        <v>2580.4299999999998</v>
      </c>
    </row>
    <row r="10" spans="1:13" ht="0.95" customHeight="1">
      <c r="A10" s="17"/>
      <c r="B10" s="17"/>
      <c r="C10" s="17"/>
      <c r="D10" s="24"/>
      <c r="E10" s="17"/>
      <c r="F10" s="17"/>
      <c r="G10" s="17"/>
      <c r="H10" s="17"/>
      <c r="I10" s="17"/>
      <c r="J10" s="17"/>
      <c r="K10" s="17"/>
      <c r="L10" s="17"/>
      <c r="M10" s="17"/>
    </row>
    <row r="11" spans="1:13">
      <c r="A11" s="12" t="s">
        <v>24</v>
      </c>
      <c r="B11" s="12" t="s">
        <v>20</v>
      </c>
      <c r="C11" s="12" t="s">
        <v>21</v>
      </c>
      <c r="D11" s="23" t="s">
        <v>25</v>
      </c>
      <c r="E11" s="11"/>
      <c r="F11" s="11"/>
      <c r="G11" s="11"/>
      <c r="H11" s="11"/>
      <c r="I11" s="11"/>
      <c r="J11" s="11"/>
      <c r="K11" s="13">
        <f>K15</f>
        <v>112.008</v>
      </c>
      <c r="L11" s="13">
        <f>L15</f>
        <v>33.28</v>
      </c>
      <c r="M11" s="13">
        <f>M15</f>
        <v>3727.63</v>
      </c>
    </row>
    <row r="12" spans="1:13" ht="168.75">
      <c r="A12" s="11"/>
      <c r="B12" s="11"/>
      <c r="C12" s="11"/>
      <c r="D12" s="14" t="s">
        <v>26</v>
      </c>
      <c r="E12" s="11"/>
      <c r="F12" s="11"/>
      <c r="G12" s="11"/>
      <c r="H12" s="11"/>
      <c r="I12" s="11"/>
      <c r="J12" s="11"/>
      <c r="K12" s="11"/>
      <c r="L12" s="11"/>
      <c r="M12" s="11"/>
    </row>
    <row r="13" spans="1:13">
      <c r="A13" s="11"/>
      <c r="B13" s="11"/>
      <c r="C13" s="11"/>
      <c r="D13" s="14"/>
      <c r="E13" s="12" t="s">
        <v>0</v>
      </c>
      <c r="F13" s="11">
        <v>1</v>
      </c>
      <c r="G13" s="15">
        <v>21.82</v>
      </c>
      <c r="H13" s="15">
        <v>0</v>
      </c>
      <c r="I13" s="15">
        <v>3.9</v>
      </c>
      <c r="J13" s="13">
        <f>F13*(G13+ (G13= 0))*(H13+ (H13= 0))*(I13+ (I13= 0))</f>
        <v>85.097999999999999</v>
      </c>
      <c r="K13" s="11"/>
      <c r="L13" s="11"/>
      <c r="M13" s="11"/>
    </row>
    <row r="14" spans="1:13">
      <c r="A14" s="11"/>
      <c r="B14" s="11"/>
      <c r="C14" s="11"/>
      <c r="D14" s="14"/>
      <c r="E14" s="12" t="s">
        <v>27</v>
      </c>
      <c r="F14" s="11">
        <v>3</v>
      </c>
      <c r="G14" s="15">
        <v>2.2999999999999998</v>
      </c>
      <c r="H14" s="15">
        <v>0</v>
      </c>
      <c r="I14" s="15">
        <v>3.9</v>
      </c>
      <c r="J14" s="13">
        <f>F14*(G14+ (G14= 0))*(H14+ (H14= 0))*(I14+ (I14= 0))</f>
        <v>26.909999999999997</v>
      </c>
      <c r="K14" s="11"/>
      <c r="L14" s="11"/>
      <c r="M14" s="11"/>
    </row>
    <row r="15" spans="1:13">
      <c r="A15" s="11"/>
      <c r="B15" s="11"/>
      <c r="C15" s="11"/>
      <c r="D15" s="14"/>
      <c r="E15" s="11"/>
      <c r="F15" s="11"/>
      <c r="G15" s="11"/>
      <c r="H15" s="11"/>
      <c r="I15" s="11"/>
      <c r="J15" s="16" t="s">
        <v>28</v>
      </c>
      <c r="K15" s="10">
        <f>SUM(J13:J14)</f>
        <v>112.008</v>
      </c>
      <c r="L15" s="15">
        <v>33.28</v>
      </c>
      <c r="M15" s="10">
        <f>ROUND(L15*K15,2)</f>
        <v>3727.63</v>
      </c>
    </row>
    <row r="16" spans="1:13" ht="0.95" customHeight="1">
      <c r="A16" s="17"/>
      <c r="B16" s="17"/>
      <c r="C16" s="17"/>
      <c r="D16" s="24"/>
      <c r="E16" s="17"/>
      <c r="F16" s="17"/>
      <c r="G16" s="17"/>
      <c r="H16" s="17"/>
      <c r="I16" s="17"/>
      <c r="J16" s="17"/>
      <c r="K16" s="17"/>
      <c r="L16" s="17"/>
      <c r="M16" s="17"/>
    </row>
    <row r="17" spans="1:13">
      <c r="A17" s="12" t="s">
        <v>29</v>
      </c>
      <c r="B17" s="12" t="s">
        <v>20</v>
      </c>
      <c r="C17" s="12" t="s">
        <v>21</v>
      </c>
      <c r="D17" s="23" t="s">
        <v>30</v>
      </c>
      <c r="E17" s="11"/>
      <c r="F17" s="11"/>
      <c r="G17" s="11"/>
      <c r="H17" s="11"/>
      <c r="I17" s="11"/>
      <c r="J17" s="11"/>
      <c r="K17" s="13">
        <f>K20</f>
        <v>85.097999999999999</v>
      </c>
      <c r="L17" s="13">
        <f>L20</f>
        <v>8.57</v>
      </c>
      <c r="M17" s="13">
        <f>M20</f>
        <v>729.29</v>
      </c>
    </row>
    <row r="18" spans="1:13" ht="135">
      <c r="A18" s="11"/>
      <c r="B18" s="11"/>
      <c r="C18" s="11"/>
      <c r="D18" s="14" t="s">
        <v>31</v>
      </c>
      <c r="E18" s="11"/>
      <c r="F18" s="11"/>
      <c r="G18" s="11"/>
      <c r="H18" s="11"/>
      <c r="I18" s="11"/>
      <c r="J18" s="11"/>
      <c r="K18" s="11"/>
      <c r="L18" s="11"/>
      <c r="M18" s="11"/>
    </row>
    <row r="19" spans="1:13">
      <c r="A19" s="11"/>
      <c r="B19" s="11"/>
      <c r="C19" s="11"/>
      <c r="D19" s="14"/>
      <c r="E19" s="12" t="s">
        <v>0</v>
      </c>
      <c r="F19" s="11">
        <v>1</v>
      </c>
      <c r="G19" s="15">
        <v>21.82</v>
      </c>
      <c r="H19" s="15">
        <v>0</v>
      </c>
      <c r="I19" s="15">
        <v>3.9</v>
      </c>
      <c r="J19" s="13">
        <f>F19*(G19+ (G19= 0))*(H19+ (H19= 0))*(I19+ (I19= 0))</f>
        <v>85.097999999999999</v>
      </c>
      <c r="K19" s="11"/>
      <c r="L19" s="11"/>
      <c r="M19" s="11"/>
    </row>
    <row r="20" spans="1:13">
      <c r="A20" s="11"/>
      <c r="B20" s="11"/>
      <c r="C20" s="11"/>
      <c r="D20" s="14"/>
      <c r="E20" s="11"/>
      <c r="F20" s="11"/>
      <c r="G20" s="11"/>
      <c r="H20" s="11"/>
      <c r="I20" s="11"/>
      <c r="J20" s="16" t="s">
        <v>32</v>
      </c>
      <c r="K20" s="10">
        <f>SUM(J19:J19)</f>
        <v>85.097999999999999</v>
      </c>
      <c r="L20" s="15">
        <v>8.57</v>
      </c>
      <c r="M20" s="10">
        <f>ROUND(L20*K20,2)</f>
        <v>729.29</v>
      </c>
    </row>
    <row r="21" spans="1:13" ht="0.95" customHeight="1">
      <c r="A21" s="17"/>
      <c r="B21" s="17"/>
      <c r="C21" s="17"/>
      <c r="D21" s="24"/>
      <c r="E21" s="17"/>
      <c r="F21" s="17"/>
      <c r="G21" s="17"/>
      <c r="H21" s="17"/>
      <c r="I21" s="17"/>
      <c r="J21" s="17"/>
      <c r="K21" s="17"/>
      <c r="L21" s="17"/>
      <c r="M21" s="17"/>
    </row>
    <row r="22" spans="1:13" ht="22.5">
      <c r="A22" s="12" t="s">
        <v>33</v>
      </c>
      <c r="B22" s="12" t="s">
        <v>20</v>
      </c>
      <c r="C22" s="12" t="s">
        <v>21</v>
      </c>
      <c r="D22" s="23" t="s">
        <v>34</v>
      </c>
      <c r="E22" s="11"/>
      <c r="F22" s="11"/>
      <c r="G22" s="11"/>
      <c r="H22" s="11"/>
      <c r="I22" s="11"/>
      <c r="J22" s="11"/>
      <c r="K22" s="13">
        <f>K25</f>
        <v>123.94</v>
      </c>
      <c r="L22" s="13">
        <f>L25</f>
        <v>26.87</v>
      </c>
      <c r="M22" s="13">
        <f>M25</f>
        <v>3330.27</v>
      </c>
    </row>
    <row r="23" spans="1:13" ht="168.75">
      <c r="A23" s="11"/>
      <c r="B23" s="11"/>
      <c r="C23" s="11"/>
      <c r="D23" s="14" t="s">
        <v>35</v>
      </c>
      <c r="E23" s="11"/>
      <c r="F23" s="11"/>
      <c r="G23" s="11"/>
      <c r="H23" s="11"/>
      <c r="I23" s="11"/>
      <c r="J23" s="11"/>
      <c r="K23" s="11"/>
      <c r="L23" s="11"/>
      <c r="M23" s="11"/>
    </row>
    <row r="24" spans="1:13">
      <c r="A24" s="11"/>
      <c r="B24" s="11"/>
      <c r="C24" s="11"/>
      <c r="D24" s="14"/>
      <c r="E24" s="12" t="s">
        <v>0</v>
      </c>
      <c r="F24" s="11">
        <v>1</v>
      </c>
      <c r="G24" s="15">
        <v>123.94</v>
      </c>
      <c r="H24" s="15">
        <v>0</v>
      </c>
      <c r="I24" s="15">
        <v>0</v>
      </c>
      <c r="J24" s="13">
        <f>F24*(G24+ (G24= 0))*(H24+ (H24= 0))*(I24+ (I24= 0))</f>
        <v>123.94</v>
      </c>
      <c r="K24" s="11"/>
      <c r="L24" s="11"/>
      <c r="M24" s="11"/>
    </row>
    <row r="25" spans="1:13">
      <c r="A25" s="11"/>
      <c r="B25" s="11"/>
      <c r="C25" s="11"/>
      <c r="D25" s="14"/>
      <c r="E25" s="11"/>
      <c r="F25" s="11"/>
      <c r="G25" s="11"/>
      <c r="H25" s="11"/>
      <c r="I25" s="11"/>
      <c r="J25" s="16" t="s">
        <v>36</v>
      </c>
      <c r="K25" s="10">
        <f>SUM(J24:J24)</f>
        <v>123.94</v>
      </c>
      <c r="L25" s="15">
        <v>26.87</v>
      </c>
      <c r="M25" s="10">
        <f>ROUND(L25*K25,2)</f>
        <v>3330.27</v>
      </c>
    </row>
    <row r="26" spans="1:13" ht="0.95" customHeight="1">
      <c r="A26" s="17"/>
      <c r="B26" s="17"/>
      <c r="C26" s="17"/>
      <c r="D26" s="24"/>
      <c r="E26" s="17"/>
      <c r="F26" s="17"/>
      <c r="G26" s="17"/>
      <c r="H26" s="17"/>
      <c r="I26" s="17"/>
      <c r="J26" s="17"/>
      <c r="K26" s="17"/>
      <c r="L26" s="17"/>
      <c r="M26" s="17"/>
    </row>
    <row r="27" spans="1:13">
      <c r="A27" s="11"/>
      <c r="B27" s="11"/>
      <c r="C27" s="11"/>
      <c r="D27" s="14"/>
      <c r="E27" s="11"/>
      <c r="F27" s="11"/>
      <c r="G27" s="11"/>
      <c r="H27" s="11"/>
      <c r="I27" s="11"/>
      <c r="J27" s="16" t="s">
        <v>37</v>
      </c>
      <c r="K27" s="18">
        <v>1</v>
      </c>
      <c r="L27" s="10">
        <f>M9+M15+M20+M25</f>
        <v>10367.619999999999</v>
      </c>
      <c r="M27" s="10">
        <f>ROUND(L27*K27,2)</f>
        <v>10367.620000000001</v>
      </c>
    </row>
    <row r="28" spans="1:13" ht="0.95" customHeight="1">
      <c r="A28" s="17"/>
      <c r="B28" s="17"/>
      <c r="C28" s="17"/>
      <c r="D28" s="24"/>
      <c r="E28" s="17"/>
      <c r="F28" s="17"/>
      <c r="G28" s="17"/>
      <c r="H28" s="17"/>
      <c r="I28" s="17"/>
      <c r="J28" s="17"/>
      <c r="K28" s="17"/>
      <c r="L28" s="17"/>
      <c r="M28" s="17"/>
    </row>
    <row r="29" spans="1:13">
      <c r="A29" s="7" t="s">
        <v>38</v>
      </c>
      <c r="B29" s="7" t="s">
        <v>17</v>
      </c>
      <c r="C29" s="7" t="s">
        <v>0</v>
      </c>
      <c r="D29" s="22" t="s">
        <v>39</v>
      </c>
      <c r="E29" s="8"/>
      <c r="F29" s="8"/>
      <c r="G29" s="8"/>
      <c r="H29" s="8"/>
      <c r="I29" s="8"/>
      <c r="J29" s="8"/>
      <c r="K29" s="9">
        <f>K41</f>
        <v>1</v>
      </c>
      <c r="L29" s="10">
        <f>L41</f>
        <v>11883.36</v>
      </c>
      <c r="M29" s="10">
        <f>M41</f>
        <v>11883.36</v>
      </c>
    </row>
    <row r="30" spans="1:13">
      <c r="A30" s="11"/>
      <c r="B30" s="11"/>
      <c r="C30" s="11"/>
      <c r="D30" s="14"/>
      <c r="E30" s="11"/>
      <c r="F30" s="11"/>
      <c r="G30" s="11"/>
      <c r="H30" s="11"/>
      <c r="I30" s="11"/>
      <c r="J30" s="11"/>
      <c r="K30" s="11"/>
      <c r="L30" s="11"/>
      <c r="M30" s="11"/>
    </row>
    <row r="31" spans="1:13">
      <c r="A31" s="12" t="s">
        <v>40</v>
      </c>
      <c r="B31" s="12" t="s">
        <v>20</v>
      </c>
      <c r="C31" s="12" t="s">
        <v>21</v>
      </c>
      <c r="D31" s="23" t="s">
        <v>41</v>
      </c>
      <c r="E31" s="11"/>
      <c r="F31" s="11"/>
      <c r="G31" s="11"/>
      <c r="H31" s="11"/>
      <c r="I31" s="11"/>
      <c r="J31" s="11"/>
      <c r="K31" s="13">
        <f>K34</f>
        <v>123.94</v>
      </c>
      <c r="L31" s="13">
        <f>L34</f>
        <v>46.6</v>
      </c>
      <c r="M31" s="13">
        <f>M34</f>
        <v>5775.6</v>
      </c>
    </row>
    <row r="32" spans="1:13" ht="90">
      <c r="A32" s="11"/>
      <c r="B32" s="11"/>
      <c r="C32" s="11"/>
      <c r="D32" s="14" t="s">
        <v>42</v>
      </c>
      <c r="E32" s="11"/>
      <c r="F32" s="11"/>
      <c r="G32" s="11"/>
      <c r="H32" s="11"/>
      <c r="I32" s="11"/>
      <c r="J32" s="11"/>
      <c r="K32" s="11"/>
      <c r="L32" s="11"/>
      <c r="M32" s="11"/>
    </row>
    <row r="33" spans="1:13">
      <c r="A33" s="11"/>
      <c r="B33" s="11"/>
      <c r="C33" s="11"/>
      <c r="D33" s="14"/>
      <c r="E33" s="12" t="s">
        <v>0</v>
      </c>
      <c r="F33" s="11">
        <v>1</v>
      </c>
      <c r="G33" s="15">
        <v>123.94</v>
      </c>
      <c r="H33" s="15">
        <v>0</v>
      </c>
      <c r="I33" s="15">
        <v>0</v>
      </c>
      <c r="J33" s="13">
        <f>F33*(G33+ (G33= 0))*(H33+ (H33= 0))*(I33+ (I33= 0))</f>
        <v>123.94</v>
      </c>
      <c r="K33" s="11"/>
      <c r="L33" s="11"/>
      <c r="M33" s="11"/>
    </row>
    <row r="34" spans="1:13">
      <c r="A34" s="11"/>
      <c r="B34" s="11"/>
      <c r="C34" s="11"/>
      <c r="D34" s="14"/>
      <c r="E34" s="11"/>
      <c r="F34" s="11"/>
      <c r="G34" s="11"/>
      <c r="H34" s="11"/>
      <c r="I34" s="11"/>
      <c r="J34" s="16" t="s">
        <v>43</v>
      </c>
      <c r="K34" s="10">
        <f>SUM(J33:J33)</f>
        <v>123.94</v>
      </c>
      <c r="L34" s="15">
        <v>46.6</v>
      </c>
      <c r="M34" s="10">
        <f>ROUND(L34*K34,2)</f>
        <v>5775.6</v>
      </c>
    </row>
    <row r="35" spans="1:13" ht="0.95" customHeight="1">
      <c r="A35" s="17"/>
      <c r="B35" s="17"/>
      <c r="C35" s="17"/>
      <c r="D35" s="24"/>
      <c r="E35" s="17"/>
      <c r="F35" s="17"/>
      <c r="G35" s="17"/>
      <c r="H35" s="17"/>
      <c r="I35" s="17"/>
      <c r="J35" s="17"/>
      <c r="K35" s="17"/>
      <c r="L35" s="17"/>
      <c r="M35" s="17"/>
    </row>
    <row r="36" spans="1:13">
      <c r="A36" s="12" t="s">
        <v>44</v>
      </c>
      <c r="B36" s="12" t="s">
        <v>20</v>
      </c>
      <c r="C36" s="12" t="s">
        <v>21</v>
      </c>
      <c r="D36" s="23" t="s">
        <v>45</v>
      </c>
      <c r="E36" s="11"/>
      <c r="F36" s="11"/>
      <c r="G36" s="11"/>
      <c r="H36" s="11"/>
      <c r="I36" s="11"/>
      <c r="J36" s="11"/>
      <c r="K36" s="13">
        <f>K39</f>
        <v>123.94</v>
      </c>
      <c r="L36" s="13">
        <f>L39</f>
        <v>49.28</v>
      </c>
      <c r="M36" s="13">
        <f>M39</f>
        <v>6107.76</v>
      </c>
    </row>
    <row r="37" spans="1:13" ht="146.25">
      <c r="A37" s="11"/>
      <c r="B37" s="11"/>
      <c r="C37" s="11"/>
      <c r="D37" s="14" t="s">
        <v>46</v>
      </c>
      <c r="E37" s="11"/>
      <c r="F37" s="11"/>
      <c r="G37" s="11"/>
      <c r="H37" s="11"/>
      <c r="I37" s="11"/>
      <c r="J37" s="11"/>
      <c r="K37" s="11"/>
      <c r="L37" s="11"/>
      <c r="M37" s="11"/>
    </row>
    <row r="38" spans="1:13">
      <c r="A38" s="11"/>
      <c r="B38" s="11"/>
      <c r="C38" s="11"/>
      <c r="D38" s="14"/>
      <c r="E38" s="12" t="s">
        <v>0</v>
      </c>
      <c r="F38" s="11">
        <v>1</v>
      </c>
      <c r="G38" s="15">
        <v>123.94</v>
      </c>
      <c r="H38" s="15">
        <v>0</v>
      </c>
      <c r="I38" s="15">
        <v>0</v>
      </c>
      <c r="J38" s="13">
        <f>F38*(G38+ (G38= 0))*(H38+ (H38= 0))*(I38+ (I38= 0))</f>
        <v>123.94</v>
      </c>
      <c r="K38" s="11"/>
      <c r="L38" s="11"/>
      <c r="M38" s="11"/>
    </row>
    <row r="39" spans="1:13">
      <c r="A39" s="11"/>
      <c r="B39" s="11"/>
      <c r="C39" s="11"/>
      <c r="D39" s="14"/>
      <c r="E39" s="11"/>
      <c r="F39" s="11"/>
      <c r="G39" s="11"/>
      <c r="H39" s="11"/>
      <c r="I39" s="11"/>
      <c r="J39" s="16" t="s">
        <v>47</v>
      </c>
      <c r="K39" s="10">
        <f>SUM(J38:J38)</f>
        <v>123.94</v>
      </c>
      <c r="L39" s="15">
        <v>49.28</v>
      </c>
      <c r="M39" s="10">
        <f>ROUND(L39*K39,2)</f>
        <v>6107.76</v>
      </c>
    </row>
    <row r="40" spans="1:13" ht="0.95" customHeight="1">
      <c r="A40" s="17"/>
      <c r="B40" s="17"/>
      <c r="C40" s="17"/>
      <c r="D40" s="24"/>
      <c r="E40" s="17"/>
      <c r="F40" s="17"/>
      <c r="G40" s="17"/>
      <c r="H40" s="17"/>
      <c r="I40" s="17"/>
      <c r="J40" s="17"/>
      <c r="K40" s="17"/>
      <c r="L40" s="17"/>
      <c r="M40" s="17"/>
    </row>
    <row r="41" spans="1:13">
      <c r="A41" s="11"/>
      <c r="B41" s="11"/>
      <c r="C41" s="11"/>
      <c r="D41" s="14"/>
      <c r="E41" s="11"/>
      <c r="F41" s="11"/>
      <c r="G41" s="11"/>
      <c r="H41" s="11"/>
      <c r="I41" s="11"/>
      <c r="J41" s="16" t="s">
        <v>48</v>
      </c>
      <c r="K41" s="18">
        <v>1</v>
      </c>
      <c r="L41" s="10">
        <f>M34+M39</f>
        <v>11883.36</v>
      </c>
      <c r="M41" s="10">
        <f>ROUND(L41*K41,2)</f>
        <v>11883.36</v>
      </c>
    </row>
    <row r="42" spans="1:13" ht="0.95" customHeight="1">
      <c r="A42" s="17"/>
      <c r="B42" s="17"/>
      <c r="C42" s="17"/>
      <c r="D42" s="24"/>
      <c r="E42" s="17"/>
      <c r="F42" s="17"/>
      <c r="G42" s="17"/>
      <c r="H42" s="17"/>
      <c r="I42" s="17"/>
      <c r="J42" s="17"/>
      <c r="K42" s="17"/>
      <c r="L42" s="17"/>
      <c r="M42" s="17"/>
    </row>
    <row r="43" spans="1:13">
      <c r="A43" s="7" t="s">
        <v>49</v>
      </c>
      <c r="B43" s="7" t="s">
        <v>17</v>
      </c>
      <c r="C43" s="7" t="s">
        <v>0</v>
      </c>
      <c r="D43" s="22" t="s">
        <v>50</v>
      </c>
      <c r="E43" s="8"/>
      <c r="F43" s="8"/>
      <c r="G43" s="8"/>
      <c r="H43" s="8"/>
      <c r="I43" s="8"/>
      <c r="J43" s="8"/>
      <c r="K43" s="9">
        <f>K50</f>
        <v>1</v>
      </c>
      <c r="L43" s="10">
        <f>L50</f>
        <v>342.78</v>
      </c>
      <c r="M43" s="10">
        <f>M50</f>
        <v>342.78</v>
      </c>
    </row>
    <row r="44" spans="1:13">
      <c r="A44" s="11"/>
      <c r="B44" s="11"/>
      <c r="C44" s="11"/>
      <c r="D44" s="14"/>
      <c r="E44" s="11"/>
      <c r="F44" s="11"/>
      <c r="G44" s="11"/>
      <c r="H44" s="11"/>
      <c r="I44" s="11"/>
      <c r="J44" s="11"/>
      <c r="K44" s="11"/>
      <c r="L44" s="11"/>
      <c r="M44" s="11"/>
    </row>
    <row r="45" spans="1:13">
      <c r="A45" s="12" t="s">
        <v>51</v>
      </c>
      <c r="B45" s="12" t="s">
        <v>20</v>
      </c>
      <c r="C45" s="12" t="s">
        <v>21</v>
      </c>
      <c r="D45" s="23" t="s">
        <v>52</v>
      </c>
      <c r="E45" s="11"/>
      <c r="F45" s="11"/>
      <c r="G45" s="11"/>
      <c r="H45" s="11"/>
      <c r="I45" s="11"/>
      <c r="J45" s="11"/>
      <c r="K45" s="13">
        <f>K48</f>
        <v>2.3100000000000005</v>
      </c>
      <c r="L45" s="13">
        <f>L48</f>
        <v>148.38999999999999</v>
      </c>
      <c r="M45" s="13">
        <f>M48</f>
        <v>342.78</v>
      </c>
    </row>
    <row r="46" spans="1:13" ht="168.75">
      <c r="A46" s="11"/>
      <c r="B46" s="11"/>
      <c r="C46" s="11"/>
      <c r="D46" s="14" t="s">
        <v>53</v>
      </c>
      <c r="E46" s="11"/>
      <c r="F46" s="11"/>
      <c r="G46" s="11"/>
      <c r="H46" s="11"/>
      <c r="I46" s="11"/>
      <c r="J46" s="11"/>
      <c r="K46" s="11"/>
      <c r="L46" s="11"/>
      <c r="M46" s="11"/>
    </row>
    <row r="47" spans="1:13">
      <c r="A47" s="11"/>
      <c r="B47" s="11"/>
      <c r="C47" s="11"/>
      <c r="D47" s="14"/>
      <c r="E47" s="12" t="s">
        <v>0</v>
      </c>
      <c r="F47" s="11">
        <v>1</v>
      </c>
      <c r="G47" s="15">
        <v>0</v>
      </c>
      <c r="H47" s="15">
        <v>1.1000000000000001</v>
      </c>
      <c r="I47" s="15">
        <v>2.1</v>
      </c>
      <c r="J47" s="13">
        <f>F47*(G47+ (G47= 0))*(H47+ (H47= 0))*(I47+ (I47= 0))</f>
        <v>2.3100000000000005</v>
      </c>
      <c r="K47" s="11"/>
      <c r="L47" s="11"/>
      <c r="M47" s="11"/>
    </row>
    <row r="48" spans="1:13">
      <c r="A48" s="11"/>
      <c r="B48" s="11"/>
      <c r="C48" s="11"/>
      <c r="D48" s="14"/>
      <c r="E48" s="11"/>
      <c r="F48" s="11"/>
      <c r="G48" s="11"/>
      <c r="H48" s="11"/>
      <c r="I48" s="11"/>
      <c r="J48" s="16" t="s">
        <v>54</v>
      </c>
      <c r="K48" s="10">
        <f>SUM(J47:J47)</f>
        <v>2.3100000000000005</v>
      </c>
      <c r="L48" s="15">
        <v>148.38999999999999</v>
      </c>
      <c r="M48" s="10">
        <f>ROUND(L48*K48,2)</f>
        <v>342.78</v>
      </c>
    </row>
    <row r="49" spans="1:13" ht="0.95" customHeight="1">
      <c r="A49" s="17"/>
      <c r="B49" s="17"/>
      <c r="C49" s="17"/>
      <c r="D49" s="24"/>
      <c r="E49" s="17"/>
      <c r="F49" s="17"/>
      <c r="G49" s="17"/>
      <c r="H49" s="17"/>
      <c r="I49" s="17"/>
      <c r="J49" s="17"/>
      <c r="K49" s="17"/>
      <c r="L49" s="17"/>
      <c r="M49" s="17"/>
    </row>
    <row r="50" spans="1:13">
      <c r="A50" s="11"/>
      <c r="B50" s="11"/>
      <c r="C50" s="11"/>
      <c r="D50" s="14"/>
      <c r="E50" s="11"/>
      <c r="F50" s="11"/>
      <c r="G50" s="11"/>
      <c r="H50" s="11"/>
      <c r="I50" s="11"/>
      <c r="J50" s="16" t="s">
        <v>55</v>
      </c>
      <c r="K50" s="18">
        <v>1</v>
      </c>
      <c r="L50" s="10">
        <f>M48</f>
        <v>342.78</v>
      </c>
      <c r="M50" s="10">
        <f>ROUND(L50*K50,2)</f>
        <v>342.78</v>
      </c>
    </row>
    <row r="51" spans="1:13" ht="0.95" customHeight="1">
      <c r="A51" s="17"/>
      <c r="B51" s="17"/>
      <c r="C51" s="17"/>
      <c r="D51" s="24"/>
      <c r="E51" s="17"/>
      <c r="F51" s="17"/>
      <c r="G51" s="17"/>
      <c r="H51" s="17"/>
      <c r="I51" s="17"/>
      <c r="J51" s="17"/>
      <c r="K51" s="17"/>
      <c r="L51" s="17"/>
      <c r="M51" s="17"/>
    </row>
    <row r="52" spans="1:13">
      <c r="A52" s="7" t="s">
        <v>56</v>
      </c>
      <c r="B52" s="7" t="s">
        <v>17</v>
      </c>
      <c r="C52" s="7" t="s">
        <v>0</v>
      </c>
      <c r="D52" s="22" t="s">
        <v>57</v>
      </c>
      <c r="E52" s="8"/>
      <c r="F52" s="8"/>
      <c r="G52" s="8"/>
      <c r="H52" s="8"/>
      <c r="I52" s="8"/>
      <c r="J52" s="8"/>
      <c r="K52" s="9">
        <f>K64</f>
        <v>1</v>
      </c>
      <c r="L52" s="10">
        <f>L64</f>
        <v>583.92000000000007</v>
      </c>
      <c r="M52" s="10">
        <f>M64</f>
        <v>583.91999999999996</v>
      </c>
    </row>
    <row r="53" spans="1:13">
      <c r="A53" s="11"/>
      <c r="B53" s="11"/>
      <c r="C53" s="11"/>
      <c r="D53" s="14"/>
      <c r="E53" s="11"/>
      <c r="F53" s="11"/>
      <c r="G53" s="11"/>
      <c r="H53" s="11"/>
      <c r="I53" s="11"/>
      <c r="J53" s="11"/>
      <c r="K53" s="11"/>
      <c r="L53" s="11"/>
      <c r="M53" s="11"/>
    </row>
    <row r="54" spans="1:13">
      <c r="A54" s="12" t="s">
        <v>58</v>
      </c>
      <c r="B54" s="12" t="s">
        <v>20</v>
      </c>
      <c r="C54" s="12" t="s">
        <v>60</v>
      </c>
      <c r="D54" s="23" t="s">
        <v>59</v>
      </c>
      <c r="E54" s="11"/>
      <c r="F54" s="11"/>
      <c r="G54" s="11"/>
      <c r="H54" s="11"/>
      <c r="I54" s="11"/>
      <c r="J54" s="11"/>
      <c r="K54" s="13">
        <f>K57</f>
        <v>2</v>
      </c>
      <c r="L54" s="13">
        <f>L57</f>
        <v>167.56</v>
      </c>
      <c r="M54" s="13">
        <f>M57</f>
        <v>335.12</v>
      </c>
    </row>
    <row r="55" spans="1:13" ht="180">
      <c r="A55" s="11"/>
      <c r="B55" s="11"/>
      <c r="C55" s="11"/>
      <c r="D55" s="14" t="s">
        <v>61</v>
      </c>
      <c r="E55" s="11"/>
      <c r="F55" s="11"/>
      <c r="G55" s="11"/>
      <c r="H55" s="11"/>
      <c r="I55" s="11"/>
      <c r="J55" s="11"/>
      <c r="K55" s="11"/>
      <c r="L55" s="11"/>
      <c r="M55" s="11"/>
    </row>
    <row r="56" spans="1:13">
      <c r="A56" s="11"/>
      <c r="B56" s="11"/>
      <c r="C56" s="11"/>
      <c r="D56" s="14"/>
      <c r="E56" s="12" t="s">
        <v>0</v>
      </c>
      <c r="F56" s="11">
        <v>2</v>
      </c>
      <c r="G56" s="15">
        <v>0</v>
      </c>
      <c r="H56" s="15">
        <v>0</v>
      </c>
      <c r="I56" s="15">
        <v>0</v>
      </c>
      <c r="J56" s="13">
        <f>F56*(G56+ (G56= 0))*(H56+ (H56= 0))*(I56+ (I56= 0))</f>
        <v>2</v>
      </c>
      <c r="K56" s="11"/>
      <c r="L56" s="11"/>
      <c r="M56" s="11"/>
    </row>
    <row r="57" spans="1:13">
      <c r="A57" s="11"/>
      <c r="B57" s="11"/>
      <c r="C57" s="11"/>
      <c r="D57" s="14"/>
      <c r="E57" s="11"/>
      <c r="F57" s="11"/>
      <c r="G57" s="11"/>
      <c r="H57" s="11"/>
      <c r="I57" s="11"/>
      <c r="J57" s="16" t="s">
        <v>62</v>
      </c>
      <c r="K57" s="10">
        <f>SUM(J56:J56)</f>
        <v>2</v>
      </c>
      <c r="L57" s="15">
        <v>167.56</v>
      </c>
      <c r="M57" s="10">
        <f>ROUND(L57*K57,2)</f>
        <v>335.12</v>
      </c>
    </row>
    <row r="58" spans="1:13" ht="0.95" customHeight="1">
      <c r="A58" s="17"/>
      <c r="B58" s="17"/>
      <c r="C58" s="17"/>
      <c r="D58" s="24"/>
      <c r="E58" s="17"/>
      <c r="F58" s="17"/>
      <c r="G58" s="17"/>
      <c r="H58" s="17"/>
      <c r="I58" s="17"/>
      <c r="J58" s="17"/>
      <c r="K58" s="17"/>
      <c r="L58" s="17"/>
      <c r="M58" s="17"/>
    </row>
    <row r="59" spans="1:13">
      <c r="A59" s="12" t="s">
        <v>63</v>
      </c>
      <c r="B59" s="12" t="s">
        <v>20</v>
      </c>
      <c r="C59" s="12" t="s">
        <v>60</v>
      </c>
      <c r="D59" s="23" t="s">
        <v>64</v>
      </c>
      <c r="E59" s="11"/>
      <c r="F59" s="11"/>
      <c r="G59" s="11"/>
      <c r="H59" s="11"/>
      <c r="I59" s="11"/>
      <c r="J59" s="11"/>
      <c r="K59" s="13">
        <f>K62</f>
        <v>1</v>
      </c>
      <c r="L59" s="13">
        <f>L62</f>
        <v>248.8</v>
      </c>
      <c r="M59" s="13">
        <f>M62</f>
        <v>248.8</v>
      </c>
    </row>
    <row r="60" spans="1:13" ht="67.5">
      <c r="A60" s="11"/>
      <c r="B60" s="11"/>
      <c r="C60" s="11"/>
      <c r="D60" s="14" t="s">
        <v>65</v>
      </c>
      <c r="E60" s="11"/>
      <c r="F60" s="11"/>
      <c r="G60" s="11"/>
      <c r="H60" s="11"/>
      <c r="I60" s="11"/>
      <c r="J60" s="11"/>
      <c r="K60" s="11"/>
      <c r="L60" s="11"/>
      <c r="M60" s="11"/>
    </row>
    <row r="61" spans="1:13">
      <c r="A61" s="11"/>
      <c r="B61" s="11"/>
      <c r="C61" s="11"/>
      <c r="D61" s="14"/>
      <c r="E61" s="12" t="s">
        <v>0</v>
      </c>
      <c r="F61" s="11">
        <v>1</v>
      </c>
      <c r="G61" s="15">
        <v>0</v>
      </c>
      <c r="H61" s="15">
        <v>0</v>
      </c>
      <c r="I61" s="15">
        <v>0</v>
      </c>
      <c r="J61" s="13">
        <f>F61*(G61+ (G61= 0))*(H61+ (H61= 0))*(I61+ (I61= 0))</f>
        <v>1</v>
      </c>
      <c r="K61" s="11"/>
      <c r="L61" s="11"/>
      <c r="M61" s="11"/>
    </row>
    <row r="62" spans="1:13">
      <c r="A62" s="11"/>
      <c r="B62" s="11"/>
      <c r="C62" s="11"/>
      <c r="D62" s="14"/>
      <c r="E62" s="11"/>
      <c r="F62" s="11"/>
      <c r="G62" s="11"/>
      <c r="H62" s="11"/>
      <c r="I62" s="11"/>
      <c r="J62" s="16" t="s">
        <v>66</v>
      </c>
      <c r="K62" s="10">
        <f>SUM(J61:J61)</f>
        <v>1</v>
      </c>
      <c r="L62" s="15">
        <v>248.8</v>
      </c>
      <c r="M62" s="10">
        <f>ROUND(L62*K62,2)</f>
        <v>248.8</v>
      </c>
    </row>
    <row r="63" spans="1:13" ht="0.95" customHeight="1">
      <c r="A63" s="17"/>
      <c r="B63" s="17"/>
      <c r="C63" s="17"/>
      <c r="D63" s="24"/>
      <c r="E63" s="17"/>
      <c r="F63" s="17"/>
      <c r="G63" s="17"/>
      <c r="H63" s="17"/>
      <c r="I63" s="17"/>
      <c r="J63" s="17"/>
      <c r="K63" s="17"/>
      <c r="L63" s="17"/>
      <c r="M63" s="17"/>
    </row>
    <row r="64" spans="1:13">
      <c r="A64" s="11"/>
      <c r="B64" s="11"/>
      <c r="C64" s="11"/>
      <c r="D64" s="14"/>
      <c r="E64" s="11"/>
      <c r="F64" s="11"/>
      <c r="G64" s="11"/>
      <c r="H64" s="11"/>
      <c r="I64" s="11"/>
      <c r="J64" s="16" t="s">
        <v>67</v>
      </c>
      <c r="K64" s="18">
        <v>1</v>
      </c>
      <c r="L64" s="10">
        <f>M57+M62</f>
        <v>583.92000000000007</v>
      </c>
      <c r="M64" s="10">
        <f>ROUND(L64*K64,2)</f>
        <v>583.91999999999996</v>
      </c>
    </row>
    <row r="65" spans="1:13" ht="0.95" customHeight="1">
      <c r="A65" s="17"/>
      <c r="B65" s="17"/>
      <c r="C65" s="17"/>
      <c r="D65" s="24"/>
      <c r="E65" s="17"/>
      <c r="F65" s="17"/>
      <c r="G65" s="17"/>
      <c r="H65" s="17"/>
      <c r="I65" s="17"/>
      <c r="J65" s="17"/>
      <c r="K65" s="17"/>
      <c r="L65" s="17"/>
      <c r="M65" s="17"/>
    </row>
    <row r="66" spans="1:13">
      <c r="A66" s="7" t="s">
        <v>68</v>
      </c>
      <c r="B66" s="7" t="s">
        <v>17</v>
      </c>
      <c r="C66" s="7" t="s">
        <v>0</v>
      </c>
      <c r="D66" s="22" t="s">
        <v>69</v>
      </c>
      <c r="E66" s="8"/>
      <c r="F66" s="8"/>
      <c r="G66" s="8"/>
      <c r="H66" s="8"/>
      <c r="I66" s="8"/>
      <c r="J66" s="8"/>
      <c r="K66" s="9">
        <f>K119</f>
        <v>1</v>
      </c>
      <c r="L66" s="10">
        <f>L119</f>
        <v>3957.45</v>
      </c>
      <c r="M66" s="10">
        <f>M119</f>
        <v>3957.45</v>
      </c>
    </row>
    <row r="67" spans="1:13">
      <c r="A67" s="11"/>
      <c r="B67" s="11"/>
      <c r="C67" s="11"/>
      <c r="D67" s="14"/>
      <c r="E67" s="11"/>
      <c r="F67" s="11"/>
      <c r="G67" s="11"/>
      <c r="H67" s="11"/>
      <c r="I67" s="11"/>
      <c r="J67" s="11"/>
      <c r="K67" s="11"/>
      <c r="L67" s="11"/>
      <c r="M67" s="11"/>
    </row>
    <row r="68" spans="1:13">
      <c r="A68" s="12" t="s">
        <v>70</v>
      </c>
      <c r="B68" s="12" t="s">
        <v>20</v>
      </c>
      <c r="C68" s="12" t="s">
        <v>72</v>
      </c>
      <c r="D68" s="23" t="s">
        <v>71</v>
      </c>
      <c r="E68" s="11"/>
      <c r="F68" s="11"/>
      <c r="G68" s="11"/>
      <c r="H68" s="11"/>
      <c r="I68" s="11"/>
      <c r="J68" s="11"/>
      <c r="K68" s="13">
        <f>K71</f>
        <v>172.2</v>
      </c>
      <c r="L68" s="13">
        <f>L71</f>
        <v>1.08</v>
      </c>
      <c r="M68" s="13">
        <f>M71</f>
        <v>185.98</v>
      </c>
    </row>
    <row r="69" spans="1:13" ht="112.5">
      <c r="A69" s="11"/>
      <c r="B69" s="11"/>
      <c r="C69" s="11"/>
      <c r="D69" s="14" t="s">
        <v>73</v>
      </c>
      <c r="E69" s="11"/>
      <c r="F69" s="11"/>
      <c r="G69" s="11"/>
      <c r="H69" s="11"/>
      <c r="I69" s="11"/>
      <c r="J69" s="11"/>
      <c r="K69" s="11"/>
      <c r="L69" s="11"/>
      <c r="M69" s="11"/>
    </row>
    <row r="70" spans="1:13">
      <c r="A70" s="11"/>
      <c r="B70" s="11"/>
      <c r="C70" s="11"/>
      <c r="D70" s="14"/>
      <c r="E70" s="12" t="s">
        <v>74</v>
      </c>
      <c r="F70" s="11">
        <v>1</v>
      </c>
      <c r="G70" s="19">
        <v>172.2</v>
      </c>
      <c r="H70" s="19">
        <v>0</v>
      </c>
      <c r="I70" s="19">
        <v>0</v>
      </c>
      <c r="J70" s="20">
        <f>F70*(G70+ (G70= 0))*(H70+ (H70= 0))*(I70+ (I70= 0))</f>
        <v>172.2</v>
      </c>
      <c r="K70" s="11"/>
      <c r="L70" s="11"/>
      <c r="M70" s="11"/>
    </row>
    <row r="71" spans="1:13">
      <c r="A71" s="11"/>
      <c r="B71" s="11"/>
      <c r="C71" s="11"/>
      <c r="D71" s="14"/>
      <c r="E71" s="11"/>
      <c r="F71" s="11"/>
      <c r="G71" s="11"/>
      <c r="H71" s="11"/>
      <c r="I71" s="11"/>
      <c r="J71" s="16" t="s">
        <v>75</v>
      </c>
      <c r="K71" s="10">
        <f>SUM(J70:J70)</f>
        <v>172.2</v>
      </c>
      <c r="L71" s="15">
        <v>1.08</v>
      </c>
      <c r="M71" s="10">
        <f>ROUND(L71*K71,2)</f>
        <v>185.98</v>
      </c>
    </row>
    <row r="72" spans="1:13" ht="0.95" customHeight="1">
      <c r="A72" s="17"/>
      <c r="B72" s="17"/>
      <c r="C72" s="17"/>
      <c r="D72" s="24"/>
      <c r="E72" s="17"/>
      <c r="F72" s="17"/>
      <c r="G72" s="17"/>
      <c r="H72" s="17"/>
      <c r="I72" s="17"/>
      <c r="J72" s="17"/>
      <c r="K72" s="17"/>
      <c r="L72" s="17"/>
      <c r="M72" s="17"/>
    </row>
    <row r="73" spans="1:13">
      <c r="A73" s="12" t="s">
        <v>76</v>
      </c>
      <c r="B73" s="12" t="s">
        <v>20</v>
      </c>
      <c r="C73" s="12" t="s">
        <v>72</v>
      </c>
      <c r="D73" s="23" t="s">
        <v>77</v>
      </c>
      <c r="E73" s="11"/>
      <c r="F73" s="11"/>
      <c r="G73" s="11"/>
      <c r="H73" s="11"/>
      <c r="I73" s="11"/>
      <c r="J73" s="11"/>
      <c r="K73" s="13">
        <f>K76</f>
        <v>90.41</v>
      </c>
      <c r="L73" s="13">
        <f>L76</f>
        <v>1.1100000000000001</v>
      </c>
      <c r="M73" s="13">
        <f>M76</f>
        <v>100.36</v>
      </c>
    </row>
    <row r="74" spans="1:13" ht="112.5">
      <c r="A74" s="11"/>
      <c r="B74" s="11"/>
      <c r="C74" s="11"/>
      <c r="D74" s="14" t="s">
        <v>78</v>
      </c>
      <c r="E74" s="11"/>
      <c r="F74" s="11"/>
      <c r="G74" s="11"/>
      <c r="H74" s="11"/>
      <c r="I74" s="11"/>
      <c r="J74" s="11"/>
      <c r="K74" s="11"/>
      <c r="L74" s="11"/>
      <c r="M74" s="11"/>
    </row>
    <row r="75" spans="1:13">
      <c r="A75" s="11"/>
      <c r="B75" s="11"/>
      <c r="C75" s="11"/>
      <c r="D75" s="14"/>
      <c r="E75" s="12" t="s">
        <v>74</v>
      </c>
      <c r="F75" s="11">
        <v>1</v>
      </c>
      <c r="G75" s="19">
        <v>90.41</v>
      </c>
      <c r="H75" s="19">
        <v>0</v>
      </c>
      <c r="I75" s="19">
        <v>0</v>
      </c>
      <c r="J75" s="20">
        <f>F75*(G75+ (G75= 0))*(H75+ (H75= 0))*(I75+ (I75= 0))</f>
        <v>90.41</v>
      </c>
      <c r="K75" s="11"/>
      <c r="L75" s="11"/>
      <c r="M75" s="11"/>
    </row>
    <row r="76" spans="1:13">
      <c r="A76" s="11"/>
      <c r="B76" s="11"/>
      <c r="C76" s="11"/>
      <c r="D76" s="14"/>
      <c r="E76" s="11"/>
      <c r="F76" s="11"/>
      <c r="G76" s="11"/>
      <c r="H76" s="11"/>
      <c r="I76" s="11"/>
      <c r="J76" s="16" t="s">
        <v>79</v>
      </c>
      <c r="K76" s="10">
        <f>SUM(J75:J75)</f>
        <v>90.41</v>
      </c>
      <c r="L76" s="15">
        <v>1.1100000000000001</v>
      </c>
      <c r="M76" s="10">
        <f>ROUND(L76*K76,2)</f>
        <v>100.36</v>
      </c>
    </row>
    <row r="77" spans="1:13" ht="0.95" customHeight="1">
      <c r="A77" s="17"/>
      <c r="B77" s="17"/>
      <c r="C77" s="17"/>
      <c r="D77" s="24"/>
      <c r="E77" s="17"/>
      <c r="F77" s="17"/>
      <c r="G77" s="17"/>
      <c r="H77" s="17"/>
      <c r="I77" s="17"/>
      <c r="J77" s="17"/>
      <c r="K77" s="17"/>
      <c r="L77" s="17"/>
      <c r="M77" s="17"/>
    </row>
    <row r="78" spans="1:13" ht="22.5">
      <c r="A78" s="12" t="s">
        <v>80</v>
      </c>
      <c r="B78" s="12" t="s">
        <v>20</v>
      </c>
      <c r="C78" s="12" t="s">
        <v>72</v>
      </c>
      <c r="D78" s="23" t="s">
        <v>81</v>
      </c>
      <c r="E78" s="11"/>
      <c r="F78" s="11"/>
      <c r="G78" s="11"/>
      <c r="H78" s="11"/>
      <c r="I78" s="11"/>
      <c r="J78" s="11"/>
      <c r="K78" s="13">
        <f>K81</f>
        <v>516.48</v>
      </c>
      <c r="L78" s="13">
        <f>L81</f>
        <v>0.88</v>
      </c>
      <c r="M78" s="13">
        <f>M81</f>
        <v>454.5</v>
      </c>
    </row>
    <row r="79" spans="1:13" ht="135">
      <c r="A79" s="11"/>
      <c r="B79" s="11"/>
      <c r="C79" s="11"/>
      <c r="D79" s="14" t="s">
        <v>82</v>
      </c>
      <c r="E79" s="11"/>
      <c r="F79" s="11"/>
      <c r="G79" s="11"/>
      <c r="H79" s="11"/>
      <c r="I79" s="11"/>
      <c r="J79" s="11"/>
      <c r="K79" s="11"/>
      <c r="L79" s="11"/>
      <c r="M79" s="11"/>
    </row>
    <row r="80" spans="1:13">
      <c r="A80" s="11"/>
      <c r="B80" s="11"/>
      <c r="C80" s="11"/>
      <c r="D80" s="14"/>
      <c r="E80" s="12" t="s">
        <v>74</v>
      </c>
      <c r="F80" s="11">
        <v>1</v>
      </c>
      <c r="G80" s="19">
        <v>516.48</v>
      </c>
      <c r="H80" s="19">
        <v>0</v>
      </c>
      <c r="I80" s="19">
        <v>0</v>
      </c>
      <c r="J80" s="20">
        <f>F80*(G80+ (G80= 0))*(H80+ (H80= 0))*(I80+ (I80= 0))</f>
        <v>516.48</v>
      </c>
      <c r="K80" s="11"/>
      <c r="L80" s="11"/>
      <c r="M80" s="11"/>
    </row>
    <row r="81" spans="1:13">
      <c r="A81" s="11"/>
      <c r="B81" s="11"/>
      <c r="C81" s="11"/>
      <c r="D81" s="14"/>
      <c r="E81" s="11"/>
      <c r="F81" s="11"/>
      <c r="G81" s="11"/>
      <c r="H81" s="11"/>
      <c r="I81" s="11"/>
      <c r="J81" s="16" t="s">
        <v>83</v>
      </c>
      <c r="K81" s="10">
        <f>SUM(J80:J80)</f>
        <v>516.48</v>
      </c>
      <c r="L81" s="15">
        <v>0.88</v>
      </c>
      <c r="M81" s="10">
        <f>ROUND(L81*K81,2)</f>
        <v>454.5</v>
      </c>
    </row>
    <row r="82" spans="1:13" ht="0.95" customHeight="1">
      <c r="A82" s="17"/>
      <c r="B82" s="17"/>
      <c r="C82" s="17"/>
      <c r="D82" s="24"/>
      <c r="E82" s="17"/>
      <c r="F82" s="17"/>
      <c r="G82" s="17"/>
      <c r="H82" s="17"/>
      <c r="I82" s="17"/>
      <c r="J82" s="17"/>
      <c r="K82" s="17"/>
      <c r="L82" s="17"/>
      <c r="M82" s="17"/>
    </row>
    <row r="83" spans="1:13" ht="22.5">
      <c r="A83" s="12" t="s">
        <v>84</v>
      </c>
      <c r="B83" s="12" t="s">
        <v>20</v>
      </c>
      <c r="C83" s="12" t="s">
        <v>72</v>
      </c>
      <c r="D83" s="23" t="s">
        <v>85</v>
      </c>
      <c r="E83" s="11"/>
      <c r="F83" s="11"/>
      <c r="G83" s="11"/>
      <c r="H83" s="11"/>
      <c r="I83" s="11"/>
      <c r="J83" s="11"/>
      <c r="K83" s="13">
        <f>K86</f>
        <v>263.19</v>
      </c>
      <c r="L83" s="13">
        <f>L86</f>
        <v>1.1499999999999999</v>
      </c>
      <c r="M83" s="13">
        <f>M86</f>
        <v>302.67</v>
      </c>
    </row>
    <row r="84" spans="1:13" ht="135">
      <c r="A84" s="11"/>
      <c r="B84" s="11"/>
      <c r="C84" s="11"/>
      <c r="D84" s="14" t="s">
        <v>86</v>
      </c>
      <c r="E84" s="11"/>
      <c r="F84" s="11"/>
      <c r="G84" s="11"/>
      <c r="H84" s="11"/>
      <c r="I84" s="11"/>
      <c r="J84" s="11"/>
      <c r="K84" s="11"/>
      <c r="L84" s="11"/>
      <c r="M84" s="11"/>
    </row>
    <row r="85" spans="1:13">
      <c r="A85" s="11"/>
      <c r="B85" s="11"/>
      <c r="C85" s="11"/>
      <c r="D85" s="14"/>
      <c r="E85" s="12" t="s">
        <v>74</v>
      </c>
      <c r="F85" s="11">
        <v>1</v>
      </c>
      <c r="G85" s="19">
        <v>263.19</v>
      </c>
      <c r="H85" s="19">
        <v>0</v>
      </c>
      <c r="I85" s="19">
        <v>0</v>
      </c>
      <c r="J85" s="20">
        <f>F85*(G85+ (G85= 0))*(H85+ (H85= 0))*(I85+ (I85= 0))</f>
        <v>263.19</v>
      </c>
      <c r="K85" s="11"/>
      <c r="L85" s="11"/>
      <c r="M85" s="11"/>
    </row>
    <row r="86" spans="1:13">
      <c r="A86" s="11"/>
      <c r="B86" s="11"/>
      <c r="C86" s="11"/>
      <c r="D86" s="14"/>
      <c r="E86" s="11"/>
      <c r="F86" s="11"/>
      <c r="G86" s="11"/>
      <c r="H86" s="11"/>
      <c r="I86" s="11"/>
      <c r="J86" s="16" t="s">
        <v>87</v>
      </c>
      <c r="K86" s="10">
        <f>SUM(J85:J85)</f>
        <v>263.19</v>
      </c>
      <c r="L86" s="15">
        <v>1.1499999999999999</v>
      </c>
      <c r="M86" s="10">
        <f>ROUND(L86*K86,2)</f>
        <v>302.67</v>
      </c>
    </row>
    <row r="87" spans="1:13" ht="0.95" customHeight="1">
      <c r="A87" s="17"/>
      <c r="B87" s="17"/>
      <c r="C87" s="17"/>
      <c r="D87" s="24"/>
      <c r="E87" s="17"/>
      <c r="F87" s="17"/>
      <c r="G87" s="17"/>
      <c r="H87" s="17"/>
      <c r="I87" s="17"/>
      <c r="J87" s="17"/>
      <c r="K87" s="17"/>
      <c r="L87" s="17"/>
      <c r="M87" s="17"/>
    </row>
    <row r="88" spans="1:13" ht="22.5">
      <c r="A88" s="12" t="s">
        <v>88</v>
      </c>
      <c r="B88" s="12" t="s">
        <v>20</v>
      </c>
      <c r="C88" s="12" t="s">
        <v>72</v>
      </c>
      <c r="D88" s="23" t="s">
        <v>89</v>
      </c>
      <c r="E88" s="11"/>
      <c r="F88" s="11"/>
      <c r="G88" s="11"/>
      <c r="H88" s="11"/>
      <c r="I88" s="11"/>
      <c r="J88" s="11"/>
      <c r="K88" s="13">
        <f>K91</f>
        <v>47.79</v>
      </c>
      <c r="L88" s="13">
        <f>L91</f>
        <v>3.42</v>
      </c>
      <c r="M88" s="13">
        <f>M91</f>
        <v>163.44</v>
      </c>
    </row>
    <row r="89" spans="1:13" ht="157.5">
      <c r="A89" s="11"/>
      <c r="B89" s="11"/>
      <c r="C89" s="11"/>
      <c r="D89" s="14" t="s">
        <v>90</v>
      </c>
      <c r="E89" s="11"/>
      <c r="F89" s="11"/>
      <c r="G89" s="11"/>
      <c r="H89" s="11"/>
      <c r="I89" s="11"/>
      <c r="J89" s="11"/>
      <c r="K89" s="11"/>
      <c r="L89" s="11"/>
      <c r="M89" s="11"/>
    </row>
    <row r="90" spans="1:13">
      <c r="A90" s="11"/>
      <c r="B90" s="11"/>
      <c r="C90" s="11"/>
      <c r="D90" s="14"/>
      <c r="E90" s="12" t="s">
        <v>91</v>
      </c>
      <c r="F90" s="11">
        <v>1</v>
      </c>
      <c r="G90" s="19">
        <v>47.79</v>
      </c>
      <c r="H90" s="19">
        <v>0</v>
      </c>
      <c r="I90" s="19">
        <v>0</v>
      </c>
      <c r="J90" s="20">
        <f>F90*(G90+ (G90= 0))*(H90+ (H90= 0))*(I90+ (I90= 0))</f>
        <v>47.79</v>
      </c>
      <c r="K90" s="11"/>
      <c r="L90" s="11"/>
      <c r="M90" s="11"/>
    </row>
    <row r="91" spans="1:13">
      <c r="A91" s="11"/>
      <c r="B91" s="11"/>
      <c r="C91" s="11"/>
      <c r="D91" s="14"/>
      <c r="E91" s="11"/>
      <c r="F91" s="11"/>
      <c r="G91" s="11"/>
      <c r="H91" s="11"/>
      <c r="I91" s="11"/>
      <c r="J91" s="16" t="s">
        <v>92</v>
      </c>
      <c r="K91" s="10">
        <f>SUM(J90:J90)</f>
        <v>47.79</v>
      </c>
      <c r="L91" s="15">
        <v>3.42</v>
      </c>
      <c r="M91" s="10">
        <f>ROUND(L91*K91,2)</f>
        <v>163.44</v>
      </c>
    </row>
    <row r="92" spans="1:13" ht="0.95" customHeight="1">
      <c r="A92" s="17"/>
      <c r="B92" s="17"/>
      <c r="C92" s="17"/>
      <c r="D92" s="24"/>
      <c r="E92" s="17"/>
      <c r="F92" s="17"/>
      <c r="G92" s="17"/>
      <c r="H92" s="17"/>
      <c r="I92" s="17"/>
      <c r="J92" s="17"/>
      <c r="K92" s="17"/>
      <c r="L92" s="17"/>
      <c r="M92" s="17"/>
    </row>
    <row r="93" spans="1:13" ht="22.5">
      <c r="A93" s="12" t="s">
        <v>93</v>
      </c>
      <c r="B93" s="12" t="s">
        <v>20</v>
      </c>
      <c r="C93" s="12" t="s">
        <v>72</v>
      </c>
      <c r="D93" s="23" t="s">
        <v>94</v>
      </c>
      <c r="E93" s="11"/>
      <c r="F93" s="11"/>
      <c r="G93" s="11"/>
      <c r="H93" s="11"/>
      <c r="I93" s="11"/>
      <c r="J93" s="11"/>
      <c r="K93" s="13">
        <f>K96</f>
        <v>8.07</v>
      </c>
      <c r="L93" s="13">
        <f>L96</f>
        <v>1.1299999999999999</v>
      </c>
      <c r="M93" s="13">
        <f>M96</f>
        <v>9.1199999999999992</v>
      </c>
    </row>
    <row r="94" spans="1:13" ht="157.5">
      <c r="A94" s="11"/>
      <c r="B94" s="11"/>
      <c r="C94" s="11"/>
      <c r="D94" s="14" t="s">
        <v>95</v>
      </c>
      <c r="E94" s="11"/>
      <c r="F94" s="11"/>
      <c r="G94" s="11"/>
      <c r="H94" s="11"/>
      <c r="I94" s="11"/>
      <c r="J94" s="11"/>
      <c r="K94" s="11"/>
      <c r="L94" s="11"/>
      <c r="M94" s="11"/>
    </row>
    <row r="95" spans="1:13">
      <c r="A95" s="11"/>
      <c r="B95" s="11"/>
      <c r="C95" s="11"/>
      <c r="D95" s="14"/>
      <c r="E95" s="12" t="s">
        <v>74</v>
      </c>
      <c r="F95" s="11">
        <v>1</v>
      </c>
      <c r="G95" s="19">
        <v>8.07</v>
      </c>
      <c r="H95" s="19">
        <v>0</v>
      </c>
      <c r="I95" s="19">
        <v>0</v>
      </c>
      <c r="J95" s="20">
        <f>F95*(G95+ (G95= 0))*(H95+ (H95= 0))*(I95+ (I95= 0))</f>
        <v>8.07</v>
      </c>
      <c r="K95" s="11"/>
      <c r="L95" s="11"/>
      <c r="M95" s="11"/>
    </row>
    <row r="96" spans="1:13">
      <c r="A96" s="11"/>
      <c r="B96" s="11"/>
      <c r="C96" s="11"/>
      <c r="D96" s="14"/>
      <c r="E96" s="11"/>
      <c r="F96" s="11"/>
      <c r="G96" s="11"/>
      <c r="H96" s="11"/>
      <c r="I96" s="11"/>
      <c r="J96" s="16" t="s">
        <v>96</v>
      </c>
      <c r="K96" s="10">
        <f>SUM(J95:J95)</f>
        <v>8.07</v>
      </c>
      <c r="L96" s="15">
        <v>1.1299999999999999</v>
      </c>
      <c r="M96" s="10">
        <f>ROUND(L96*K96,2)</f>
        <v>9.1199999999999992</v>
      </c>
    </row>
    <row r="97" spans="1:13" ht="0.95" customHeight="1">
      <c r="A97" s="17"/>
      <c r="B97" s="17"/>
      <c r="C97" s="17"/>
      <c r="D97" s="24"/>
      <c r="E97" s="17"/>
      <c r="F97" s="17"/>
      <c r="G97" s="17"/>
      <c r="H97" s="17"/>
      <c r="I97" s="17"/>
      <c r="J97" s="17"/>
      <c r="K97" s="17"/>
      <c r="L97" s="17"/>
      <c r="M97" s="17"/>
    </row>
    <row r="98" spans="1:13">
      <c r="A98" s="12" t="s">
        <v>97</v>
      </c>
      <c r="B98" s="12" t="s">
        <v>20</v>
      </c>
      <c r="C98" s="12" t="s">
        <v>6</v>
      </c>
      <c r="D98" s="23" t="s">
        <v>98</v>
      </c>
      <c r="E98" s="11"/>
      <c r="F98" s="11"/>
      <c r="G98" s="11"/>
      <c r="H98" s="11"/>
      <c r="I98" s="11"/>
      <c r="J98" s="11"/>
      <c r="K98" s="13">
        <f>K101</f>
        <v>1</v>
      </c>
      <c r="L98" s="13">
        <f>L101</f>
        <v>722.67</v>
      </c>
      <c r="M98" s="13">
        <f>M101</f>
        <v>722.67</v>
      </c>
    </row>
    <row r="99" spans="1:13" ht="202.5">
      <c r="A99" s="11"/>
      <c r="B99" s="11"/>
      <c r="C99" s="11"/>
      <c r="D99" s="14" t="s">
        <v>99</v>
      </c>
      <c r="E99" s="11"/>
      <c r="F99" s="11"/>
      <c r="G99" s="11"/>
      <c r="H99" s="11"/>
      <c r="I99" s="11"/>
      <c r="J99" s="11"/>
      <c r="K99" s="11"/>
      <c r="L99" s="11"/>
      <c r="M99" s="11"/>
    </row>
    <row r="100" spans="1:13">
      <c r="A100" s="11"/>
      <c r="B100" s="11"/>
      <c r="C100" s="11"/>
      <c r="D100" s="14"/>
      <c r="E100" s="12" t="s">
        <v>100</v>
      </c>
      <c r="F100" s="11">
        <v>1</v>
      </c>
      <c r="G100" s="19">
        <v>0</v>
      </c>
      <c r="H100" s="19">
        <v>0</v>
      </c>
      <c r="I100" s="19">
        <v>0</v>
      </c>
      <c r="J100" s="20">
        <f>F100*(G100+ (G100= 0))*(H100+ (H100= 0))*(I100+ (I100= 0))</f>
        <v>1</v>
      </c>
      <c r="K100" s="11"/>
      <c r="L100" s="11"/>
      <c r="M100" s="11"/>
    </row>
    <row r="101" spans="1:13">
      <c r="A101" s="11"/>
      <c r="B101" s="11"/>
      <c r="C101" s="11"/>
      <c r="D101" s="14"/>
      <c r="E101" s="11"/>
      <c r="F101" s="11"/>
      <c r="G101" s="11"/>
      <c r="H101" s="11"/>
      <c r="I101" s="11"/>
      <c r="J101" s="16" t="s">
        <v>101</v>
      </c>
      <c r="K101" s="10">
        <f>SUM(J100:J100)</f>
        <v>1</v>
      </c>
      <c r="L101" s="15">
        <v>722.67</v>
      </c>
      <c r="M101" s="10">
        <f>ROUND(L101*K101,2)</f>
        <v>722.67</v>
      </c>
    </row>
    <row r="102" spans="1:13" ht="0.95" customHeight="1">
      <c r="A102" s="17"/>
      <c r="B102" s="17"/>
      <c r="C102" s="17"/>
      <c r="D102" s="24"/>
      <c r="E102" s="17"/>
      <c r="F102" s="17"/>
      <c r="G102" s="17"/>
      <c r="H102" s="17"/>
      <c r="I102" s="17"/>
      <c r="J102" s="17"/>
      <c r="K102" s="17"/>
      <c r="L102" s="17"/>
      <c r="M102" s="17"/>
    </row>
    <row r="103" spans="1:13" ht="22.5">
      <c r="A103" s="12" t="s">
        <v>102</v>
      </c>
      <c r="B103" s="12" t="s">
        <v>20</v>
      </c>
      <c r="C103" s="12" t="s">
        <v>6</v>
      </c>
      <c r="D103" s="23" t="s">
        <v>103</v>
      </c>
      <c r="E103" s="11"/>
      <c r="F103" s="11"/>
      <c r="G103" s="11"/>
      <c r="H103" s="11"/>
      <c r="I103" s="11"/>
      <c r="J103" s="11"/>
      <c r="K103" s="13">
        <f>K106</f>
        <v>1</v>
      </c>
      <c r="L103" s="13">
        <f>L106</f>
        <v>267.25</v>
      </c>
      <c r="M103" s="13">
        <f>M106</f>
        <v>267.25</v>
      </c>
    </row>
    <row r="104" spans="1:13" ht="168.75">
      <c r="A104" s="11"/>
      <c r="B104" s="11"/>
      <c r="C104" s="11"/>
      <c r="D104" s="14" t="s">
        <v>104</v>
      </c>
      <c r="E104" s="11"/>
      <c r="F104" s="11"/>
      <c r="G104" s="11"/>
      <c r="H104" s="11"/>
      <c r="I104" s="11"/>
      <c r="J104" s="11"/>
      <c r="K104" s="11"/>
      <c r="L104" s="11"/>
      <c r="M104" s="11"/>
    </row>
    <row r="105" spans="1:13">
      <c r="A105" s="11"/>
      <c r="B105" s="11"/>
      <c r="C105" s="11"/>
      <c r="D105" s="14"/>
      <c r="E105" s="12" t="s">
        <v>100</v>
      </c>
      <c r="F105" s="11">
        <v>1</v>
      </c>
      <c r="G105" s="19">
        <v>0</v>
      </c>
      <c r="H105" s="19">
        <v>0</v>
      </c>
      <c r="I105" s="19">
        <v>0</v>
      </c>
      <c r="J105" s="20">
        <f>F105*(G105+ (G105= 0))*(H105+ (H105= 0))*(I105+ (I105= 0))</f>
        <v>1</v>
      </c>
      <c r="K105" s="11"/>
      <c r="L105" s="11"/>
      <c r="M105" s="11"/>
    </row>
    <row r="106" spans="1:13">
      <c r="A106" s="11"/>
      <c r="B106" s="11"/>
      <c r="C106" s="11"/>
      <c r="D106" s="14"/>
      <c r="E106" s="11"/>
      <c r="F106" s="11"/>
      <c r="G106" s="11"/>
      <c r="H106" s="11"/>
      <c r="I106" s="11"/>
      <c r="J106" s="16" t="s">
        <v>105</v>
      </c>
      <c r="K106" s="10">
        <f>SUM(J105:J105)</f>
        <v>1</v>
      </c>
      <c r="L106" s="15">
        <v>267.25</v>
      </c>
      <c r="M106" s="10">
        <f>ROUND(L106*K106,2)</f>
        <v>267.25</v>
      </c>
    </row>
    <row r="107" spans="1:13" ht="0.95" customHeight="1">
      <c r="A107" s="17"/>
      <c r="B107" s="17"/>
      <c r="C107" s="17"/>
      <c r="D107" s="24"/>
      <c r="E107" s="17"/>
      <c r="F107" s="17"/>
      <c r="G107" s="17"/>
      <c r="H107" s="17"/>
      <c r="I107" s="17"/>
      <c r="J107" s="17"/>
      <c r="K107" s="17"/>
      <c r="L107" s="17"/>
      <c r="M107" s="17"/>
    </row>
    <row r="108" spans="1:13">
      <c r="A108" s="12" t="s">
        <v>106</v>
      </c>
      <c r="B108" s="12" t="s">
        <v>20</v>
      </c>
      <c r="C108" s="12" t="s">
        <v>60</v>
      </c>
      <c r="D108" s="23" t="s">
        <v>107</v>
      </c>
      <c r="E108" s="11"/>
      <c r="F108" s="11"/>
      <c r="G108" s="11"/>
      <c r="H108" s="11"/>
      <c r="I108" s="11"/>
      <c r="J108" s="11"/>
      <c r="K108" s="13">
        <f>K111</f>
        <v>6</v>
      </c>
      <c r="L108" s="13">
        <f>L111</f>
        <v>131.16</v>
      </c>
      <c r="M108" s="13">
        <f>M111</f>
        <v>786.96</v>
      </c>
    </row>
    <row r="109" spans="1:13" ht="180">
      <c r="A109" s="11"/>
      <c r="B109" s="11"/>
      <c r="C109" s="11"/>
      <c r="D109" s="14" t="s">
        <v>108</v>
      </c>
      <c r="E109" s="11"/>
      <c r="F109" s="11"/>
      <c r="G109" s="11"/>
      <c r="H109" s="11"/>
      <c r="I109" s="11"/>
      <c r="J109" s="11"/>
      <c r="K109" s="11"/>
      <c r="L109" s="11"/>
      <c r="M109" s="11"/>
    </row>
    <row r="110" spans="1:13">
      <c r="A110" s="11"/>
      <c r="B110" s="11"/>
      <c r="C110" s="11"/>
      <c r="D110" s="14"/>
      <c r="E110" s="12" t="s">
        <v>0</v>
      </c>
      <c r="F110" s="11">
        <v>6</v>
      </c>
      <c r="G110" s="15">
        <v>0</v>
      </c>
      <c r="H110" s="15">
        <v>0</v>
      </c>
      <c r="I110" s="15">
        <v>0</v>
      </c>
      <c r="J110" s="13">
        <f>F110*(G110+ (G110= 0))*(H110+ (H110= 0))*(I110+ (I110= 0))</f>
        <v>6</v>
      </c>
      <c r="K110" s="11"/>
      <c r="L110" s="11"/>
      <c r="M110" s="11"/>
    </row>
    <row r="111" spans="1:13">
      <c r="A111" s="11"/>
      <c r="B111" s="11"/>
      <c r="C111" s="11"/>
      <c r="D111" s="14"/>
      <c r="E111" s="11"/>
      <c r="F111" s="11"/>
      <c r="G111" s="11"/>
      <c r="H111" s="11"/>
      <c r="I111" s="11"/>
      <c r="J111" s="16" t="s">
        <v>109</v>
      </c>
      <c r="K111" s="10">
        <f>SUM(J110:J110)</f>
        <v>6</v>
      </c>
      <c r="L111" s="15">
        <v>131.16</v>
      </c>
      <c r="M111" s="10">
        <f>ROUND(L111*K111,2)</f>
        <v>786.96</v>
      </c>
    </row>
    <row r="112" spans="1:13" ht="0.95" customHeight="1">
      <c r="A112" s="17"/>
      <c r="B112" s="17"/>
      <c r="C112" s="17"/>
      <c r="D112" s="24"/>
      <c r="E112" s="17"/>
      <c r="F112" s="17"/>
      <c r="G112" s="17"/>
      <c r="H112" s="17"/>
      <c r="I112" s="17"/>
      <c r="J112" s="17"/>
      <c r="K112" s="17"/>
      <c r="L112" s="17"/>
      <c r="M112" s="17"/>
    </row>
    <row r="113" spans="1:13">
      <c r="A113" s="12" t="s">
        <v>110</v>
      </c>
      <c r="B113" s="12" t="s">
        <v>20</v>
      </c>
      <c r="C113" s="12" t="s">
        <v>72</v>
      </c>
      <c r="D113" s="23" t="s">
        <v>111</v>
      </c>
      <c r="E113" s="11"/>
      <c r="F113" s="11"/>
      <c r="G113" s="11"/>
      <c r="H113" s="11"/>
      <c r="I113" s="11"/>
      <c r="J113" s="11"/>
      <c r="K113" s="13">
        <f>K117</f>
        <v>150</v>
      </c>
      <c r="L113" s="13">
        <f>L117</f>
        <v>6.43</v>
      </c>
      <c r="M113" s="13">
        <f>M117</f>
        <v>964.5</v>
      </c>
    </row>
    <row r="114" spans="1:13" ht="112.5">
      <c r="A114" s="11"/>
      <c r="B114" s="11"/>
      <c r="C114" s="11"/>
      <c r="D114" s="14" t="s">
        <v>112</v>
      </c>
      <c r="E114" s="11"/>
      <c r="F114" s="11"/>
      <c r="G114" s="11"/>
      <c r="H114" s="11"/>
      <c r="I114" s="11"/>
      <c r="J114" s="11"/>
      <c r="K114" s="11"/>
      <c r="L114" s="11"/>
      <c r="M114" s="11"/>
    </row>
    <row r="115" spans="1:13">
      <c r="A115" s="11"/>
      <c r="B115" s="11"/>
      <c r="C115" s="11"/>
      <c r="D115" s="14"/>
      <c r="E115" s="12" t="s">
        <v>113</v>
      </c>
      <c r="F115" s="11">
        <v>1</v>
      </c>
      <c r="G115" s="15">
        <v>60</v>
      </c>
      <c r="H115" s="15">
        <v>0</v>
      </c>
      <c r="I115" s="15">
        <v>0</v>
      </c>
      <c r="J115" s="13">
        <f>F115*(G115+ (G115= 0))*(H115+ (H115= 0))*(I115+ (I115= 0))</f>
        <v>60</v>
      </c>
      <c r="K115" s="11"/>
      <c r="L115" s="11"/>
      <c r="M115" s="11"/>
    </row>
    <row r="116" spans="1:13">
      <c r="A116" s="11"/>
      <c r="B116" s="11"/>
      <c r="C116" s="11"/>
      <c r="D116" s="14"/>
      <c r="E116" s="12" t="s">
        <v>114</v>
      </c>
      <c r="F116" s="11">
        <v>1</v>
      </c>
      <c r="G116" s="15">
        <v>90</v>
      </c>
      <c r="H116" s="15">
        <v>0</v>
      </c>
      <c r="I116" s="15">
        <v>0</v>
      </c>
      <c r="J116" s="13">
        <f>F116*(G116+ (G116= 0))*(H116+ (H116= 0))*(I116+ (I116= 0))</f>
        <v>90</v>
      </c>
      <c r="K116" s="11"/>
      <c r="L116" s="11"/>
      <c r="M116" s="11"/>
    </row>
    <row r="117" spans="1:13">
      <c r="A117" s="11"/>
      <c r="B117" s="11"/>
      <c r="C117" s="11"/>
      <c r="D117" s="14"/>
      <c r="E117" s="11"/>
      <c r="F117" s="11"/>
      <c r="G117" s="11"/>
      <c r="H117" s="11"/>
      <c r="I117" s="11"/>
      <c r="J117" s="16" t="s">
        <v>115</v>
      </c>
      <c r="K117" s="10">
        <f>SUM(J115:J116)</f>
        <v>150</v>
      </c>
      <c r="L117" s="15">
        <v>6.43</v>
      </c>
      <c r="M117" s="10">
        <f>ROUND(L117*K117,2)</f>
        <v>964.5</v>
      </c>
    </row>
    <row r="118" spans="1:13" ht="0.95" customHeight="1">
      <c r="A118" s="17"/>
      <c r="B118" s="17"/>
      <c r="C118" s="17"/>
      <c r="D118" s="24"/>
      <c r="E118" s="17"/>
      <c r="F118" s="17"/>
      <c r="G118" s="17"/>
      <c r="H118" s="17"/>
      <c r="I118" s="17"/>
      <c r="J118" s="17"/>
      <c r="K118" s="17"/>
      <c r="L118" s="17"/>
      <c r="M118" s="17"/>
    </row>
    <row r="119" spans="1:13">
      <c r="A119" s="11"/>
      <c r="B119" s="11"/>
      <c r="C119" s="11"/>
      <c r="D119" s="14"/>
      <c r="E119" s="11"/>
      <c r="F119" s="11"/>
      <c r="G119" s="11"/>
      <c r="H119" s="11"/>
      <c r="I119" s="11"/>
      <c r="J119" s="16" t="s">
        <v>116</v>
      </c>
      <c r="K119" s="18">
        <v>1</v>
      </c>
      <c r="L119" s="10">
        <f>M71+M76+M81+M86+M91+M96+M101+M106+M111+M117</f>
        <v>3957.45</v>
      </c>
      <c r="M119" s="10">
        <f>ROUND(L119*K119,2)</f>
        <v>3957.45</v>
      </c>
    </row>
    <row r="120" spans="1:13" ht="0.95" customHeight="1">
      <c r="A120" s="17"/>
      <c r="B120" s="17"/>
      <c r="C120" s="17"/>
      <c r="D120" s="24"/>
      <c r="E120" s="17"/>
      <c r="F120" s="17"/>
      <c r="G120" s="17"/>
      <c r="H120" s="17"/>
      <c r="I120" s="17"/>
      <c r="J120" s="17"/>
      <c r="K120" s="17"/>
      <c r="L120" s="17"/>
      <c r="M120" s="17"/>
    </row>
    <row r="121" spans="1:13">
      <c r="A121" s="7" t="s">
        <v>117</v>
      </c>
      <c r="B121" s="7" t="s">
        <v>17</v>
      </c>
      <c r="C121" s="7" t="s">
        <v>0</v>
      </c>
      <c r="D121" s="22" t="s">
        <v>118</v>
      </c>
      <c r="E121" s="8"/>
      <c r="F121" s="8"/>
      <c r="G121" s="8"/>
      <c r="H121" s="8"/>
      <c r="I121" s="8"/>
      <c r="J121" s="8"/>
      <c r="K121" s="9">
        <f>K138</f>
        <v>1</v>
      </c>
      <c r="L121" s="10">
        <f>L138</f>
        <v>3975.75</v>
      </c>
      <c r="M121" s="10">
        <f>M138</f>
        <v>3975.75</v>
      </c>
    </row>
    <row r="122" spans="1:13">
      <c r="A122" s="11"/>
      <c r="B122" s="11"/>
      <c r="C122" s="11"/>
      <c r="D122" s="14"/>
      <c r="E122" s="11"/>
      <c r="F122" s="11"/>
      <c r="G122" s="11"/>
      <c r="H122" s="11"/>
      <c r="I122" s="11"/>
      <c r="J122" s="11"/>
      <c r="K122" s="11"/>
      <c r="L122" s="11"/>
      <c r="M122" s="11"/>
    </row>
    <row r="123" spans="1:13">
      <c r="A123" s="12" t="s">
        <v>119</v>
      </c>
      <c r="B123" s="12" t="s">
        <v>20</v>
      </c>
      <c r="C123" s="12" t="s">
        <v>60</v>
      </c>
      <c r="D123" s="23" t="s">
        <v>120</v>
      </c>
      <c r="E123" s="11"/>
      <c r="F123" s="11"/>
      <c r="G123" s="11"/>
      <c r="H123" s="11"/>
      <c r="I123" s="11"/>
      <c r="J123" s="11"/>
      <c r="K123" s="13">
        <f>K126</f>
        <v>4</v>
      </c>
      <c r="L123" s="13">
        <f>L126</f>
        <v>153.56</v>
      </c>
      <c r="M123" s="13">
        <f>M126</f>
        <v>614.24</v>
      </c>
    </row>
    <row r="124" spans="1:13" ht="225">
      <c r="A124" s="11"/>
      <c r="B124" s="11"/>
      <c r="C124" s="11"/>
      <c r="D124" s="14" t="s">
        <v>121</v>
      </c>
      <c r="E124" s="11"/>
      <c r="F124" s="11"/>
      <c r="G124" s="11"/>
      <c r="H124" s="11"/>
      <c r="I124" s="11"/>
      <c r="J124" s="11"/>
      <c r="K124" s="11"/>
      <c r="L124" s="11"/>
      <c r="M124" s="11"/>
    </row>
    <row r="125" spans="1:13">
      <c r="A125" s="11"/>
      <c r="B125" s="11"/>
      <c r="C125" s="11"/>
      <c r="D125" s="14"/>
      <c r="E125" s="12" t="s">
        <v>0</v>
      </c>
      <c r="F125" s="11">
        <v>4</v>
      </c>
      <c r="G125" s="15">
        <v>0</v>
      </c>
      <c r="H125" s="15">
        <v>0</v>
      </c>
      <c r="I125" s="15">
        <v>0</v>
      </c>
      <c r="J125" s="13">
        <f>F125*(G125+ (G125= 0))*(H125+ (H125= 0))*(I125+ (I125= 0))</f>
        <v>4</v>
      </c>
      <c r="K125" s="11"/>
      <c r="L125" s="11"/>
      <c r="M125" s="11"/>
    </row>
    <row r="126" spans="1:13">
      <c r="A126" s="11"/>
      <c r="B126" s="11"/>
      <c r="C126" s="11"/>
      <c r="D126" s="14"/>
      <c r="E126" s="11"/>
      <c r="F126" s="11"/>
      <c r="G126" s="11"/>
      <c r="H126" s="11"/>
      <c r="I126" s="11"/>
      <c r="J126" s="16" t="s">
        <v>122</v>
      </c>
      <c r="K126" s="10">
        <f>SUM(J125:J125)</f>
        <v>4</v>
      </c>
      <c r="L126" s="15">
        <v>153.56</v>
      </c>
      <c r="M126" s="10">
        <f>ROUND(L126*K126,2)</f>
        <v>614.24</v>
      </c>
    </row>
    <row r="127" spans="1:13" ht="0.95" customHeight="1">
      <c r="A127" s="17"/>
      <c r="B127" s="17"/>
      <c r="C127" s="17"/>
      <c r="D127" s="24"/>
      <c r="E127" s="17"/>
      <c r="F127" s="17"/>
      <c r="G127" s="17"/>
      <c r="H127" s="17"/>
      <c r="I127" s="17"/>
      <c r="J127" s="17"/>
      <c r="K127" s="17"/>
      <c r="L127" s="17"/>
      <c r="M127" s="17"/>
    </row>
    <row r="128" spans="1:13" ht="22.5">
      <c r="A128" s="12" t="s">
        <v>123</v>
      </c>
      <c r="B128" s="12" t="s">
        <v>20</v>
      </c>
      <c r="C128" s="12" t="s">
        <v>60</v>
      </c>
      <c r="D128" s="23" t="s">
        <v>124</v>
      </c>
      <c r="E128" s="11"/>
      <c r="F128" s="11"/>
      <c r="G128" s="11"/>
      <c r="H128" s="11"/>
      <c r="I128" s="11"/>
      <c r="J128" s="11"/>
      <c r="K128" s="13">
        <f>K131</f>
        <v>17</v>
      </c>
      <c r="L128" s="13">
        <f>L131</f>
        <v>105.47</v>
      </c>
      <c r="M128" s="13">
        <f>M131</f>
        <v>1792.99</v>
      </c>
    </row>
    <row r="129" spans="1:13" ht="146.25">
      <c r="A129" s="11"/>
      <c r="B129" s="11"/>
      <c r="C129" s="11"/>
      <c r="D129" s="14" t="s">
        <v>125</v>
      </c>
      <c r="E129" s="11"/>
      <c r="F129" s="11"/>
      <c r="G129" s="11"/>
      <c r="H129" s="11"/>
      <c r="I129" s="11"/>
      <c r="J129" s="11"/>
      <c r="K129" s="11"/>
      <c r="L129" s="11"/>
      <c r="M129" s="11"/>
    </row>
    <row r="130" spans="1:13">
      <c r="A130" s="11"/>
      <c r="B130" s="11"/>
      <c r="C130" s="11"/>
      <c r="D130" s="14"/>
      <c r="E130" s="12" t="s">
        <v>0</v>
      </c>
      <c r="F130" s="11">
        <v>17</v>
      </c>
      <c r="G130" s="15">
        <v>0</v>
      </c>
      <c r="H130" s="15">
        <v>0</v>
      </c>
      <c r="I130" s="15">
        <v>0</v>
      </c>
      <c r="J130" s="13">
        <f>F130*(G130+ (G130= 0))*(H130+ (H130= 0))*(I130+ (I130= 0))</f>
        <v>17</v>
      </c>
      <c r="K130" s="11"/>
      <c r="L130" s="11"/>
      <c r="M130" s="11"/>
    </row>
    <row r="131" spans="1:13">
      <c r="A131" s="11"/>
      <c r="B131" s="11"/>
      <c r="C131" s="11"/>
      <c r="D131" s="14"/>
      <c r="E131" s="11"/>
      <c r="F131" s="11"/>
      <c r="G131" s="11"/>
      <c r="H131" s="11"/>
      <c r="I131" s="11"/>
      <c r="J131" s="16" t="s">
        <v>126</v>
      </c>
      <c r="K131" s="10">
        <f>SUM(J130:J130)</f>
        <v>17</v>
      </c>
      <c r="L131" s="15">
        <v>105.47</v>
      </c>
      <c r="M131" s="10">
        <f>ROUND(L131*K131,2)</f>
        <v>1792.99</v>
      </c>
    </row>
    <row r="132" spans="1:13" ht="0.95" customHeight="1">
      <c r="A132" s="17"/>
      <c r="B132" s="17"/>
      <c r="C132" s="17"/>
      <c r="D132" s="24"/>
      <c r="E132" s="17"/>
      <c r="F132" s="17"/>
      <c r="G132" s="17"/>
      <c r="H132" s="17"/>
      <c r="I132" s="17"/>
      <c r="J132" s="17"/>
      <c r="K132" s="17"/>
      <c r="L132" s="17"/>
      <c r="M132" s="17"/>
    </row>
    <row r="133" spans="1:13">
      <c r="A133" s="12" t="s">
        <v>127</v>
      </c>
      <c r="B133" s="12" t="s">
        <v>20</v>
      </c>
      <c r="C133" s="12" t="s">
        <v>60</v>
      </c>
      <c r="D133" s="23" t="s">
        <v>128</v>
      </c>
      <c r="E133" s="11"/>
      <c r="F133" s="11"/>
      <c r="G133" s="11"/>
      <c r="H133" s="11"/>
      <c r="I133" s="11"/>
      <c r="J133" s="11"/>
      <c r="K133" s="13">
        <f>K136</f>
        <v>1</v>
      </c>
      <c r="L133" s="13">
        <f>L136</f>
        <v>1568.52</v>
      </c>
      <c r="M133" s="13">
        <f>M136</f>
        <v>1568.52</v>
      </c>
    </row>
    <row r="134" spans="1:13" ht="326.25">
      <c r="A134" s="11"/>
      <c r="B134" s="11"/>
      <c r="C134" s="11"/>
      <c r="D134" s="14" t="s">
        <v>129</v>
      </c>
      <c r="E134" s="11"/>
      <c r="F134" s="11"/>
      <c r="G134" s="11"/>
      <c r="H134" s="11"/>
      <c r="I134" s="11"/>
      <c r="J134" s="11"/>
      <c r="K134" s="11"/>
      <c r="L134" s="11"/>
      <c r="M134" s="11"/>
    </row>
    <row r="135" spans="1:13">
      <c r="A135" s="11"/>
      <c r="B135" s="11"/>
      <c r="C135" s="11"/>
      <c r="D135" s="14"/>
      <c r="E135" s="12" t="s">
        <v>0</v>
      </c>
      <c r="F135" s="11">
        <v>1</v>
      </c>
      <c r="G135" s="15">
        <v>0</v>
      </c>
      <c r="H135" s="15">
        <v>0</v>
      </c>
      <c r="I135" s="15">
        <v>0</v>
      </c>
      <c r="J135" s="13">
        <f>F135*(G135+ (G135= 0))*(H135+ (H135= 0))*(I135+ (I135= 0))</f>
        <v>1</v>
      </c>
      <c r="K135" s="11"/>
      <c r="L135" s="11"/>
      <c r="M135" s="11"/>
    </row>
    <row r="136" spans="1:13">
      <c r="A136" s="11"/>
      <c r="B136" s="11"/>
      <c r="C136" s="11"/>
      <c r="D136" s="14"/>
      <c r="E136" s="11"/>
      <c r="F136" s="11"/>
      <c r="G136" s="11"/>
      <c r="H136" s="11"/>
      <c r="I136" s="11"/>
      <c r="J136" s="16" t="s">
        <v>130</v>
      </c>
      <c r="K136" s="10">
        <f>SUM(J135:J135)</f>
        <v>1</v>
      </c>
      <c r="L136" s="15">
        <v>1568.52</v>
      </c>
      <c r="M136" s="10">
        <f>ROUND(L136*K136,2)</f>
        <v>1568.52</v>
      </c>
    </row>
    <row r="137" spans="1:13" ht="0.95" customHeight="1">
      <c r="A137" s="17"/>
      <c r="B137" s="17"/>
      <c r="C137" s="17"/>
      <c r="D137" s="24"/>
      <c r="E137" s="17"/>
      <c r="F137" s="17"/>
      <c r="G137" s="17"/>
      <c r="H137" s="17"/>
      <c r="I137" s="17"/>
      <c r="J137" s="17"/>
      <c r="K137" s="17"/>
      <c r="L137" s="17"/>
      <c r="M137" s="17"/>
    </row>
    <row r="138" spans="1:13">
      <c r="A138" s="11"/>
      <c r="B138" s="11"/>
      <c r="C138" s="11"/>
      <c r="D138" s="14"/>
      <c r="E138" s="11"/>
      <c r="F138" s="11"/>
      <c r="G138" s="11"/>
      <c r="H138" s="11"/>
      <c r="I138" s="11"/>
      <c r="J138" s="16" t="s">
        <v>131</v>
      </c>
      <c r="K138" s="18">
        <v>1</v>
      </c>
      <c r="L138" s="10">
        <f>M126+M131+M136</f>
        <v>3975.75</v>
      </c>
      <c r="M138" s="10">
        <f>ROUND(L138*K138,2)</f>
        <v>3975.75</v>
      </c>
    </row>
    <row r="139" spans="1:13" ht="0.95" customHeight="1">
      <c r="A139" s="17"/>
      <c r="B139" s="17"/>
      <c r="C139" s="17"/>
      <c r="D139" s="24"/>
      <c r="E139" s="17"/>
      <c r="F139" s="17"/>
      <c r="G139" s="17"/>
      <c r="H139" s="17"/>
      <c r="I139" s="17"/>
      <c r="J139" s="17"/>
      <c r="K139" s="17"/>
      <c r="L139" s="17"/>
      <c r="M139" s="17"/>
    </row>
    <row r="140" spans="1:13">
      <c r="A140" s="7" t="s">
        <v>132</v>
      </c>
      <c r="B140" s="7" t="s">
        <v>17</v>
      </c>
      <c r="C140" s="7" t="s">
        <v>0</v>
      </c>
      <c r="D140" s="22" t="s">
        <v>133</v>
      </c>
      <c r="E140" s="8"/>
      <c r="F140" s="8"/>
      <c r="G140" s="8"/>
      <c r="H140" s="8"/>
      <c r="I140" s="8"/>
      <c r="J140" s="8"/>
      <c r="K140" s="9">
        <f>K158</f>
        <v>1</v>
      </c>
      <c r="L140" s="10">
        <f>L158</f>
        <v>9782.8499999999985</v>
      </c>
      <c r="M140" s="10">
        <f>M158</f>
        <v>9782.85</v>
      </c>
    </row>
    <row r="141" spans="1:13">
      <c r="A141" s="11"/>
      <c r="B141" s="11"/>
      <c r="C141" s="11"/>
      <c r="D141" s="14"/>
      <c r="E141" s="11"/>
      <c r="F141" s="11"/>
      <c r="G141" s="11"/>
      <c r="H141" s="11"/>
      <c r="I141" s="11"/>
      <c r="J141" s="11"/>
      <c r="K141" s="11"/>
      <c r="L141" s="11"/>
      <c r="M141" s="11"/>
    </row>
    <row r="142" spans="1:13">
      <c r="A142" s="12" t="s">
        <v>134</v>
      </c>
      <c r="B142" s="12" t="s">
        <v>20</v>
      </c>
      <c r="C142" s="12" t="s">
        <v>72</v>
      </c>
      <c r="D142" s="23" t="s">
        <v>135</v>
      </c>
      <c r="E142" s="11"/>
      <c r="F142" s="11"/>
      <c r="G142" s="11"/>
      <c r="H142" s="11"/>
      <c r="I142" s="11"/>
      <c r="J142" s="11"/>
      <c r="K142" s="13">
        <f>K146</f>
        <v>63.980000000000004</v>
      </c>
      <c r="L142" s="13">
        <f>L146</f>
        <v>15.92</v>
      </c>
      <c r="M142" s="13">
        <f>M146</f>
        <v>1018.56</v>
      </c>
    </row>
    <row r="143" spans="1:13" ht="292.5">
      <c r="A143" s="11"/>
      <c r="B143" s="11"/>
      <c r="C143" s="11"/>
      <c r="D143" s="14" t="s">
        <v>136</v>
      </c>
      <c r="E143" s="11"/>
      <c r="F143" s="11"/>
      <c r="G143" s="11"/>
      <c r="H143" s="11"/>
      <c r="I143" s="11"/>
      <c r="J143" s="11"/>
      <c r="K143" s="11"/>
      <c r="L143" s="11"/>
      <c r="M143" s="11"/>
    </row>
    <row r="144" spans="1:13">
      <c r="A144" s="11"/>
      <c r="B144" s="11"/>
      <c r="C144" s="11"/>
      <c r="D144" s="14"/>
      <c r="E144" s="12" t="s">
        <v>137</v>
      </c>
      <c r="F144" s="11">
        <v>1</v>
      </c>
      <c r="G144" s="19">
        <v>21.55</v>
      </c>
      <c r="H144" s="19">
        <v>0</v>
      </c>
      <c r="I144" s="19">
        <v>0</v>
      </c>
      <c r="J144" s="20">
        <f>F144*(G144+ (G144= 0))*(H144+ (H144= 0))*(I144+ (I144= 0))</f>
        <v>21.55</v>
      </c>
      <c r="K144" s="11"/>
      <c r="L144" s="11"/>
      <c r="M144" s="11"/>
    </row>
    <row r="145" spans="1:13">
      <c r="A145" s="11"/>
      <c r="B145" s="11"/>
      <c r="C145" s="11"/>
      <c r="D145" s="14"/>
      <c r="E145" s="12" t="s">
        <v>138</v>
      </c>
      <c r="F145" s="11">
        <v>1</v>
      </c>
      <c r="G145" s="19">
        <v>42.43</v>
      </c>
      <c r="H145" s="19">
        <v>0</v>
      </c>
      <c r="I145" s="19">
        <v>0</v>
      </c>
      <c r="J145" s="20">
        <f>F145*(G145+ (G145= 0))*(H145+ (H145= 0))*(I145+ (I145= 0))</f>
        <v>42.43</v>
      </c>
      <c r="K145" s="11"/>
      <c r="L145" s="11"/>
      <c r="M145" s="11"/>
    </row>
    <row r="146" spans="1:13">
      <c r="A146" s="11"/>
      <c r="B146" s="11"/>
      <c r="C146" s="11"/>
      <c r="D146" s="14"/>
      <c r="E146" s="11"/>
      <c r="F146" s="11"/>
      <c r="G146" s="11"/>
      <c r="H146" s="11"/>
      <c r="I146" s="11"/>
      <c r="J146" s="16" t="s">
        <v>139</v>
      </c>
      <c r="K146" s="10">
        <f>SUM(J144:J145)</f>
        <v>63.980000000000004</v>
      </c>
      <c r="L146" s="15">
        <v>15.92</v>
      </c>
      <c r="M146" s="10">
        <f>ROUND(L146*K146,2)</f>
        <v>1018.56</v>
      </c>
    </row>
    <row r="147" spans="1:13" ht="0.95" customHeight="1">
      <c r="A147" s="17"/>
      <c r="B147" s="17"/>
      <c r="C147" s="17"/>
      <c r="D147" s="24"/>
      <c r="E147" s="17"/>
      <c r="F147" s="17"/>
      <c r="G147" s="17"/>
      <c r="H147" s="17"/>
      <c r="I147" s="17"/>
      <c r="J147" s="17"/>
      <c r="K147" s="17"/>
      <c r="L147" s="17"/>
      <c r="M147" s="17"/>
    </row>
    <row r="148" spans="1:13">
      <c r="A148" s="12" t="s">
        <v>140</v>
      </c>
      <c r="B148" s="12" t="s">
        <v>20</v>
      </c>
      <c r="C148" s="12" t="s">
        <v>6</v>
      </c>
      <c r="D148" s="23" t="s">
        <v>141</v>
      </c>
      <c r="E148" s="11"/>
      <c r="F148" s="11"/>
      <c r="G148" s="11"/>
      <c r="H148" s="11"/>
      <c r="I148" s="11"/>
      <c r="J148" s="11"/>
      <c r="K148" s="13">
        <f>K151</f>
        <v>4</v>
      </c>
      <c r="L148" s="13">
        <f>L151</f>
        <v>1146.56</v>
      </c>
      <c r="M148" s="13">
        <f>M151</f>
        <v>4586.24</v>
      </c>
    </row>
    <row r="149" spans="1:13" ht="303.75">
      <c r="A149" s="11"/>
      <c r="B149" s="11"/>
      <c r="C149" s="11"/>
      <c r="D149" s="14" t="s">
        <v>142</v>
      </c>
      <c r="E149" s="11"/>
      <c r="F149" s="11"/>
      <c r="G149" s="11"/>
      <c r="H149" s="11"/>
      <c r="I149" s="11"/>
      <c r="J149" s="11"/>
      <c r="K149" s="11"/>
      <c r="L149" s="11"/>
      <c r="M149" s="11"/>
    </row>
    <row r="150" spans="1:13">
      <c r="A150" s="11"/>
      <c r="B150" s="11"/>
      <c r="C150" s="11"/>
      <c r="D150" s="14"/>
      <c r="E150" s="12" t="s">
        <v>0</v>
      </c>
      <c r="F150" s="11">
        <v>4</v>
      </c>
      <c r="G150" s="19">
        <v>0</v>
      </c>
      <c r="H150" s="19">
        <v>0</v>
      </c>
      <c r="I150" s="19">
        <v>0</v>
      </c>
      <c r="J150" s="20">
        <f>F150*(G150+ (G150= 0))*(H150+ (H150= 0))*(I150+ (I150= 0))</f>
        <v>4</v>
      </c>
      <c r="K150" s="11"/>
      <c r="L150" s="11"/>
      <c r="M150" s="11"/>
    </row>
    <row r="151" spans="1:13">
      <c r="A151" s="11"/>
      <c r="B151" s="11"/>
      <c r="C151" s="11"/>
      <c r="D151" s="14"/>
      <c r="E151" s="11"/>
      <c r="F151" s="11"/>
      <c r="G151" s="11"/>
      <c r="H151" s="11"/>
      <c r="I151" s="11"/>
      <c r="J151" s="16" t="s">
        <v>143</v>
      </c>
      <c r="K151" s="10">
        <f>SUM(J150:J150)</f>
        <v>4</v>
      </c>
      <c r="L151" s="15">
        <v>1146.56</v>
      </c>
      <c r="M151" s="10">
        <f>ROUND(L151*K151,2)</f>
        <v>4586.24</v>
      </c>
    </row>
    <row r="152" spans="1:13" ht="0.95" customHeight="1">
      <c r="A152" s="17"/>
      <c r="B152" s="17"/>
      <c r="C152" s="17"/>
      <c r="D152" s="24"/>
      <c r="E152" s="17"/>
      <c r="F152" s="17"/>
      <c r="G152" s="17"/>
      <c r="H152" s="17"/>
      <c r="I152" s="17"/>
      <c r="J152" s="17"/>
      <c r="K152" s="17"/>
      <c r="L152" s="17"/>
      <c r="M152" s="17"/>
    </row>
    <row r="153" spans="1:13" ht="22.5">
      <c r="A153" s="12" t="s">
        <v>144</v>
      </c>
      <c r="B153" s="12" t="s">
        <v>20</v>
      </c>
      <c r="C153" s="12" t="s">
        <v>6</v>
      </c>
      <c r="D153" s="23" t="s">
        <v>145</v>
      </c>
      <c r="E153" s="11"/>
      <c r="F153" s="11"/>
      <c r="G153" s="11"/>
      <c r="H153" s="11"/>
      <c r="I153" s="11"/>
      <c r="J153" s="11"/>
      <c r="K153" s="13">
        <f>K156</f>
        <v>1</v>
      </c>
      <c r="L153" s="13">
        <f>L156</f>
        <v>4178.05</v>
      </c>
      <c r="M153" s="13">
        <f>M156</f>
        <v>4178.05</v>
      </c>
    </row>
    <row r="154" spans="1:13" ht="236.25">
      <c r="A154" s="11"/>
      <c r="B154" s="11"/>
      <c r="C154" s="11"/>
      <c r="D154" s="14" t="s">
        <v>146</v>
      </c>
      <c r="E154" s="11"/>
      <c r="F154" s="11"/>
      <c r="G154" s="11"/>
      <c r="H154" s="11"/>
      <c r="I154" s="11"/>
      <c r="J154" s="11"/>
      <c r="K154" s="11"/>
      <c r="L154" s="11"/>
      <c r="M154" s="11"/>
    </row>
    <row r="155" spans="1:13">
      <c r="A155" s="11"/>
      <c r="B155" s="11"/>
      <c r="C155" s="11"/>
      <c r="D155" s="14"/>
      <c r="E155" s="12" t="s">
        <v>0</v>
      </c>
      <c r="F155" s="11">
        <v>1</v>
      </c>
      <c r="G155" s="19">
        <v>0</v>
      </c>
      <c r="H155" s="19">
        <v>0</v>
      </c>
      <c r="I155" s="19">
        <v>0</v>
      </c>
      <c r="J155" s="20">
        <f>F155*(G155+ (G155= 0))*(H155+ (H155= 0))*(I155+ (I155= 0))</f>
        <v>1</v>
      </c>
      <c r="K155" s="11"/>
      <c r="L155" s="11"/>
      <c r="M155" s="11"/>
    </row>
    <row r="156" spans="1:13">
      <c r="A156" s="11"/>
      <c r="B156" s="11"/>
      <c r="C156" s="11"/>
      <c r="D156" s="14"/>
      <c r="E156" s="11"/>
      <c r="F156" s="11"/>
      <c r="G156" s="11"/>
      <c r="H156" s="11"/>
      <c r="I156" s="11"/>
      <c r="J156" s="16" t="s">
        <v>147</v>
      </c>
      <c r="K156" s="10">
        <f>SUM(J155:J155)</f>
        <v>1</v>
      </c>
      <c r="L156" s="15">
        <v>4178.05</v>
      </c>
      <c r="M156" s="10">
        <f>ROUND(L156*K156,2)</f>
        <v>4178.05</v>
      </c>
    </row>
    <row r="157" spans="1:13" ht="0.95" customHeight="1">
      <c r="A157" s="17"/>
      <c r="B157" s="17"/>
      <c r="C157" s="17"/>
      <c r="D157" s="24"/>
      <c r="E157" s="17"/>
      <c r="F157" s="17"/>
      <c r="G157" s="17"/>
      <c r="H157" s="17"/>
      <c r="I157" s="17"/>
      <c r="J157" s="17"/>
      <c r="K157" s="17"/>
      <c r="L157" s="17"/>
      <c r="M157" s="17"/>
    </row>
    <row r="158" spans="1:13">
      <c r="A158" s="11"/>
      <c r="B158" s="11"/>
      <c r="C158" s="11"/>
      <c r="D158" s="14"/>
      <c r="E158" s="11"/>
      <c r="F158" s="11"/>
      <c r="G158" s="11"/>
      <c r="H158" s="11"/>
      <c r="I158" s="11"/>
      <c r="J158" s="16" t="s">
        <v>148</v>
      </c>
      <c r="K158" s="18">
        <v>1</v>
      </c>
      <c r="L158" s="10">
        <f>M146+M151+M156</f>
        <v>9782.8499999999985</v>
      </c>
      <c r="M158" s="10">
        <f>ROUND(L158*K158,2)</f>
        <v>9782.85</v>
      </c>
    </row>
    <row r="159" spans="1:13" ht="0.95" customHeight="1">
      <c r="A159" s="17"/>
      <c r="B159" s="17"/>
      <c r="C159" s="17"/>
      <c r="D159" s="24"/>
      <c r="E159" s="17"/>
      <c r="F159" s="17"/>
      <c r="G159" s="17"/>
      <c r="H159" s="17"/>
      <c r="I159" s="17"/>
      <c r="J159" s="17"/>
      <c r="K159" s="17"/>
      <c r="L159" s="17"/>
      <c r="M159" s="17"/>
    </row>
    <row r="160" spans="1:13">
      <c r="A160" s="7" t="s">
        <v>149</v>
      </c>
      <c r="B160" s="7" t="s">
        <v>17</v>
      </c>
      <c r="C160" s="7" t="s">
        <v>0</v>
      </c>
      <c r="D160" s="22" t="s">
        <v>150</v>
      </c>
      <c r="E160" s="8"/>
      <c r="F160" s="8"/>
      <c r="G160" s="8"/>
      <c r="H160" s="8"/>
      <c r="I160" s="8"/>
      <c r="J160" s="8"/>
      <c r="K160" s="9">
        <f>K192</f>
        <v>1</v>
      </c>
      <c r="L160" s="10">
        <f>L192</f>
        <v>1298.7199999999998</v>
      </c>
      <c r="M160" s="10">
        <f>M192</f>
        <v>1298.72</v>
      </c>
    </row>
    <row r="161" spans="1:13">
      <c r="A161" s="11"/>
      <c r="B161" s="11"/>
      <c r="C161" s="11"/>
      <c r="D161" s="14"/>
      <c r="E161" s="11"/>
      <c r="F161" s="11"/>
      <c r="G161" s="11"/>
      <c r="H161" s="11"/>
      <c r="I161" s="11"/>
      <c r="J161" s="11"/>
      <c r="K161" s="11"/>
      <c r="L161" s="11"/>
      <c r="M161" s="11"/>
    </row>
    <row r="162" spans="1:13">
      <c r="A162" s="12" t="s">
        <v>151</v>
      </c>
      <c r="B162" s="12" t="s">
        <v>20</v>
      </c>
      <c r="C162" s="12" t="s">
        <v>60</v>
      </c>
      <c r="D162" s="23" t="s">
        <v>152</v>
      </c>
      <c r="E162" s="11"/>
      <c r="F162" s="11"/>
      <c r="G162" s="11"/>
      <c r="H162" s="11"/>
      <c r="I162" s="11"/>
      <c r="J162" s="11"/>
      <c r="K162" s="13">
        <f>K165</f>
        <v>2</v>
      </c>
      <c r="L162" s="13">
        <f>L165</f>
        <v>41.42</v>
      </c>
      <c r="M162" s="13">
        <f>M165</f>
        <v>82.84</v>
      </c>
    </row>
    <row r="163" spans="1:13" ht="90">
      <c r="A163" s="11"/>
      <c r="B163" s="11"/>
      <c r="C163" s="11"/>
      <c r="D163" s="14" t="s">
        <v>153</v>
      </c>
      <c r="E163" s="11"/>
      <c r="F163" s="11"/>
      <c r="G163" s="11"/>
      <c r="H163" s="11"/>
      <c r="I163" s="11"/>
      <c r="J163" s="11"/>
      <c r="K163" s="11"/>
      <c r="L163" s="11"/>
      <c r="M163" s="11"/>
    </row>
    <row r="164" spans="1:13">
      <c r="A164" s="11"/>
      <c r="B164" s="11"/>
      <c r="C164" s="11"/>
      <c r="D164" s="14"/>
      <c r="E164" s="12" t="s">
        <v>0</v>
      </c>
      <c r="F164" s="11">
        <v>2</v>
      </c>
      <c r="G164" s="15">
        <v>0</v>
      </c>
      <c r="H164" s="15">
        <v>0</v>
      </c>
      <c r="I164" s="15">
        <v>0</v>
      </c>
      <c r="J164" s="13">
        <f>F164*(G164+ (G164= 0))*(H164+ (H164= 0))*(I164+ (I164= 0))</f>
        <v>2</v>
      </c>
      <c r="K164" s="11"/>
      <c r="L164" s="11"/>
      <c r="M164" s="11"/>
    </row>
    <row r="165" spans="1:13">
      <c r="A165" s="11"/>
      <c r="B165" s="11"/>
      <c r="C165" s="11"/>
      <c r="D165" s="14"/>
      <c r="E165" s="11"/>
      <c r="F165" s="11"/>
      <c r="G165" s="11"/>
      <c r="H165" s="11"/>
      <c r="I165" s="11"/>
      <c r="J165" s="16" t="s">
        <v>154</v>
      </c>
      <c r="K165" s="10">
        <f>SUM(J164:J164)</f>
        <v>2</v>
      </c>
      <c r="L165" s="15">
        <v>41.42</v>
      </c>
      <c r="M165" s="10">
        <f>ROUND(L165*K165,2)</f>
        <v>82.84</v>
      </c>
    </row>
    <row r="166" spans="1:13" ht="0.95" customHeight="1">
      <c r="A166" s="17"/>
      <c r="B166" s="17"/>
      <c r="C166" s="17"/>
      <c r="D166" s="24"/>
      <c r="E166" s="17"/>
      <c r="F166" s="17"/>
      <c r="G166" s="17"/>
      <c r="H166" s="17"/>
      <c r="I166" s="17"/>
      <c r="J166" s="17"/>
      <c r="K166" s="17"/>
      <c r="L166" s="17"/>
      <c r="M166" s="17"/>
    </row>
    <row r="167" spans="1:13">
      <c r="A167" s="12" t="s">
        <v>155</v>
      </c>
      <c r="B167" s="12" t="s">
        <v>20</v>
      </c>
      <c r="C167" s="12" t="s">
        <v>60</v>
      </c>
      <c r="D167" s="23" t="s">
        <v>156</v>
      </c>
      <c r="E167" s="11"/>
      <c r="F167" s="11"/>
      <c r="G167" s="11"/>
      <c r="H167" s="11"/>
      <c r="I167" s="11"/>
      <c r="J167" s="11"/>
      <c r="K167" s="13">
        <f>K170</f>
        <v>1</v>
      </c>
      <c r="L167" s="13">
        <f>L170</f>
        <v>117.4</v>
      </c>
      <c r="M167" s="13">
        <f>M170</f>
        <v>117.4</v>
      </c>
    </row>
    <row r="168" spans="1:13" ht="67.5">
      <c r="A168" s="11"/>
      <c r="B168" s="11"/>
      <c r="C168" s="11"/>
      <c r="D168" s="14" t="s">
        <v>157</v>
      </c>
      <c r="E168" s="11"/>
      <c r="F168" s="11"/>
      <c r="G168" s="11"/>
      <c r="H168" s="11"/>
      <c r="I168" s="11"/>
      <c r="J168" s="11"/>
      <c r="K168" s="11"/>
      <c r="L168" s="11"/>
      <c r="M168" s="11"/>
    </row>
    <row r="169" spans="1:13">
      <c r="A169" s="11"/>
      <c r="B169" s="11"/>
      <c r="C169" s="11"/>
      <c r="D169" s="14"/>
      <c r="E169" s="12" t="s">
        <v>0</v>
      </c>
      <c r="F169" s="11">
        <v>1</v>
      </c>
      <c r="G169" s="15">
        <v>0</v>
      </c>
      <c r="H169" s="15">
        <v>0</v>
      </c>
      <c r="I169" s="15">
        <v>0</v>
      </c>
      <c r="J169" s="13">
        <f>F169*(G169+ (G169= 0))*(H169+ (H169= 0))*(I169+ (I169= 0))</f>
        <v>1</v>
      </c>
      <c r="K169" s="11"/>
      <c r="L169" s="11"/>
      <c r="M169" s="11"/>
    </row>
    <row r="170" spans="1:13">
      <c r="A170" s="11"/>
      <c r="B170" s="11"/>
      <c r="C170" s="11"/>
      <c r="D170" s="14"/>
      <c r="E170" s="11"/>
      <c r="F170" s="11"/>
      <c r="G170" s="11"/>
      <c r="H170" s="11"/>
      <c r="I170" s="11"/>
      <c r="J170" s="16" t="s">
        <v>158</v>
      </c>
      <c r="K170" s="10">
        <f>SUM(J169:J169)</f>
        <v>1</v>
      </c>
      <c r="L170" s="15">
        <v>117.4</v>
      </c>
      <c r="M170" s="10">
        <f>ROUND(L170*K170,2)</f>
        <v>117.4</v>
      </c>
    </row>
    <row r="171" spans="1:13" ht="0.95" customHeight="1">
      <c r="A171" s="17"/>
      <c r="B171" s="17"/>
      <c r="C171" s="17"/>
      <c r="D171" s="24"/>
      <c r="E171" s="17"/>
      <c r="F171" s="17"/>
      <c r="G171" s="17"/>
      <c r="H171" s="17"/>
      <c r="I171" s="17"/>
      <c r="J171" s="17"/>
      <c r="K171" s="17"/>
      <c r="L171" s="17"/>
      <c r="M171" s="17"/>
    </row>
    <row r="172" spans="1:13">
      <c r="A172" s="12" t="s">
        <v>159</v>
      </c>
      <c r="B172" s="12" t="s">
        <v>20</v>
      </c>
      <c r="C172" s="12" t="s">
        <v>72</v>
      </c>
      <c r="D172" s="23" t="s">
        <v>160</v>
      </c>
      <c r="E172" s="11"/>
      <c r="F172" s="11"/>
      <c r="G172" s="11"/>
      <c r="H172" s="11"/>
      <c r="I172" s="11"/>
      <c r="J172" s="11"/>
      <c r="K172" s="13">
        <f>K175</f>
        <v>60</v>
      </c>
      <c r="L172" s="13">
        <f>L175</f>
        <v>5.16</v>
      </c>
      <c r="M172" s="13">
        <f>M175</f>
        <v>309.60000000000002</v>
      </c>
    </row>
    <row r="173" spans="1:13" ht="90">
      <c r="A173" s="11"/>
      <c r="B173" s="11"/>
      <c r="C173" s="11"/>
      <c r="D173" s="14" t="s">
        <v>161</v>
      </c>
      <c r="E173" s="11"/>
      <c r="F173" s="11"/>
      <c r="G173" s="11"/>
      <c r="H173" s="11"/>
      <c r="I173" s="11"/>
      <c r="J173" s="11"/>
      <c r="K173" s="11"/>
      <c r="L173" s="11"/>
      <c r="M173" s="11"/>
    </row>
    <row r="174" spans="1:13">
      <c r="A174" s="11"/>
      <c r="B174" s="11"/>
      <c r="C174" s="11"/>
      <c r="D174" s="14"/>
      <c r="E174" s="12" t="s">
        <v>0</v>
      </c>
      <c r="F174" s="11">
        <v>1</v>
      </c>
      <c r="G174" s="15">
        <v>60</v>
      </c>
      <c r="H174" s="15">
        <v>0</v>
      </c>
      <c r="I174" s="15">
        <v>0</v>
      </c>
      <c r="J174" s="13">
        <f>F174*(G174+ (G174= 0))*(H174+ (H174= 0))*(I174+ (I174= 0))</f>
        <v>60</v>
      </c>
      <c r="K174" s="11"/>
      <c r="L174" s="11"/>
      <c r="M174" s="11"/>
    </row>
    <row r="175" spans="1:13">
      <c r="A175" s="11"/>
      <c r="B175" s="11"/>
      <c r="C175" s="11"/>
      <c r="D175" s="14"/>
      <c r="E175" s="11"/>
      <c r="F175" s="11"/>
      <c r="G175" s="11"/>
      <c r="H175" s="11"/>
      <c r="I175" s="11"/>
      <c r="J175" s="16" t="s">
        <v>162</v>
      </c>
      <c r="K175" s="10">
        <f>SUM(J174:J174)</f>
        <v>60</v>
      </c>
      <c r="L175" s="15">
        <v>5.16</v>
      </c>
      <c r="M175" s="10">
        <f>ROUND(L175*K175,2)</f>
        <v>309.60000000000002</v>
      </c>
    </row>
    <row r="176" spans="1:13" ht="0.95" customHeight="1">
      <c r="A176" s="17"/>
      <c r="B176" s="17"/>
      <c r="C176" s="17"/>
      <c r="D176" s="24"/>
      <c r="E176" s="17"/>
      <c r="F176" s="17"/>
      <c r="G176" s="17"/>
      <c r="H176" s="17"/>
      <c r="I176" s="17"/>
      <c r="J176" s="17"/>
      <c r="K176" s="17"/>
      <c r="L176" s="17"/>
      <c r="M176" s="17"/>
    </row>
    <row r="177" spans="1:13">
      <c r="A177" s="12" t="s">
        <v>163</v>
      </c>
      <c r="B177" s="12" t="s">
        <v>20</v>
      </c>
      <c r="C177" s="12" t="s">
        <v>60</v>
      </c>
      <c r="D177" s="23" t="s">
        <v>164</v>
      </c>
      <c r="E177" s="11"/>
      <c r="F177" s="11"/>
      <c r="G177" s="11"/>
      <c r="H177" s="11"/>
      <c r="I177" s="11"/>
      <c r="J177" s="11"/>
      <c r="K177" s="13">
        <f>K180</f>
        <v>4</v>
      </c>
      <c r="L177" s="13">
        <f>L180</f>
        <v>174.93</v>
      </c>
      <c r="M177" s="13">
        <f>M180</f>
        <v>699.72</v>
      </c>
    </row>
    <row r="178" spans="1:13" ht="67.5">
      <c r="A178" s="11"/>
      <c r="B178" s="11"/>
      <c r="C178" s="11"/>
      <c r="D178" s="14" t="s">
        <v>165</v>
      </c>
      <c r="E178" s="11"/>
      <c r="F178" s="11"/>
      <c r="G178" s="11"/>
      <c r="H178" s="11"/>
      <c r="I178" s="11"/>
      <c r="J178" s="11"/>
      <c r="K178" s="11"/>
      <c r="L178" s="11"/>
      <c r="M178" s="11"/>
    </row>
    <row r="179" spans="1:13">
      <c r="A179" s="11"/>
      <c r="B179" s="11"/>
      <c r="C179" s="11"/>
      <c r="D179" s="14"/>
      <c r="E179" s="12" t="s">
        <v>0</v>
      </c>
      <c r="F179" s="11">
        <v>4</v>
      </c>
      <c r="G179" s="15">
        <v>0</v>
      </c>
      <c r="H179" s="15">
        <v>0</v>
      </c>
      <c r="I179" s="15">
        <v>0</v>
      </c>
      <c r="J179" s="13">
        <f>F179*(G179+ (G179= 0))*(H179+ (H179= 0))*(I179+ (I179= 0))</f>
        <v>4</v>
      </c>
      <c r="K179" s="11"/>
      <c r="L179" s="11"/>
      <c r="M179" s="11"/>
    </row>
    <row r="180" spans="1:13">
      <c r="A180" s="11"/>
      <c r="B180" s="11"/>
      <c r="C180" s="11"/>
      <c r="D180" s="14"/>
      <c r="E180" s="11"/>
      <c r="F180" s="11"/>
      <c r="G180" s="11"/>
      <c r="H180" s="11"/>
      <c r="I180" s="11"/>
      <c r="J180" s="16" t="s">
        <v>166</v>
      </c>
      <c r="K180" s="10">
        <f>SUM(J179:J179)</f>
        <v>4</v>
      </c>
      <c r="L180" s="15">
        <v>174.93</v>
      </c>
      <c r="M180" s="10">
        <f>ROUND(L180*K180,2)</f>
        <v>699.72</v>
      </c>
    </row>
    <row r="181" spans="1:13" ht="0.95" customHeight="1">
      <c r="A181" s="17"/>
      <c r="B181" s="17"/>
      <c r="C181" s="17"/>
      <c r="D181" s="24"/>
      <c r="E181" s="17"/>
      <c r="F181" s="17"/>
      <c r="G181" s="17"/>
      <c r="H181" s="17"/>
      <c r="I181" s="17"/>
      <c r="J181" s="17"/>
      <c r="K181" s="17"/>
      <c r="L181" s="17"/>
      <c r="M181" s="17"/>
    </row>
    <row r="182" spans="1:13">
      <c r="A182" s="12" t="s">
        <v>167</v>
      </c>
      <c r="B182" s="12" t="s">
        <v>20</v>
      </c>
      <c r="C182" s="12" t="s">
        <v>60</v>
      </c>
      <c r="D182" s="23" t="s">
        <v>168</v>
      </c>
      <c r="E182" s="11"/>
      <c r="F182" s="11"/>
      <c r="G182" s="11"/>
      <c r="H182" s="11"/>
      <c r="I182" s="11"/>
      <c r="J182" s="11"/>
      <c r="K182" s="13">
        <f>K185</f>
        <v>3</v>
      </c>
      <c r="L182" s="13">
        <f>L185</f>
        <v>15.93</v>
      </c>
      <c r="M182" s="13">
        <f>M185</f>
        <v>47.79</v>
      </c>
    </row>
    <row r="183" spans="1:13" ht="67.5">
      <c r="A183" s="11"/>
      <c r="B183" s="11"/>
      <c r="C183" s="11"/>
      <c r="D183" s="14" t="s">
        <v>169</v>
      </c>
      <c r="E183" s="11"/>
      <c r="F183" s="11"/>
      <c r="G183" s="11"/>
      <c r="H183" s="11"/>
      <c r="I183" s="11"/>
      <c r="J183" s="11"/>
      <c r="K183" s="11"/>
      <c r="L183" s="11"/>
      <c r="M183" s="11"/>
    </row>
    <row r="184" spans="1:13">
      <c r="A184" s="11"/>
      <c r="B184" s="11"/>
      <c r="C184" s="11"/>
      <c r="D184" s="14"/>
      <c r="E184" s="12" t="s">
        <v>0</v>
      </c>
      <c r="F184" s="11">
        <v>3</v>
      </c>
      <c r="G184" s="15">
        <v>0</v>
      </c>
      <c r="H184" s="15">
        <v>0</v>
      </c>
      <c r="I184" s="15">
        <v>0</v>
      </c>
      <c r="J184" s="13">
        <f>F184*(G184+ (G184= 0))*(H184+ (H184= 0))*(I184+ (I184= 0))</f>
        <v>3</v>
      </c>
      <c r="K184" s="11"/>
      <c r="L184" s="11"/>
      <c r="M184" s="11"/>
    </row>
    <row r="185" spans="1:13">
      <c r="A185" s="11"/>
      <c r="B185" s="11"/>
      <c r="C185" s="11"/>
      <c r="D185" s="14"/>
      <c r="E185" s="11"/>
      <c r="F185" s="11"/>
      <c r="G185" s="11"/>
      <c r="H185" s="11"/>
      <c r="I185" s="11"/>
      <c r="J185" s="16" t="s">
        <v>170</v>
      </c>
      <c r="K185" s="10">
        <f>SUM(J184:J184)</f>
        <v>3</v>
      </c>
      <c r="L185" s="15">
        <v>15.93</v>
      </c>
      <c r="M185" s="10">
        <f>ROUND(L185*K185,2)</f>
        <v>47.79</v>
      </c>
    </row>
    <row r="186" spans="1:13" ht="0.95" customHeight="1">
      <c r="A186" s="17"/>
      <c r="B186" s="17"/>
      <c r="C186" s="17"/>
      <c r="D186" s="24"/>
      <c r="E186" s="17"/>
      <c r="F186" s="17"/>
      <c r="G186" s="17"/>
      <c r="H186" s="17"/>
      <c r="I186" s="17"/>
      <c r="J186" s="17"/>
      <c r="K186" s="17"/>
      <c r="L186" s="17"/>
      <c r="M186" s="17"/>
    </row>
    <row r="187" spans="1:13">
      <c r="A187" s="12" t="s">
        <v>171</v>
      </c>
      <c r="B187" s="12" t="s">
        <v>20</v>
      </c>
      <c r="C187" s="12" t="s">
        <v>60</v>
      </c>
      <c r="D187" s="23" t="s">
        <v>172</v>
      </c>
      <c r="E187" s="11"/>
      <c r="F187" s="11"/>
      <c r="G187" s="11"/>
      <c r="H187" s="11"/>
      <c r="I187" s="11"/>
      <c r="J187" s="11"/>
      <c r="K187" s="13">
        <f>K190</f>
        <v>3</v>
      </c>
      <c r="L187" s="13">
        <f>L190</f>
        <v>13.79</v>
      </c>
      <c r="M187" s="13">
        <f>M190</f>
        <v>41.37</v>
      </c>
    </row>
    <row r="188" spans="1:13" ht="67.5">
      <c r="A188" s="11"/>
      <c r="B188" s="11"/>
      <c r="C188" s="11"/>
      <c r="D188" s="14" t="s">
        <v>173</v>
      </c>
      <c r="E188" s="11"/>
      <c r="F188" s="11"/>
      <c r="G188" s="11"/>
      <c r="H188" s="11"/>
      <c r="I188" s="11"/>
      <c r="J188" s="11"/>
      <c r="K188" s="11"/>
      <c r="L188" s="11"/>
      <c r="M188" s="11"/>
    </row>
    <row r="189" spans="1:13">
      <c r="A189" s="11"/>
      <c r="B189" s="11"/>
      <c r="C189" s="11"/>
      <c r="D189" s="14"/>
      <c r="E189" s="12" t="s">
        <v>0</v>
      </c>
      <c r="F189" s="11">
        <v>3</v>
      </c>
      <c r="G189" s="15">
        <v>0</v>
      </c>
      <c r="H189" s="15">
        <v>0</v>
      </c>
      <c r="I189" s="15">
        <v>0</v>
      </c>
      <c r="J189" s="13">
        <f>F189*(G189+ (G189= 0))*(H189+ (H189= 0))*(I189+ (I189= 0))</f>
        <v>3</v>
      </c>
      <c r="K189" s="11"/>
      <c r="L189" s="11"/>
      <c r="M189" s="11"/>
    </row>
    <row r="190" spans="1:13">
      <c r="A190" s="11"/>
      <c r="B190" s="11"/>
      <c r="C190" s="11"/>
      <c r="D190" s="14"/>
      <c r="E190" s="11"/>
      <c r="F190" s="11"/>
      <c r="G190" s="11"/>
      <c r="H190" s="11"/>
      <c r="I190" s="11"/>
      <c r="J190" s="16" t="s">
        <v>174</v>
      </c>
      <c r="K190" s="10">
        <f>SUM(J189:J189)</f>
        <v>3</v>
      </c>
      <c r="L190" s="15">
        <v>13.79</v>
      </c>
      <c r="M190" s="10">
        <f>ROUND(L190*K190,2)</f>
        <v>41.37</v>
      </c>
    </row>
    <row r="191" spans="1:13" ht="0.95" customHeight="1">
      <c r="A191" s="17"/>
      <c r="B191" s="17"/>
      <c r="C191" s="17"/>
      <c r="D191" s="24"/>
      <c r="E191" s="17"/>
      <c r="F191" s="17"/>
      <c r="G191" s="17"/>
      <c r="H191" s="17"/>
      <c r="I191" s="17"/>
      <c r="J191" s="17"/>
      <c r="K191" s="17"/>
      <c r="L191" s="17"/>
      <c r="M191" s="17"/>
    </row>
    <row r="192" spans="1:13">
      <c r="A192" s="11"/>
      <c r="B192" s="11"/>
      <c r="C192" s="11"/>
      <c r="D192" s="14"/>
      <c r="E192" s="11"/>
      <c r="F192" s="11"/>
      <c r="G192" s="11"/>
      <c r="H192" s="11"/>
      <c r="I192" s="11"/>
      <c r="J192" s="16" t="s">
        <v>175</v>
      </c>
      <c r="K192" s="18">
        <v>1</v>
      </c>
      <c r="L192" s="10">
        <f>M165+M170+M175+M180+M185+M190</f>
        <v>1298.7199999999998</v>
      </c>
      <c r="M192" s="10">
        <f>ROUND(L192*K192,2)</f>
        <v>1298.72</v>
      </c>
    </row>
    <row r="193" spans="1:13" ht="0.95" customHeight="1">
      <c r="A193" s="17"/>
      <c r="B193" s="17"/>
      <c r="C193" s="17"/>
      <c r="D193" s="24"/>
      <c r="E193" s="17"/>
      <c r="F193" s="17"/>
      <c r="G193" s="17"/>
      <c r="H193" s="17"/>
      <c r="I193" s="17"/>
      <c r="J193" s="17"/>
      <c r="K193" s="17"/>
      <c r="L193" s="17"/>
      <c r="M193" s="17"/>
    </row>
    <row r="194" spans="1:13">
      <c r="A194" s="7" t="s">
        <v>176</v>
      </c>
      <c r="B194" s="7" t="s">
        <v>17</v>
      </c>
      <c r="C194" s="7" t="s">
        <v>0</v>
      </c>
      <c r="D194" s="22" t="s">
        <v>177</v>
      </c>
      <c r="E194" s="8"/>
      <c r="F194" s="8"/>
      <c r="G194" s="8"/>
      <c r="H194" s="8"/>
      <c r="I194" s="8"/>
      <c r="J194" s="8"/>
      <c r="K194" s="9">
        <f>K206</f>
        <v>1</v>
      </c>
      <c r="L194" s="10">
        <f>L206</f>
        <v>1719.83</v>
      </c>
      <c r="M194" s="10">
        <f>M206</f>
        <v>1719.83</v>
      </c>
    </row>
    <row r="195" spans="1:13">
      <c r="A195" s="11"/>
      <c r="B195" s="11"/>
      <c r="C195" s="11"/>
      <c r="D195" s="14"/>
      <c r="E195" s="11"/>
      <c r="F195" s="11"/>
      <c r="G195" s="11"/>
      <c r="H195" s="11"/>
      <c r="I195" s="11"/>
      <c r="J195" s="11"/>
      <c r="K195" s="11"/>
      <c r="L195" s="11"/>
      <c r="M195" s="11"/>
    </row>
    <row r="196" spans="1:13">
      <c r="A196" s="12" t="s">
        <v>178</v>
      </c>
      <c r="B196" s="12" t="s">
        <v>20</v>
      </c>
      <c r="C196" s="12" t="s">
        <v>21</v>
      </c>
      <c r="D196" s="23" t="s">
        <v>179</v>
      </c>
      <c r="E196" s="11"/>
      <c r="F196" s="11"/>
      <c r="G196" s="11"/>
      <c r="H196" s="11"/>
      <c r="I196" s="11"/>
      <c r="J196" s="11"/>
      <c r="K196" s="13">
        <f>K204</f>
        <v>329.47</v>
      </c>
      <c r="L196" s="13">
        <f>L204</f>
        <v>5.22</v>
      </c>
      <c r="M196" s="13">
        <f>M204</f>
        <v>1719.83</v>
      </c>
    </row>
    <row r="197" spans="1:13" ht="56.25">
      <c r="A197" s="11"/>
      <c r="B197" s="11"/>
      <c r="C197" s="11"/>
      <c r="D197" s="14" t="s">
        <v>180</v>
      </c>
      <c r="E197" s="11"/>
      <c r="F197" s="11"/>
      <c r="G197" s="11"/>
      <c r="H197" s="11"/>
      <c r="I197" s="11"/>
      <c r="J197" s="11"/>
      <c r="K197" s="11"/>
      <c r="L197" s="11"/>
      <c r="M197" s="11"/>
    </row>
    <row r="198" spans="1:13">
      <c r="A198" s="11"/>
      <c r="B198" s="11"/>
      <c r="C198" s="11"/>
      <c r="D198" s="14"/>
      <c r="E198" s="12" t="s">
        <v>181</v>
      </c>
      <c r="F198" s="11">
        <v>0</v>
      </c>
      <c r="G198" s="15">
        <v>0</v>
      </c>
      <c r="H198" s="15">
        <v>0</v>
      </c>
      <c r="I198" s="15">
        <v>0</v>
      </c>
      <c r="J198" s="13">
        <f>F198*(G198+ (G198= 0))*(H198+ (H198= 0))*(I198+ (I198= 0))</f>
        <v>0</v>
      </c>
      <c r="K198" s="11"/>
      <c r="L198" s="11"/>
      <c r="M198" s="11"/>
    </row>
    <row r="199" spans="1:13">
      <c r="A199" s="11"/>
      <c r="B199" s="11"/>
      <c r="C199" s="11"/>
      <c r="D199" s="14"/>
      <c r="E199" s="12" t="s">
        <v>0</v>
      </c>
      <c r="F199" s="11">
        <v>1</v>
      </c>
      <c r="G199" s="15">
        <v>21.82</v>
      </c>
      <c r="H199" s="15">
        <v>0</v>
      </c>
      <c r="I199" s="15">
        <v>3.9</v>
      </c>
      <c r="J199" s="13">
        <f>F199*(G199+ (G199= 0))*(H199+ (H199= 0))*(I199+ (I199= 0))</f>
        <v>85.097999999999999</v>
      </c>
      <c r="K199" s="11"/>
      <c r="L199" s="11"/>
      <c r="M199" s="11"/>
    </row>
    <row r="200" spans="1:13">
      <c r="A200" s="11"/>
      <c r="B200" s="11"/>
      <c r="C200" s="11"/>
      <c r="D200" s="14"/>
      <c r="E200" s="12" t="s">
        <v>27</v>
      </c>
      <c r="F200" s="11">
        <v>3</v>
      </c>
      <c r="G200" s="15">
        <v>2.2999999999999998</v>
      </c>
      <c r="H200" s="15">
        <v>0</v>
      </c>
      <c r="I200" s="15">
        <v>3.9</v>
      </c>
      <c r="J200" s="13">
        <f>F200*(G200+ (G200= 0))*(H200+ (H200= 0))*(I200+ (I200= 0))</f>
        <v>26.909999999999997</v>
      </c>
      <c r="K200" s="11"/>
      <c r="L200" s="11"/>
      <c r="M200" s="11"/>
    </row>
    <row r="201" spans="1:13">
      <c r="A201" s="11"/>
      <c r="B201" s="11"/>
      <c r="C201" s="11"/>
      <c r="D201" s="14"/>
      <c r="E201" s="12" t="s">
        <v>182</v>
      </c>
      <c r="F201" s="11">
        <v>0</v>
      </c>
      <c r="G201" s="15">
        <v>0</v>
      </c>
      <c r="H201" s="15">
        <v>0</v>
      </c>
      <c r="I201" s="15">
        <v>0</v>
      </c>
      <c r="J201" s="13">
        <f>F201*(G201+ (G201= 0))*(H201+ (H201= 0))*(I201+ (I201= 0))</f>
        <v>0</v>
      </c>
      <c r="K201" s="11"/>
      <c r="L201" s="11"/>
      <c r="M201" s="11"/>
    </row>
    <row r="202" spans="1:13">
      <c r="A202" s="11"/>
      <c r="B202" s="11"/>
      <c r="C202" s="11"/>
      <c r="D202" s="14"/>
      <c r="E202" s="12" t="s">
        <v>0</v>
      </c>
      <c r="F202" s="11">
        <v>1</v>
      </c>
      <c r="G202" s="15">
        <v>23.98</v>
      </c>
      <c r="H202" s="15">
        <v>0</v>
      </c>
      <c r="I202" s="15">
        <v>3.9</v>
      </c>
      <c r="J202" s="13">
        <f>F202*(G202+ (G202= 0))*(H202+ (H202= 0))*(I202+ (I202= 0))</f>
        <v>93.522000000000006</v>
      </c>
      <c r="K202" s="11"/>
      <c r="L202" s="11"/>
      <c r="M202" s="11"/>
    </row>
    <row r="203" spans="1:13">
      <c r="A203" s="11"/>
      <c r="B203" s="11"/>
      <c r="C203" s="11"/>
      <c r="D203" s="14"/>
      <c r="E203" s="12" t="s">
        <v>183</v>
      </c>
      <c r="F203" s="11">
        <v>1</v>
      </c>
      <c r="G203" s="15">
        <v>123.94</v>
      </c>
      <c r="H203" s="15">
        <v>0</v>
      </c>
      <c r="I203" s="15">
        <v>0</v>
      </c>
      <c r="J203" s="13">
        <f>F203*(G203+ (G203= 0))*(H203+ (H203= 0))*(I203+ (I203= 0))</f>
        <v>123.94</v>
      </c>
      <c r="K203" s="11"/>
      <c r="L203" s="11"/>
      <c r="M203" s="11"/>
    </row>
    <row r="204" spans="1:13">
      <c r="A204" s="11"/>
      <c r="B204" s="11"/>
      <c r="C204" s="11"/>
      <c r="D204" s="14"/>
      <c r="E204" s="11"/>
      <c r="F204" s="11"/>
      <c r="G204" s="11"/>
      <c r="H204" s="11"/>
      <c r="I204" s="11"/>
      <c r="J204" s="16" t="s">
        <v>184</v>
      </c>
      <c r="K204" s="10">
        <f>SUM(J198:J203)</f>
        <v>329.47</v>
      </c>
      <c r="L204" s="15">
        <v>5.22</v>
      </c>
      <c r="M204" s="10">
        <f>ROUND(L204*K204,2)</f>
        <v>1719.83</v>
      </c>
    </row>
    <row r="205" spans="1:13" ht="0.95" customHeight="1">
      <c r="A205" s="17"/>
      <c r="B205" s="17"/>
      <c r="C205" s="17"/>
      <c r="D205" s="24"/>
      <c r="E205" s="17"/>
      <c r="F205" s="17"/>
      <c r="G205" s="17"/>
      <c r="H205" s="17"/>
      <c r="I205" s="17"/>
      <c r="J205" s="17"/>
      <c r="K205" s="17"/>
      <c r="L205" s="17"/>
      <c r="M205" s="17"/>
    </row>
    <row r="206" spans="1:13">
      <c r="A206" s="11"/>
      <c r="B206" s="11"/>
      <c r="C206" s="11"/>
      <c r="D206" s="14"/>
      <c r="E206" s="11"/>
      <c r="F206" s="11"/>
      <c r="G206" s="11"/>
      <c r="H206" s="11"/>
      <c r="I206" s="11"/>
      <c r="J206" s="16" t="s">
        <v>185</v>
      </c>
      <c r="K206" s="18">
        <v>1</v>
      </c>
      <c r="L206" s="10">
        <f>M204</f>
        <v>1719.83</v>
      </c>
      <c r="M206" s="10">
        <f>ROUND(L206*K206,2)</f>
        <v>1719.83</v>
      </c>
    </row>
    <row r="207" spans="1:13" ht="0.95" customHeight="1">
      <c r="A207" s="17"/>
      <c r="B207" s="17"/>
      <c r="C207" s="17"/>
      <c r="D207" s="24"/>
      <c r="E207" s="17"/>
      <c r="F207" s="17"/>
      <c r="G207" s="17"/>
      <c r="H207" s="17"/>
      <c r="I207" s="17"/>
      <c r="J207" s="17"/>
      <c r="K207" s="17"/>
      <c r="L207" s="17"/>
      <c r="M207" s="17"/>
    </row>
    <row r="208" spans="1:13">
      <c r="A208" s="7" t="s">
        <v>186</v>
      </c>
      <c r="B208" s="7" t="s">
        <v>17</v>
      </c>
      <c r="C208" s="7" t="s">
        <v>0</v>
      </c>
      <c r="D208" s="22" t="s">
        <v>187</v>
      </c>
      <c r="E208" s="8"/>
      <c r="F208" s="8"/>
      <c r="G208" s="8"/>
      <c r="H208" s="8"/>
      <c r="I208" s="8"/>
      <c r="J208" s="8"/>
      <c r="K208" s="9">
        <f>K240</f>
        <v>1</v>
      </c>
      <c r="L208" s="10">
        <f>L240</f>
        <v>1067.3599999999999</v>
      </c>
      <c r="M208" s="10">
        <f>M240</f>
        <v>1067.3599999999999</v>
      </c>
    </row>
    <row r="209" spans="1:13">
      <c r="A209" s="11"/>
      <c r="B209" s="11"/>
      <c r="C209" s="11"/>
      <c r="D209" s="14"/>
      <c r="E209" s="11"/>
      <c r="F209" s="11"/>
      <c r="G209" s="11"/>
      <c r="H209" s="11"/>
      <c r="I209" s="11"/>
      <c r="J209" s="11"/>
      <c r="K209" s="11"/>
      <c r="L209" s="11"/>
      <c r="M209" s="11"/>
    </row>
    <row r="210" spans="1:13">
      <c r="A210" s="12" t="s">
        <v>188</v>
      </c>
      <c r="B210" s="12" t="s">
        <v>20</v>
      </c>
      <c r="C210" s="12" t="s">
        <v>60</v>
      </c>
      <c r="D210" s="23" t="s">
        <v>189</v>
      </c>
      <c r="E210" s="11"/>
      <c r="F210" s="11"/>
      <c r="G210" s="11"/>
      <c r="H210" s="11"/>
      <c r="I210" s="11"/>
      <c r="J210" s="11"/>
      <c r="K210" s="13">
        <f>K213</f>
        <v>3</v>
      </c>
      <c r="L210" s="13">
        <f>L213</f>
        <v>3.16</v>
      </c>
      <c r="M210" s="13">
        <f>M213</f>
        <v>9.48</v>
      </c>
    </row>
    <row r="211" spans="1:13" ht="22.5">
      <c r="A211" s="11"/>
      <c r="B211" s="11"/>
      <c r="C211" s="11"/>
      <c r="D211" s="14" t="s">
        <v>190</v>
      </c>
      <c r="E211" s="11"/>
      <c r="F211" s="11"/>
      <c r="G211" s="11"/>
      <c r="H211" s="11"/>
      <c r="I211" s="11"/>
      <c r="J211" s="11"/>
      <c r="K211" s="11"/>
      <c r="L211" s="11"/>
      <c r="M211" s="11"/>
    </row>
    <row r="212" spans="1:13">
      <c r="A212" s="11"/>
      <c r="B212" s="11"/>
      <c r="C212" s="11"/>
      <c r="D212" s="14"/>
      <c r="E212" s="12" t="s">
        <v>0</v>
      </c>
      <c r="F212" s="11">
        <v>3</v>
      </c>
      <c r="G212" s="15">
        <v>0</v>
      </c>
      <c r="H212" s="15">
        <v>0</v>
      </c>
      <c r="I212" s="15">
        <v>0</v>
      </c>
      <c r="J212" s="13">
        <f>F212*(G212+ (G212= 0))*(H212+ (H212= 0))*(I212+ (I212= 0))</f>
        <v>3</v>
      </c>
      <c r="K212" s="11"/>
      <c r="L212" s="11"/>
      <c r="M212" s="11"/>
    </row>
    <row r="213" spans="1:13">
      <c r="A213" s="11"/>
      <c r="B213" s="11"/>
      <c r="C213" s="11"/>
      <c r="D213" s="14"/>
      <c r="E213" s="11"/>
      <c r="F213" s="11"/>
      <c r="G213" s="11"/>
      <c r="H213" s="11"/>
      <c r="I213" s="11"/>
      <c r="J213" s="16" t="s">
        <v>191</v>
      </c>
      <c r="K213" s="10">
        <f>SUM(J212:J212)</f>
        <v>3</v>
      </c>
      <c r="L213" s="15">
        <v>3.16</v>
      </c>
      <c r="M213" s="10">
        <f>ROUND(L213*K213,2)</f>
        <v>9.48</v>
      </c>
    </row>
    <row r="214" spans="1:13" ht="0.95" customHeight="1">
      <c r="A214" s="17"/>
      <c r="B214" s="17"/>
      <c r="C214" s="17"/>
      <c r="D214" s="24"/>
      <c r="E214" s="17"/>
      <c r="F214" s="17"/>
      <c r="G214" s="17"/>
      <c r="H214" s="17"/>
      <c r="I214" s="17"/>
      <c r="J214" s="17"/>
      <c r="K214" s="17"/>
      <c r="L214" s="17"/>
      <c r="M214" s="17"/>
    </row>
    <row r="215" spans="1:13">
      <c r="A215" s="12" t="s">
        <v>192</v>
      </c>
      <c r="B215" s="12" t="s">
        <v>20</v>
      </c>
      <c r="C215" s="12" t="s">
        <v>60</v>
      </c>
      <c r="D215" s="23" t="s">
        <v>193</v>
      </c>
      <c r="E215" s="11"/>
      <c r="F215" s="11"/>
      <c r="G215" s="11"/>
      <c r="H215" s="11"/>
      <c r="I215" s="11"/>
      <c r="J215" s="11"/>
      <c r="K215" s="13">
        <f>K218</f>
        <v>3</v>
      </c>
      <c r="L215" s="13">
        <f>L218</f>
        <v>1.92</v>
      </c>
      <c r="M215" s="13">
        <f>M218</f>
        <v>5.76</v>
      </c>
    </row>
    <row r="216" spans="1:13" ht="22.5">
      <c r="A216" s="11"/>
      <c r="B216" s="11"/>
      <c r="C216" s="11"/>
      <c r="D216" s="14" t="s">
        <v>194</v>
      </c>
      <c r="E216" s="11"/>
      <c r="F216" s="11"/>
      <c r="G216" s="11"/>
      <c r="H216" s="11"/>
      <c r="I216" s="11"/>
      <c r="J216" s="11"/>
      <c r="K216" s="11"/>
      <c r="L216" s="11"/>
      <c r="M216" s="11"/>
    </row>
    <row r="217" spans="1:13">
      <c r="A217" s="11"/>
      <c r="B217" s="11"/>
      <c r="C217" s="11"/>
      <c r="D217" s="14"/>
      <c r="E217" s="12" t="s">
        <v>0</v>
      </c>
      <c r="F217" s="11">
        <v>3</v>
      </c>
      <c r="G217" s="15">
        <v>0</v>
      </c>
      <c r="H217" s="15">
        <v>0</v>
      </c>
      <c r="I217" s="15">
        <v>0</v>
      </c>
      <c r="J217" s="13">
        <f>F217*(G217+ (G217= 0))*(H217+ (H217= 0))*(I217+ (I217= 0))</f>
        <v>3</v>
      </c>
      <c r="K217" s="11"/>
      <c r="L217" s="11"/>
      <c r="M217" s="11"/>
    </row>
    <row r="218" spans="1:13">
      <c r="A218" s="11"/>
      <c r="B218" s="11"/>
      <c r="C218" s="11"/>
      <c r="D218" s="14"/>
      <c r="E218" s="11"/>
      <c r="F218" s="11"/>
      <c r="G218" s="11"/>
      <c r="H218" s="11"/>
      <c r="I218" s="11"/>
      <c r="J218" s="16" t="s">
        <v>195</v>
      </c>
      <c r="K218" s="10">
        <f>SUM(J217:J217)</f>
        <v>3</v>
      </c>
      <c r="L218" s="15">
        <v>1.92</v>
      </c>
      <c r="M218" s="10">
        <f>ROUND(L218*K218,2)</f>
        <v>5.76</v>
      </c>
    </row>
    <row r="219" spans="1:13" ht="0.95" customHeight="1">
      <c r="A219" s="17"/>
      <c r="B219" s="17"/>
      <c r="C219" s="17"/>
      <c r="D219" s="24"/>
      <c r="E219" s="17"/>
      <c r="F219" s="17"/>
      <c r="G219" s="17"/>
      <c r="H219" s="17"/>
      <c r="I219" s="17"/>
      <c r="J219" s="17"/>
      <c r="K219" s="17"/>
      <c r="L219" s="17"/>
      <c r="M219" s="17"/>
    </row>
    <row r="220" spans="1:13">
      <c r="A220" s="12" t="s">
        <v>196</v>
      </c>
      <c r="B220" s="12" t="s">
        <v>20</v>
      </c>
      <c r="C220" s="12" t="s">
        <v>60</v>
      </c>
      <c r="D220" s="23" t="s">
        <v>197</v>
      </c>
      <c r="E220" s="11"/>
      <c r="F220" s="11"/>
      <c r="G220" s="11"/>
      <c r="H220" s="11"/>
      <c r="I220" s="11"/>
      <c r="J220" s="11"/>
      <c r="K220" s="13">
        <f>K223</f>
        <v>3</v>
      </c>
      <c r="L220" s="13">
        <f>L223</f>
        <v>3.13</v>
      </c>
      <c r="M220" s="13">
        <f>M223</f>
        <v>9.39</v>
      </c>
    </row>
    <row r="221" spans="1:13" ht="22.5">
      <c r="A221" s="11"/>
      <c r="B221" s="11"/>
      <c r="C221" s="11"/>
      <c r="D221" s="14" t="s">
        <v>198</v>
      </c>
      <c r="E221" s="11"/>
      <c r="F221" s="11"/>
      <c r="G221" s="11"/>
      <c r="H221" s="11"/>
      <c r="I221" s="11"/>
      <c r="J221" s="11"/>
      <c r="K221" s="11"/>
      <c r="L221" s="11"/>
      <c r="M221" s="11"/>
    </row>
    <row r="222" spans="1:13">
      <c r="A222" s="11"/>
      <c r="B222" s="11"/>
      <c r="C222" s="11"/>
      <c r="D222" s="14"/>
      <c r="E222" s="12" t="s">
        <v>0</v>
      </c>
      <c r="F222" s="11">
        <v>3</v>
      </c>
      <c r="G222" s="15">
        <v>0</v>
      </c>
      <c r="H222" s="15">
        <v>0</v>
      </c>
      <c r="I222" s="15">
        <v>0</v>
      </c>
      <c r="J222" s="13">
        <f>F222*(G222+ (G222= 0))*(H222+ (H222= 0))*(I222+ (I222= 0))</f>
        <v>3</v>
      </c>
      <c r="K222" s="11"/>
      <c r="L222" s="11"/>
      <c r="M222" s="11"/>
    </row>
    <row r="223" spans="1:13">
      <c r="A223" s="11"/>
      <c r="B223" s="11"/>
      <c r="C223" s="11"/>
      <c r="D223" s="14"/>
      <c r="E223" s="11"/>
      <c r="F223" s="11"/>
      <c r="G223" s="11"/>
      <c r="H223" s="11"/>
      <c r="I223" s="11"/>
      <c r="J223" s="16" t="s">
        <v>199</v>
      </c>
      <c r="K223" s="10">
        <f>SUM(J222:J222)</f>
        <v>3</v>
      </c>
      <c r="L223" s="15">
        <v>3.13</v>
      </c>
      <c r="M223" s="10">
        <f>ROUND(L223*K223,2)</f>
        <v>9.39</v>
      </c>
    </row>
    <row r="224" spans="1:13" ht="0.95" customHeight="1">
      <c r="A224" s="17"/>
      <c r="B224" s="17"/>
      <c r="C224" s="17"/>
      <c r="D224" s="24"/>
      <c r="E224" s="17"/>
      <c r="F224" s="17"/>
      <c r="G224" s="17"/>
      <c r="H224" s="17"/>
      <c r="I224" s="17"/>
      <c r="J224" s="17"/>
      <c r="K224" s="17"/>
      <c r="L224" s="17"/>
      <c r="M224" s="17"/>
    </row>
    <row r="225" spans="1:13">
      <c r="A225" s="12" t="s">
        <v>200</v>
      </c>
      <c r="B225" s="12" t="s">
        <v>20</v>
      </c>
      <c r="C225" s="12" t="s">
        <v>60</v>
      </c>
      <c r="D225" s="23" t="s">
        <v>201</v>
      </c>
      <c r="E225" s="11"/>
      <c r="F225" s="11"/>
      <c r="G225" s="11"/>
      <c r="H225" s="11"/>
      <c r="I225" s="11"/>
      <c r="J225" s="11"/>
      <c r="K225" s="13">
        <f>K228</f>
        <v>3</v>
      </c>
      <c r="L225" s="13">
        <f>L228</f>
        <v>30.58</v>
      </c>
      <c r="M225" s="13">
        <f>M228</f>
        <v>91.74</v>
      </c>
    </row>
    <row r="226" spans="1:13" ht="33.75">
      <c r="A226" s="11"/>
      <c r="B226" s="11"/>
      <c r="C226" s="11"/>
      <c r="D226" s="14" t="s">
        <v>202</v>
      </c>
      <c r="E226" s="11"/>
      <c r="F226" s="11"/>
      <c r="G226" s="11"/>
      <c r="H226" s="11"/>
      <c r="I226" s="11"/>
      <c r="J226" s="11"/>
      <c r="K226" s="11"/>
      <c r="L226" s="11"/>
      <c r="M226" s="11"/>
    </row>
    <row r="227" spans="1:13">
      <c r="A227" s="11"/>
      <c r="B227" s="11"/>
      <c r="C227" s="11"/>
      <c r="D227" s="14"/>
      <c r="E227" s="12" t="s">
        <v>0</v>
      </c>
      <c r="F227" s="11">
        <v>3</v>
      </c>
      <c r="G227" s="15">
        <v>0</v>
      </c>
      <c r="H227" s="15">
        <v>0</v>
      </c>
      <c r="I227" s="15">
        <v>0</v>
      </c>
      <c r="J227" s="13">
        <f>F227*(G227+ (G227= 0))*(H227+ (H227= 0))*(I227+ (I227= 0))</f>
        <v>3</v>
      </c>
      <c r="K227" s="11"/>
      <c r="L227" s="11"/>
      <c r="M227" s="11"/>
    </row>
    <row r="228" spans="1:13">
      <c r="A228" s="11"/>
      <c r="B228" s="11"/>
      <c r="C228" s="11"/>
      <c r="D228" s="14"/>
      <c r="E228" s="11"/>
      <c r="F228" s="11"/>
      <c r="G228" s="11"/>
      <c r="H228" s="11"/>
      <c r="I228" s="11"/>
      <c r="J228" s="16" t="s">
        <v>203</v>
      </c>
      <c r="K228" s="10">
        <f>SUM(J227:J227)</f>
        <v>3</v>
      </c>
      <c r="L228" s="15">
        <v>30.58</v>
      </c>
      <c r="M228" s="10">
        <f>ROUND(L228*K228,2)</f>
        <v>91.74</v>
      </c>
    </row>
    <row r="229" spans="1:13" ht="0.95" customHeight="1">
      <c r="A229" s="17"/>
      <c r="B229" s="17"/>
      <c r="C229" s="17"/>
      <c r="D229" s="24"/>
      <c r="E229" s="17"/>
      <c r="F229" s="17"/>
      <c r="G229" s="17"/>
      <c r="H229" s="17"/>
      <c r="I229" s="17"/>
      <c r="J229" s="17"/>
      <c r="K229" s="17"/>
      <c r="L229" s="17"/>
      <c r="M229" s="17"/>
    </row>
    <row r="230" spans="1:13">
      <c r="A230" s="12" t="s">
        <v>204</v>
      </c>
      <c r="B230" s="12" t="s">
        <v>20</v>
      </c>
      <c r="C230" s="12" t="s">
        <v>60</v>
      </c>
      <c r="D230" s="23" t="s">
        <v>205</v>
      </c>
      <c r="E230" s="11"/>
      <c r="F230" s="11"/>
      <c r="G230" s="11"/>
      <c r="H230" s="11"/>
      <c r="I230" s="11"/>
      <c r="J230" s="11"/>
      <c r="K230" s="13">
        <f>K233</f>
        <v>1</v>
      </c>
      <c r="L230" s="13">
        <f>L233</f>
        <v>25.31</v>
      </c>
      <c r="M230" s="13">
        <f>M233</f>
        <v>25.31</v>
      </c>
    </row>
    <row r="231" spans="1:13" ht="33.75">
      <c r="A231" s="11"/>
      <c r="B231" s="11"/>
      <c r="C231" s="11"/>
      <c r="D231" s="14" t="s">
        <v>206</v>
      </c>
      <c r="E231" s="11"/>
      <c r="F231" s="11"/>
      <c r="G231" s="11"/>
      <c r="H231" s="11"/>
      <c r="I231" s="11"/>
      <c r="J231" s="11"/>
      <c r="K231" s="11"/>
      <c r="L231" s="11"/>
      <c r="M231" s="11"/>
    </row>
    <row r="232" spans="1:13">
      <c r="A232" s="11"/>
      <c r="B232" s="11"/>
      <c r="C232" s="11"/>
      <c r="D232" s="14"/>
      <c r="E232" s="12" t="s">
        <v>0</v>
      </c>
      <c r="F232" s="11">
        <v>1</v>
      </c>
      <c r="G232" s="15">
        <v>0</v>
      </c>
      <c r="H232" s="15">
        <v>0</v>
      </c>
      <c r="I232" s="15">
        <v>0</v>
      </c>
      <c r="J232" s="13">
        <f>F232*(G232+ (G232= 0))*(H232+ (H232= 0))*(I232+ (I232= 0))</f>
        <v>1</v>
      </c>
      <c r="K232" s="11"/>
      <c r="L232" s="11"/>
      <c r="M232" s="11"/>
    </row>
    <row r="233" spans="1:13">
      <c r="A233" s="11"/>
      <c r="B233" s="11"/>
      <c r="C233" s="11"/>
      <c r="D233" s="14"/>
      <c r="E233" s="11"/>
      <c r="F233" s="11"/>
      <c r="G233" s="11"/>
      <c r="H233" s="11"/>
      <c r="I233" s="11"/>
      <c r="J233" s="16" t="s">
        <v>207</v>
      </c>
      <c r="K233" s="10">
        <f>SUM(J232:J232)</f>
        <v>1</v>
      </c>
      <c r="L233" s="15">
        <v>25.31</v>
      </c>
      <c r="M233" s="10">
        <f>ROUND(L233*K233,2)</f>
        <v>25.31</v>
      </c>
    </row>
    <row r="234" spans="1:13" ht="0.95" customHeight="1">
      <c r="A234" s="17"/>
      <c r="B234" s="17"/>
      <c r="C234" s="17"/>
      <c r="D234" s="24"/>
      <c r="E234" s="17"/>
      <c r="F234" s="17"/>
      <c r="G234" s="17"/>
      <c r="H234" s="17"/>
      <c r="I234" s="17"/>
      <c r="J234" s="17"/>
      <c r="K234" s="17"/>
      <c r="L234" s="17"/>
      <c r="M234" s="17"/>
    </row>
    <row r="235" spans="1:13">
      <c r="A235" s="12" t="s">
        <v>208</v>
      </c>
      <c r="B235" s="12" t="s">
        <v>20</v>
      </c>
      <c r="C235" s="12" t="s">
        <v>21</v>
      </c>
      <c r="D235" s="23" t="s">
        <v>209</v>
      </c>
      <c r="E235" s="11"/>
      <c r="F235" s="11"/>
      <c r="G235" s="11"/>
      <c r="H235" s="11"/>
      <c r="I235" s="11"/>
      <c r="J235" s="11"/>
      <c r="K235" s="13">
        <f>K238</f>
        <v>133</v>
      </c>
      <c r="L235" s="13">
        <f>L238</f>
        <v>6.96</v>
      </c>
      <c r="M235" s="13">
        <f>M238</f>
        <v>925.68</v>
      </c>
    </row>
    <row r="236" spans="1:13" ht="123.75">
      <c r="A236" s="11"/>
      <c r="B236" s="11"/>
      <c r="C236" s="11"/>
      <c r="D236" s="14" t="s">
        <v>210</v>
      </c>
      <c r="E236" s="11"/>
      <c r="F236" s="11"/>
      <c r="G236" s="11"/>
      <c r="H236" s="11"/>
      <c r="I236" s="11"/>
      <c r="J236" s="11"/>
      <c r="K236" s="11"/>
      <c r="L236" s="11"/>
      <c r="M236" s="11"/>
    </row>
    <row r="237" spans="1:13">
      <c r="A237" s="11"/>
      <c r="B237" s="11"/>
      <c r="C237" s="11"/>
      <c r="D237" s="14"/>
      <c r="E237" s="12" t="s">
        <v>0</v>
      </c>
      <c r="F237" s="11">
        <v>1</v>
      </c>
      <c r="G237" s="15">
        <v>133</v>
      </c>
      <c r="H237" s="15">
        <v>0</v>
      </c>
      <c r="I237" s="15">
        <v>0</v>
      </c>
      <c r="J237" s="13">
        <f>F237*(G237+ (G237= 0))*(H237+ (H237= 0))*(I237+ (I237= 0))</f>
        <v>133</v>
      </c>
      <c r="K237" s="11"/>
      <c r="L237" s="11"/>
      <c r="M237" s="11"/>
    </row>
    <row r="238" spans="1:13">
      <c r="A238" s="11"/>
      <c r="B238" s="11"/>
      <c r="C238" s="11"/>
      <c r="D238" s="14"/>
      <c r="E238" s="11"/>
      <c r="F238" s="11"/>
      <c r="G238" s="11"/>
      <c r="H238" s="11"/>
      <c r="I238" s="11"/>
      <c r="J238" s="16" t="s">
        <v>211</v>
      </c>
      <c r="K238" s="10">
        <f>SUM(J237:J237)</f>
        <v>133</v>
      </c>
      <c r="L238" s="15">
        <v>6.96</v>
      </c>
      <c r="M238" s="10">
        <f>ROUND(L238*K238,2)</f>
        <v>925.68</v>
      </c>
    </row>
    <row r="239" spans="1:13" ht="0.95" customHeight="1">
      <c r="A239" s="17"/>
      <c r="B239" s="17"/>
      <c r="C239" s="17"/>
      <c r="D239" s="24"/>
      <c r="E239" s="17"/>
      <c r="F239" s="17"/>
      <c r="G239" s="17"/>
      <c r="H239" s="17"/>
      <c r="I239" s="17"/>
      <c r="J239" s="17"/>
      <c r="K239" s="17"/>
      <c r="L239" s="17"/>
      <c r="M239" s="17"/>
    </row>
    <row r="240" spans="1:13">
      <c r="A240" s="11"/>
      <c r="B240" s="11"/>
      <c r="C240" s="11"/>
      <c r="D240" s="14"/>
      <c r="E240" s="11"/>
      <c r="F240" s="11"/>
      <c r="G240" s="11"/>
      <c r="H240" s="11"/>
      <c r="I240" s="11"/>
      <c r="J240" s="16" t="s">
        <v>212</v>
      </c>
      <c r="K240" s="18">
        <v>1</v>
      </c>
      <c r="L240" s="10">
        <f>M213+M218+M223+M228+M233+M238</f>
        <v>1067.3599999999999</v>
      </c>
      <c r="M240" s="10">
        <f>ROUND(L240*K240,2)</f>
        <v>1067.3599999999999</v>
      </c>
    </row>
    <row r="241" spans="1:13" ht="0.95" customHeight="1">
      <c r="A241" s="17"/>
      <c r="B241" s="17"/>
      <c r="C241" s="17"/>
      <c r="D241" s="24"/>
      <c r="E241" s="17"/>
      <c r="F241" s="17"/>
      <c r="G241" s="17"/>
      <c r="H241" s="17"/>
      <c r="I241" s="17"/>
      <c r="J241" s="17"/>
      <c r="K241" s="17"/>
      <c r="L241" s="17"/>
      <c r="M241" s="17"/>
    </row>
    <row r="242" spans="1:13">
      <c r="A242" s="7" t="s">
        <v>213</v>
      </c>
      <c r="B242" s="7" t="s">
        <v>17</v>
      </c>
      <c r="C242" s="7" t="s">
        <v>0</v>
      </c>
      <c r="D242" s="22" t="s">
        <v>214</v>
      </c>
      <c r="E242" s="8"/>
      <c r="F242" s="8"/>
      <c r="G242" s="8"/>
      <c r="H242" s="8"/>
      <c r="I242" s="8"/>
      <c r="J242" s="8"/>
      <c r="K242" s="9">
        <f>K249</f>
        <v>1</v>
      </c>
      <c r="L242" s="10">
        <f>L249</f>
        <v>200.07</v>
      </c>
      <c r="M242" s="10">
        <f>M249</f>
        <v>200.07</v>
      </c>
    </row>
    <row r="243" spans="1:13">
      <c r="A243" s="11"/>
      <c r="B243" s="11"/>
      <c r="C243" s="11"/>
      <c r="D243" s="14"/>
      <c r="E243" s="11"/>
      <c r="F243" s="11"/>
      <c r="G243" s="11"/>
      <c r="H243" s="11"/>
      <c r="I243" s="11"/>
      <c r="J243" s="11"/>
      <c r="K243" s="11"/>
      <c r="L243" s="11"/>
      <c r="M243" s="11"/>
    </row>
    <row r="244" spans="1:13">
      <c r="A244" s="12" t="s">
        <v>215</v>
      </c>
      <c r="B244" s="12" t="s">
        <v>20</v>
      </c>
      <c r="C244" s="12" t="s">
        <v>60</v>
      </c>
      <c r="D244" s="23" t="s">
        <v>214</v>
      </c>
      <c r="E244" s="11"/>
      <c r="F244" s="11"/>
      <c r="G244" s="11"/>
      <c r="H244" s="11"/>
      <c r="I244" s="11"/>
      <c r="J244" s="11"/>
      <c r="K244" s="13">
        <f>K247</f>
        <v>1</v>
      </c>
      <c r="L244" s="13">
        <f>L247</f>
        <v>200.07</v>
      </c>
      <c r="M244" s="13">
        <f>M247</f>
        <v>200.07</v>
      </c>
    </row>
    <row r="245" spans="1:13" ht="22.5">
      <c r="A245" s="11"/>
      <c r="B245" s="11"/>
      <c r="C245" s="11"/>
      <c r="D245" s="14" t="s">
        <v>216</v>
      </c>
      <c r="E245" s="11"/>
      <c r="F245" s="11"/>
      <c r="G245" s="11"/>
      <c r="H245" s="11"/>
      <c r="I245" s="11"/>
      <c r="J245" s="11"/>
      <c r="K245" s="11"/>
      <c r="L245" s="11"/>
      <c r="M245" s="11"/>
    </row>
    <row r="246" spans="1:13">
      <c r="A246" s="11"/>
      <c r="B246" s="11"/>
      <c r="C246" s="11"/>
      <c r="D246" s="14"/>
      <c r="E246" s="12" t="s">
        <v>217</v>
      </c>
      <c r="F246" s="11">
        <v>1</v>
      </c>
      <c r="G246" s="15">
        <v>0</v>
      </c>
      <c r="H246" s="15">
        <v>0</v>
      </c>
      <c r="I246" s="15">
        <v>0</v>
      </c>
      <c r="J246" s="13">
        <f>F246*(G246+ (G246= 0))*(H246+ (H246= 0))*(I246+ (I246= 0))</f>
        <v>1</v>
      </c>
      <c r="K246" s="11"/>
      <c r="L246" s="11"/>
      <c r="M246" s="11"/>
    </row>
    <row r="247" spans="1:13">
      <c r="A247" s="11"/>
      <c r="B247" s="11"/>
      <c r="C247" s="11"/>
      <c r="D247" s="14"/>
      <c r="E247" s="11"/>
      <c r="F247" s="11"/>
      <c r="G247" s="11"/>
      <c r="H247" s="11"/>
      <c r="I247" s="11"/>
      <c r="J247" s="16" t="s">
        <v>218</v>
      </c>
      <c r="K247" s="10">
        <f>SUM(J246:J246)</f>
        <v>1</v>
      </c>
      <c r="L247" s="15">
        <v>200.07</v>
      </c>
      <c r="M247" s="10">
        <f>ROUND(L247*K247,2)</f>
        <v>200.07</v>
      </c>
    </row>
    <row r="248" spans="1:13" ht="0.95" customHeight="1">
      <c r="A248" s="17"/>
      <c r="B248" s="17"/>
      <c r="C248" s="17"/>
      <c r="D248" s="24"/>
      <c r="E248" s="17"/>
      <c r="F248" s="17"/>
      <c r="G248" s="17"/>
      <c r="H248" s="17"/>
      <c r="I248" s="17"/>
      <c r="J248" s="17"/>
      <c r="K248" s="17"/>
      <c r="L248" s="17"/>
      <c r="M248" s="17"/>
    </row>
    <row r="249" spans="1:13">
      <c r="A249" s="11"/>
      <c r="B249" s="11"/>
      <c r="C249" s="11"/>
      <c r="D249" s="14"/>
      <c r="E249" s="11"/>
      <c r="F249" s="11"/>
      <c r="G249" s="11"/>
      <c r="H249" s="11"/>
      <c r="I249" s="11"/>
      <c r="J249" s="16" t="s">
        <v>219</v>
      </c>
      <c r="K249" s="18">
        <v>1</v>
      </c>
      <c r="L249" s="10">
        <f>M247</f>
        <v>200.07</v>
      </c>
      <c r="M249" s="10">
        <f>ROUND(L249*K249,2)</f>
        <v>200.07</v>
      </c>
    </row>
    <row r="250" spans="1:13" ht="0.95" customHeight="1">
      <c r="A250" s="17"/>
      <c r="B250" s="17"/>
      <c r="C250" s="17"/>
      <c r="D250" s="24"/>
      <c r="E250" s="17"/>
      <c r="F250" s="17"/>
      <c r="G250" s="17"/>
      <c r="H250" s="17"/>
      <c r="I250" s="17"/>
      <c r="J250" s="17"/>
      <c r="K250" s="17"/>
      <c r="L250" s="17"/>
      <c r="M250" s="17"/>
    </row>
    <row r="251" spans="1:13">
      <c r="A251" s="11"/>
      <c r="B251" s="11"/>
      <c r="C251" s="11"/>
      <c r="D251" s="14"/>
      <c r="E251" s="11"/>
      <c r="F251" s="11"/>
      <c r="G251" s="11"/>
      <c r="H251" s="11"/>
      <c r="I251" s="11"/>
      <c r="J251" s="16" t="s">
        <v>220</v>
      </c>
      <c r="K251" s="18">
        <v>1</v>
      </c>
      <c r="L251" s="10">
        <f>M27+M41+M50+M64+M119+M138+M158+M192+M206+M240+M249</f>
        <v>45179.710000000006</v>
      </c>
      <c r="M251" s="10">
        <f>ROUND(L251*K251,2)</f>
        <v>45179.71</v>
      </c>
    </row>
    <row r="252" spans="1:13">
      <c r="A252" s="11"/>
      <c r="B252" s="11"/>
      <c r="C252" s="11"/>
      <c r="D252" s="14"/>
      <c r="E252" s="11"/>
      <c r="F252" s="11"/>
      <c r="G252" s="11"/>
      <c r="H252" s="11"/>
      <c r="I252" s="11"/>
      <c r="J252" s="11"/>
      <c r="K252" s="11"/>
      <c r="L252" s="11"/>
      <c r="M252" s="11"/>
    </row>
  </sheetData>
  <dataValidations count="1">
    <dataValidation type="list" allowBlank="1" showInputMessage="1" showErrorMessage="1" sqref="B4:B252">
      <formula1>"Capítulo,Partida,Mano de obra,Maquinaria,Material,Otros,"</formula1>
    </dataValidation>
  </dataValidation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Antonio L</dc:creator>
  <cp:lastModifiedBy>Antonio L</cp:lastModifiedBy>
  <dcterms:created xsi:type="dcterms:W3CDTF">2026-04-25T11:33:28Z</dcterms:created>
  <dcterms:modified xsi:type="dcterms:W3CDTF">2026-04-25T11:33:48Z</dcterms:modified>
</cp:coreProperties>
</file>