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U:\10 SEGUIMIENTO OBRAS\2026\32. Central Bar - Campanario - Almacén America Hot Dog\1. Proyecto\"/>
    </mc:Choice>
  </mc:AlternateContent>
  <xr:revisionPtr revIDLastSave="0" documentId="8_{4ACFE2F8-3C77-478C-BA66-37081FCB4EA3}" xr6:coauthVersionLast="47" xr6:coauthVersionMax="47" xr10:uidLastSave="{00000000-0000-0000-0000-000000000000}"/>
  <bookViews>
    <workbookView xWindow="32475" yWindow="990" windowWidth="23280" windowHeight="13200" xr2:uid="{3A6F7BE1-F2A4-4D04-B757-8DA9A629E6A7}"/>
  </bookViews>
  <sheets>
    <sheet name="Hoja1" sheetId="1" r:id="rId1"/>
  </sheet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60" i="1" l="1"/>
  <c r="G62" i="1"/>
  <c r="G64" i="1"/>
  <c r="G66" i="1"/>
  <c r="G173" i="1"/>
  <c r="G171" i="1"/>
  <c r="G169" i="1"/>
  <c r="E141" i="1"/>
  <c r="E156" i="1"/>
  <c r="G163" i="1"/>
  <c r="G161" i="1"/>
  <c r="G159" i="1"/>
  <c r="G157" i="1"/>
  <c r="E151" i="1"/>
  <c r="G153" i="1"/>
  <c r="F154" i="1" s="1"/>
  <c r="E142" i="1"/>
  <c r="G147" i="1"/>
  <c r="G145" i="1"/>
  <c r="G143" i="1"/>
  <c r="E113" i="1"/>
  <c r="E132" i="1"/>
  <c r="G135" i="1"/>
  <c r="G133" i="1"/>
  <c r="E125" i="1"/>
  <c r="G128" i="1"/>
  <c r="G126" i="1"/>
  <c r="E114" i="1"/>
  <c r="G121" i="1"/>
  <c r="G119" i="1"/>
  <c r="G117" i="1"/>
  <c r="G115" i="1"/>
  <c r="E4" i="1"/>
  <c r="E104" i="1"/>
  <c r="G107" i="1"/>
  <c r="G105" i="1"/>
  <c r="E97" i="1"/>
  <c r="G100" i="1"/>
  <c r="G98" i="1"/>
  <c r="E88" i="1"/>
  <c r="G93" i="1"/>
  <c r="G91" i="1"/>
  <c r="G89" i="1"/>
  <c r="E75" i="1"/>
  <c r="G84" i="1"/>
  <c r="G82" i="1"/>
  <c r="G80" i="1"/>
  <c r="G78" i="1"/>
  <c r="G76" i="1"/>
  <c r="E69" i="1"/>
  <c r="G72" i="1"/>
  <c r="G70" i="1"/>
  <c r="E46" i="1"/>
  <c r="G55" i="1"/>
  <c r="G53" i="1"/>
  <c r="G51" i="1"/>
  <c r="G49" i="1"/>
  <c r="G47" i="1"/>
  <c r="E35" i="1"/>
  <c r="G42" i="1"/>
  <c r="G40" i="1"/>
  <c r="G38" i="1"/>
  <c r="G36" i="1"/>
  <c r="E30" i="1"/>
  <c r="G31" i="1"/>
  <c r="F33" i="1" s="1"/>
  <c r="E5" i="1"/>
  <c r="G26" i="1"/>
  <c r="G24" i="1"/>
  <c r="G22" i="1"/>
  <c r="G20" i="1"/>
  <c r="G18" i="1"/>
  <c r="G16" i="1"/>
  <c r="G14" i="1"/>
  <c r="G12" i="1"/>
  <c r="G10" i="1"/>
  <c r="G8" i="1"/>
  <c r="G6" i="1"/>
  <c r="F68" i="1" l="1"/>
  <c r="F59" i="1" s="1"/>
  <c r="F149" i="1"/>
  <c r="G149" i="1" s="1"/>
  <c r="G142" i="1" s="1"/>
  <c r="F57" i="1"/>
  <c r="G57" i="1" s="1"/>
  <c r="G46" i="1" s="1"/>
  <c r="F95" i="1"/>
  <c r="F88" i="1" s="1"/>
  <c r="F130" i="1"/>
  <c r="F125" i="1" s="1"/>
  <c r="F123" i="1"/>
  <c r="G123" i="1" s="1"/>
  <c r="G114" i="1" s="1"/>
  <c r="F73" i="1"/>
  <c r="G73" i="1" s="1"/>
  <c r="G69" i="1" s="1"/>
  <c r="F109" i="1"/>
  <c r="G109" i="1" s="1"/>
  <c r="G104" i="1" s="1"/>
  <c r="F44" i="1"/>
  <c r="G44" i="1" s="1"/>
  <c r="G35" i="1" s="1"/>
  <c r="F102" i="1"/>
  <c r="G102" i="1" s="1"/>
  <c r="G97" i="1" s="1"/>
  <c r="F137" i="1"/>
  <c r="F132" i="1" s="1"/>
  <c r="F165" i="1"/>
  <c r="G165" i="1" s="1"/>
  <c r="G156" i="1" s="1"/>
  <c r="F86" i="1"/>
  <c r="G86" i="1" s="1"/>
  <c r="G75" i="1" s="1"/>
  <c r="F28" i="1"/>
  <c r="F5" i="1" s="1"/>
  <c r="F30" i="1"/>
  <c r="G33" i="1"/>
  <c r="G30" i="1" s="1"/>
  <c r="G154" i="1"/>
  <c r="G151" i="1" s="1"/>
  <c r="F151" i="1"/>
  <c r="G68" i="1" l="1"/>
  <c r="G59" i="1" s="1"/>
  <c r="F142" i="1"/>
  <c r="F69" i="1"/>
  <c r="G137" i="1"/>
  <c r="G132" i="1" s="1"/>
  <c r="F114" i="1"/>
  <c r="F97" i="1"/>
  <c r="F35" i="1"/>
  <c r="G95" i="1"/>
  <c r="G88" i="1" s="1"/>
  <c r="G130" i="1"/>
  <c r="G125" i="1" s="1"/>
  <c r="F46" i="1"/>
  <c r="F156" i="1"/>
  <c r="F167" i="1"/>
  <c r="F141" i="1" s="1"/>
  <c r="F104" i="1"/>
  <c r="G28" i="1"/>
  <c r="G5" i="1" s="1"/>
  <c r="F75" i="1"/>
  <c r="F139" i="1" l="1"/>
  <c r="F113" i="1" s="1"/>
  <c r="F111" i="1"/>
  <c r="F4" i="1" s="1"/>
  <c r="G167" i="1"/>
  <c r="G141" i="1" s="1"/>
  <c r="G139" i="1" l="1"/>
  <c r="G113" i="1" s="1"/>
  <c r="G111" i="1"/>
  <c r="G4" i="1" s="1"/>
  <c r="F175" i="1" l="1"/>
  <c r="G17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lucia.martin</author>
  </authors>
  <commentList>
    <comment ref="A3" authorId="0" shapeId="0" xr:uid="{95AB2A57-EE22-4CF4-B2F7-C8A2798D96BA}">
      <text>
        <r>
          <rPr>
            <b/>
            <sz val="9"/>
            <color indexed="81"/>
            <rFont val="Tahoma"/>
            <charset val="1"/>
          </rPr>
          <t>Código del concepto. Ver colores en "Entorno de trabajo: Apariencia"</t>
        </r>
      </text>
    </comment>
    <comment ref="B3" authorId="0" shapeId="0" xr:uid="{8F57CB97-AA60-4B36-9593-8F3F64720D74}">
      <text>
        <r>
          <rPr>
            <b/>
            <sz val="9"/>
            <color indexed="81"/>
            <rFont val="Tahoma"/>
            <charset val="1"/>
          </rPr>
          <t>Naturaleza del concepto (ver menú contextual)</t>
        </r>
      </text>
    </comment>
    <comment ref="C3" authorId="0" shapeId="0" xr:uid="{A4497E4C-7405-40C0-B878-5C70AAF0DB5A}">
      <text>
        <r>
          <rPr>
            <b/>
            <sz val="9"/>
            <color indexed="81"/>
            <rFont val="Tahoma"/>
            <charset val="1"/>
          </rPr>
          <t>Unidad principal de medida del concepto</t>
        </r>
      </text>
    </comment>
    <comment ref="D3" authorId="0" shapeId="0" xr:uid="{620756BA-18A1-4F4D-89FA-5863178B216E}">
      <text>
        <r>
          <rPr>
            <b/>
            <sz val="9"/>
            <color indexed="81"/>
            <rFont val="Tahoma"/>
            <charset val="1"/>
          </rPr>
          <t>Descripción corta. Ver colores en "Entorno de trabajo: Apariencia"</t>
        </r>
      </text>
    </comment>
    <comment ref="E3" authorId="0" shapeId="0" xr:uid="{DE5477A8-FD26-4CCC-99B4-394A08803ADB}">
      <text>
        <r>
          <rPr>
            <b/>
            <sz val="9"/>
            <color indexed="81"/>
            <rFont val="Tahoma"/>
            <charset val="1"/>
          </rPr>
          <t>Rendimiento o cantidad presupuestada</t>
        </r>
      </text>
    </comment>
    <comment ref="F3" authorId="0" shapeId="0" xr:uid="{78D00333-61BC-4083-B9EF-F8E433D2B390}">
      <text>
        <r>
          <rPr>
            <b/>
            <sz val="9"/>
            <color indexed="81"/>
            <rFont val="Tahoma"/>
            <charset val="1"/>
          </rPr>
          <t>Precio unitario en el presupuesto</t>
        </r>
      </text>
    </comment>
    <comment ref="G3" authorId="0" shapeId="0" xr:uid="{D9C76832-866C-4896-920B-2C3F0AA6899D}">
      <text>
        <r>
          <rPr>
            <b/>
            <sz val="9"/>
            <color indexed="81"/>
            <rFont val="Tahoma"/>
            <charset val="1"/>
          </rPr>
          <t>Importe del presupuesto</t>
        </r>
      </text>
    </comment>
  </commentList>
</comments>
</file>

<file path=xl/sharedStrings.xml><?xml version="1.0" encoding="utf-8"?>
<sst xmlns="http://schemas.openxmlformats.org/spreadsheetml/2006/main" count="394" uniqueCount="229">
  <si>
    <t/>
  </si>
  <si>
    <t>Presupuesto</t>
  </si>
  <si>
    <t>Código</t>
  </si>
  <si>
    <t>Resumen</t>
  </si>
  <si>
    <t>ImpPres</t>
  </si>
  <si>
    <t>NatC</t>
  </si>
  <si>
    <t>Ud</t>
  </si>
  <si>
    <t>CanPres</t>
  </si>
  <si>
    <t>Pres</t>
  </si>
  <si>
    <t>CB</t>
  </si>
  <si>
    <t>CENTRAL BAR</t>
  </si>
  <si>
    <t>Capítulo</t>
  </si>
  <si>
    <t>01</t>
  </si>
  <si>
    <t>ACTUACIONES PREVIAS Y DEMO</t>
  </si>
  <si>
    <t>01.01</t>
  </si>
  <si>
    <t>LIMPIEZA LOCAL INTERIOR</t>
  </si>
  <si>
    <t>Partida</t>
  </si>
  <si>
    <t>u</t>
  </si>
  <si>
    <t xml:space="preserve">Partida de abono integro de retirada de enseres, unidad de limpieza, y retirada de elementos existentes en la zona de actuación
por medios manuales, incluso carga, descargada y acopio en zona designada. Incluido transporte a vertedero y p.p de los medios auxiliares.
Partida totalmente ejecutada.
</t>
  </si>
  <si>
    <t>DEMO00</t>
  </si>
  <si>
    <t>PREPARACIÓN PAVIMENTO</t>
  </si>
  <si>
    <t xml:space="preserve">Preparación del firme para posterior tratamiento. Partida de abono integro de picado y preparación para mejorar la capa de agarre posterior del pavimiento. 
Incluida la recogida, retirada y transporte de los materiles deshechas.
Incluidos los medios auxiliares.
Partida totalmente ejecutada y limpia. Y REVISADA POR DIRECCIÓN DE OBRA
</t>
  </si>
  <si>
    <t>DPS010</t>
  </si>
  <si>
    <t>DEMOLICIÓN TABIQUE YESO LAMINADO</t>
  </si>
  <si>
    <t>m2</t>
  </si>
  <si>
    <t xml:space="preserve">Demolición de tabique de placas de yeso laminado (dos placas por cara) instaladas sobre una estructura simple, con medios manuales, sin afectar a la estabilidad de los elementos constructivos contiguos, y carga manual sobre camión o contenedor.
Partida totalmente ejecutada, incluido p.p de medios auxiliares, retirada de restos y limpieza
</t>
  </si>
  <si>
    <t>DRT020</t>
  </si>
  <si>
    <t>DEMOLICIÓN FALSO TECHO CONTINUO</t>
  </si>
  <si>
    <t xml:space="preserve">Demolición de falso techo continuo de placas de yeso o de escayola, situado a una altura menor de 4 m, con medios manuales, sin deteriorar los elementos constructivos contiguos, y carga manual sobre camión o contenedor. Partida totalmente ejecutada, incluido p.p de medios auxiliares, retirada de restos y limpieza
</t>
  </si>
  <si>
    <t>DII01</t>
  </si>
  <si>
    <t>DESMONTAJE DE LUMINARIA</t>
  </si>
  <si>
    <t xml:space="preserve">Desmontaje de luminaria interior situada a menos de 3 m de altura, instalada en superficie con medios manuales y recuperación del material para su posterior ubicación en otro emplazamiento, siendo el orden de ejecución del proceso inverso al de su instalación, sin deteriorar los elementos constructivos a los que pueda estar sujeta, y carga manual sobre camión o contenedor
</t>
  </si>
  <si>
    <t>DIE104</t>
  </si>
  <si>
    <t>DESMONTAJE DE CUADRO ELÉCTRICO</t>
  </si>
  <si>
    <t xml:space="preserve">Desmontaje de cuadro eléctrico de superficie para dispositivos generales e individuales de mando y protección, con medios manuales, y carga manual sobre camión o contenedor.
</t>
  </si>
  <si>
    <t>DPT011</t>
  </si>
  <si>
    <t>APERTURA DE HUECO PUERTA ENTRADA</t>
  </si>
  <si>
    <t xml:space="preserve">Apertura de hueco para posterior colocación de la carpintería, en partición interior de bloque de hormigón,  de 30 cm de espesor, con medios manuales, sin afectar a la estabilidad de la partición o de los elementos constructivos contiguos, y carga manual sobre camión o contenedor. Incluida limpieza y medios auxiliares. Partida totalmente ejecutada y limpiar.
</t>
  </si>
  <si>
    <t>FEF020</t>
  </si>
  <si>
    <t>MURO FÁBRICA BLOQUE HORMIGÓN</t>
  </si>
  <si>
    <t xml:space="preserve">Bloque de hormigón, liso estándar, color gris, 40x20x20 cm, categoría II, resistencia normalizada R10 (10 N/mm²), densidad 1150 kg/m³, para revestir. Según UNE-EN 771-3.
</t>
  </si>
  <si>
    <t>m22E10IR050</t>
  </si>
  <si>
    <t>IMPERMEABILIZACIÓN UNIÓN MURO-SOLERA</t>
  </si>
  <si>
    <t>m</t>
  </si>
  <si>
    <t>Impermeabilización de unión muro-solera con mortero de reparación impermeable, sin retracción, con un rendimiento de 3 kg/m en consistencia pastosa, 0,4 litros de agua y 0,2 litros de adherente, incluso medios auxiliares. Según CTE DB-HS. Materiales con marcado CE y DdP (Declaración de prestaciones) según Reglamento (UE) 305/2011.</t>
  </si>
  <si>
    <t>m22E06MA031</t>
  </si>
  <si>
    <t>MURO MAMPOSTERÍA ORDINARIA DE CALIZA CON MORTERO 1 CARA VISTA</t>
  </si>
  <si>
    <t>m3</t>
  </si>
  <si>
    <t>Mampostería ordinaria de piedra caliza a una cara vista, colocada con mortero de cemento CEM II/B-P 32,5 N y arena de río M-5, y rellenando las juntas con el mismo mortero, en muros hasta 50 cm de espesor. Incluso preparación de piedras, remate superio, asiento, juntas de fábrica, y medios auxiliares. Superficie medida según documentación gráfica de proyecto, deduciendo huecos superiores a 2 m2. Según NTE-EFP. Piezas de mampostería y componentes del mortero con marcado CE y DdP (Declaración de prestaciones) según Reglamento (UE) 305/2011.</t>
  </si>
  <si>
    <t>DLC010</t>
  </si>
  <si>
    <t>DESMONTAJE DE CARPINTERÍA</t>
  </si>
  <si>
    <t xml:space="preserve">Desmontaje de hoja de carpintería acristalada de aluminio de cualquier tipo situada en fachada, de más de 6 m² de superficie, con medios manuales, sin deteriorar los elementos constructivos a los que está sujeta, y carga manual sobre camión o contenedor.
</t>
  </si>
  <si>
    <t>Total 01</t>
  </si>
  <si>
    <t>02</t>
  </si>
  <si>
    <t>PARTICIONES INTERIORES</t>
  </si>
  <si>
    <t>FTY010</t>
  </si>
  <si>
    <t>TABIQUERIA PANELES FIBRA-YESO 13,5CM ESPESOR</t>
  </si>
  <si>
    <t>m²</t>
  </si>
  <si>
    <t xml:space="preserve">Tabique compuesto por canal de perfil UW de 75x40x0,5 mm., montantes de perfil CW de 73x(48/50)x0,6 mm. cada 600 mm., ambos de acero galvanizado, formado por un panel de fibra-yeso de 15 mm. de espesor 2  por cada cara, atornillado a los montantes cada 25 cm., con tornillos de 3,9x30 mm. Unión entre paneles con cinta y pasta de juntas.  Emplastecido de juntas y cabezas de tornillos, con pasta de juntas.  Banda acústica bajo los perfiles perimetrales. Lana de roca en el interior de 60 mm. y 50 kg/m3.  I/p.p. de replanteo, tratamiento de huecos, paso de instalaciones, limpieza y medios auxiliares. Totalmente terminado y listo para imprimar y pintar o decorar. Según UNE 102040 IN  y ATEDY. Medido deduciendo los huecos de superficie mayor de 2 m2.
</t>
  </si>
  <si>
    <t>Total 02</t>
  </si>
  <si>
    <t>03</t>
  </si>
  <si>
    <t>REVESTIMIENTOS</t>
  </si>
  <si>
    <t>RSG130</t>
  </si>
  <si>
    <t>PAVIMENTO INTERIOR DE PIEZAS DE GRES</t>
  </si>
  <si>
    <t xml:space="preserve">Pavimento interior de piezas de gres porcelánico técnico, de 400x400x10 mm, gama media, capacidad de absorción de agua E&lt;0,1%, según UNE-EN 14411, con resistencia al deslizamiento Rd&gt;45 según UNE-EN 16165 y resbaladicidad clase 3 según CTE; carga de rotura &gt;3000 N; resistencia a la flexión &gt;45 N/mm². SOPORTE: de mortero de cemento. COLOCACIÓN: en capa fina y mediante encolado simple con adhesivo cementoso mejorado, C2 TE, según UNE-EN 12004, con deslizamiento reducido y tiempo abierto ampliado. REJUNTADO: con mortero de juntas cementoso mejorado, con absorción de agua reducida y resistencia elevada a la abrasión tipo CG 2 W A, color blanco, en juntas de 2 mm de espesor
</t>
  </si>
  <si>
    <t>RAC010</t>
  </si>
  <si>
    <t>REVESTIMIENTO INTERIOR CON PIEZAS DE GRAN FORMATO</t>
  </si>
  <si>
    <t xml:space="preserve">Revestimiento interior con piezas de gran formato de azulejo, de 300x600 mm, color blanco, acabado mate, gama media, capacidad de absorción de agua E&gt;10%, grupo BIII, según UNE-EN 14411. SOPORTE: paramento de hormigón, vertical, de hasta 3 m de altura. COLOCACIÓN: en capa fina y mediante doble encolado con adhesivo cementoso mejorado, C2 TE, según UNE-EN 12004, con deslizamiento reducido y tiempo abierto ampliado. REJUNTADO: con mortero de juntas cementoso mejorado, con absorción de agua reducida y resistencia elevada a la abrasión tipo CG 2 W A, color blanco, en juntas de 3 mm de espesor. Incluso crucetas de PVC
</t>
  </si>
  <si>
    <t>RTD020</t>
  </si>
  <si>
    <t>FALSO TECHO REGISTRABLE DE PLACAS DE YESO</t>
  </si>
  <si>
    <t xml:space="preserve">Falso techo registrable suspendido, acústico, situado a una altura menor de 4 m, constituido por: ESTRUCTURA: perfilería vista, de acero galvanizado, pintado color blanco a confirmar con DF, con suela de 24 mm de anchura, comprendiendo perfiles primarios y secundarios, suspendidos del forjado o elemento soporte con varillas y cuelgues; PLACAS: placas acústicas de yeso laminado, de 600x600x9,5 mm, de superficie perforada, con los bordes cuadrados. Incluso perfiles angulares, fijaciones para el anclaje de los perfiles y accesorios de montaje.
</t>
  </si>
  <si>
    <t>m22E11W100</t>
  </si>
  <si>
    <t>REMATE SUELO-PARED 18mm</t>
  </si>
  <si>
    <t>Perfil de media caña de plástico para unión suelo-pared con radio de 18mm., recibido con adhesivo, i/alisado y limpieza, según NTE-RSR, con marcado CE y DdP (declaración de prestaciones) según Reglamento UE 305/2011, medido en su longitud.</t>
  </si>
  <si>
    <t>Total 03</t>
  </si>
  <si>
    <t>04</t>
  </si>
  <si>
    <t>CARPINTERIAS</t>
  </si>
  <si>
    <t>LPM010</t>
  </si>
  <si>
    <t>PUERTA INTERIOR ABATIBLE MADERA</t>
  </si>
  <si>
    <t xml:space="preserve">Suministro y colocación de puerta interior abatible, ciega, de una hoja de 210x82,5x3,5 cm, de tablero de madera de MDF, prelacada en color a definir por la dirección facultativa; precerco de madera de 90x35 mm; galces de MDF de 90x20 mm; tapajuntas de MDF de 70x10 mm en ambas caras. Incluso, bisagras, herrajes de colgar de acero inoxidable, de cierre y manivela sobre escudo largo, cerradura sin amaestrar incluido brazo articulado cierrapuertas, serie básica; silicona incolora para sellado del vidrio y junquillos. Incluye: Presentación de la puerta. Colocación de los herrajes de colgar. Colocación de la hoja. Colocación de los herrajes de cierre. Colocación de accesorios. Colocación de junquillos. Ajuste final. Realización de pruebas de servicio. Con parte porpocional replanteo limpieza, cortes, remates, rebajes, medios auxiliares. Totalmente montada y terminada.
</t>
  </si>
  <si>
    <t>11LVF80048</t>
  </si>
  <si>
    <t>VENTANA ABATIBLE EJE HOR. ACERO INOX</t>
  </si>
  <si>
    <t xml:space="preserve">CARPINTERÍA DE ALUMINIO RECIBIDA CONTRA SUBESTRUCTURA METÁLICA AUXILIAR Y CON MUELLE HIDRÁULICO DE SEGURIDAD, CON ROTURA DE PUENTE TÉRMICO Y TRANSMITANCIA TÉRMICA TOTAL DE HUECO DE AL MENOS ULIM = 1.8 W/M²K, ACERO INOXIDABLE, VENTANA DE 1 HOJA CIEGA Y UN FIJO ABATIBLES DE EJE HORIZONTAL, DE DIMENSIONES Y CARACTERÍSTICAS SEGÚN PLANOS DETALLE, PERMEABILIDAD AL AIRE: CLASE 3 (=9 M³ /H·M²). RESISTENCIA AL VIENTO CLASE C2. ESTANQUEIDAD AL AGUA: CLASE 6A, COMPUESTA POR CERCO, PERFILES DE 1,6 MM Y JUNQUILLOS, GALCE, JUNTAS DE ESTANQUEIDAD DE EPDM, MANILLA Y HERRAJES, SEGÚN UNE-EN 14351-1, SISTEMA DE JUNQUILLOS ENRASADOS, INSTALADA SOBRE PRECERCO DE ALUMINIO, SELLADO DE JUNTAS, REMATES ADICIONALES, VIERTEAGUAS Y PARTE PROPORCIONAL DE RECERCADO DE HUECOS, LIMPIEZA. INCLUSO P.P. DE REVESTIMIENTO DE ALUMINIO ENTRE CARPINTERÍAS, LACADO ESPECIAL TEXTURIZADO Y MATE, EN EL MISMO COLOR QUE LAS CARPINTERÍAS Y AISLADO TÉRMICAMENTE MEDIANTE AISLAMIENTO EXTRUIDO, CUMPLIENDO LA TRANSMITANCIA TÉRMICA DEL CONJUNTO, CONSTRUIDA SEGÚN FABRICANTE Y CTE. INCLUSO MEDIOS AUXILIARES. MEDIDA LA SUPERFICIE DE FUERA A FUERA DE CERCOS, SOBRE PLANOS DE PROYECTO.
</t>
  </si>
  <si>
    <t>11APA00127_</t>
  </si>
  <si>
    <t>PUERTA METÁLICA ABATIBLE HOJAS ABATIBLES REVESTIDA</t>
  </si>
  <si>
    <t xml:space="preserve">PUERTA METÁLICA DE HOJAS ABATIBLES, DE DIMENSIONES Y CARACTERÍSTICAS SEGÚN PLANOS DE CARPINTERÍAS, FORMADA POR: CERCO DE PERFIL METÁLICO DE ACERO DE 2,5 MM DE ESPESOR DE 22,5X53X37 MM, CORTE A 45 GRADOS Y SOLDADO, HOJA DE 48 MM DE CHAPA DE ACERO DOBLE PARED DE 1MM Y AISLAMIENTO DE LANA DE ROCA, BISAGRAS, CERRADURA MAESTREADA CON LLAVE Y CREMONA DE CIERRE AUTOMÁTICO, MANILLA SEGÚN DETALLES DE PLANOS DE CARPINTERÍAS. CARA INTERIOR CAPA DE PINTURA PRELACADA EN COLOR BLANCO ELABORADA EN TALLER Y RECIBIDA Y AJUSTADA EN OBRA, INCLUSO MATERIAL COMPLEMENTARIO Y AYUDAS DE ALBAÑILERÍA. COMPLETAMENTE TERMINADA. MEDIDA LA SUPERFICIE DE FUERA A FUERA DE CERCO, SOBRE PLANOS DE PROYECTO.
</t>
  </si>
  <si>
    <t>EAL001</t>
  </si>
  <si>
    <t>ESTRUCTURA METÁLICA AUXILIAR PARA RECIBIR VENTANA</t>
  </si>
  <si>
    <t xml:space="preserve">Estructura auxiliar de acero inoxidable hecha en taller, para colocación de ventanas abatibles. Fijada al muro existente. Con ensayo a definir por D.F.
Partida a justificar en obra. Totalmente ejecutada y comprobada por D.F
</t>
  </si>
  <si>
    <t>LPM021</t>
  </si>
  <si>
    <t>PUERTA INTERIOR CORREDERA DE MADERA</t>
  </si>
  <si>
    <t xml:space="preserve">Puerta interior corredera para doble tabique con hueco, ciega, de una hoja de 203x90x3,5 cm, con tablero de madera maciza de pino melis, pintada en taller con refuerzo en la base de chapa para protección; precerco de pino país de 120x35 mm; galces macizos, de pino melis de 120x20 mm; tapajuntas macizos, de pino melis de 70x15 mm en ambas caras. Incluso, herrajes de colgar, de cierre y tirador con manecilla para cierre de acero inoxidable, serie media; silicona incolora para sellado del vidrio y junquillos
</t>
  </si>
  <si>
    <t>Total 04</t>
  </si>
  <si>
    <t>05</t>
  </si>
  <si>
    <t>PROTECCIÓN CONTRA INCENDIOS</t>
  </si>
  <si>
    <t>06</t>
  </si>
  <si>
    <t>INSTALACIÓN ILUMINACIÓN</t>
  </si>
  <si>
    <t>III102</t>
  </si>
  <si>
    <t>LUMINARIA CIRCULAR TIPO DOWNLIGHT</t>
  </si>
  <si>
    <t xml:space="preserve">Luminaria circular fija de techo tipo Downlight, no regulable, de 18 W, alimentación a 220/240 V y 50-60 Hz, de 175 mm de diámetro de empotramiento y 110 mm de altura, con lámpara LED no reemplazable, temperatura de color 3000 K, óptica formada por reflector recubierto con aluminio vaporizado, acabado muy brillante, de alto rendimiento, haz de luz extensivo 66°, aro embellecedor de plástico, acabado termoesmaltado, de color blanco, índice de deslumbramiento unificado menor de 19, índice de reproducción cromática mayor de 80, flujo luminoso 882 lúmenes, grado de protección IP40, con flejes de fijación. Instalación empotrada.
</t>
  </si>
  <si>
    <t>III110</t>
  </si>
  <si>
    <t>LUMINARIA AUTÓNOMA DE EMERGENCIA 1H</t>
  </si>
  <si>
    <t>Total 06</t>
  </si>
  <si>
    <t>07</t>
  </si>
  <si>
    <t>INSTALACIÓN ELECTRICA</t>
  </si>
  <si>
    <t>IE010</t>
  </si>
  <si>
    <t>CUADRO ELECTRICO GENERAL</t>
  </si>
  <si>
    <t xml:space="preserve">Suministro e instalación de cuadro eléctrico marca Schneider Electric, modelo PrismaSeT XS, 2 Filas 24 Módulos, de dimensiones 600x550 mm, con envolvente, estructura, soportes de fijación, provisto de puerta transparente y bloqueada mediante cerradura con llave maestra de seguridad. Todo conforme a la norma UNE-EN IEC 61439-1:2021, UNE-EN IEC 61439-2:2021, UNE-EN 62208:2012. Incluye en su interior el aparellaje necesario para dar servicio, según esquemas unifilares, a todas las cargas. Y ejecutado atendiendo a las prescripciones del documento PLIEGO DE PRESCRIPCIONES TÉCNICAS.
- Dispondrá de señalización luminosa de detección de tensión, protegida con fusibles 3P+N.
- Todas las salidas de los cuadros de fases, neutro y conductor de protección estarán dotados de bornas.
- Todos los automáticos magnetotérmicos serán del tipo C60H.
- Todos los diferenciales serán del tipo bloque Vigi de clase A.
- El cableado interno de los cuadros eléctricos se realizará con conductores libres de halógenos del tipo H07Z1-K.
- El cableado interno de señal se realizará con conductores libres de halógenos del tipo H07Z1-K sección mínima por conductor 1,5 mm2 y color negro para la cubierta.
- En los cuadros se instalarán todos los contactos y circuitos auxiliares de control necesarios para el perfecto funcionamiento de la instalación.
- Los contactos OF de los circuitos de salida se conectarán en paralelo dando una única señal de disparo.
- Todos los componentes estarán etiquetados, así como el cableado y los borneros.
- Todos los circuitos estarán identificados con rótulos.
- Todos los cuadros estarán equipados con portaplanos, y dispondrán al menos de una copia del esquema unifilar de potencia, del esquema unifilar de mando y del plano de planta de distribución de los circuitos.
Incluso transporte, montaje, conexionado, parte proporcional de accesorios y soportes, pequeño material auxiliar, tornillería, tacos plásticos, metálicos, químicos o cualquier otro elemento que sea necesario para garantizar la adecuada sujeción, ayudas de albañilería, pruebas y puesta en funcionamiento. Todo según normativa vigente, pliego de prescripciones técnicas y planos. Completamente instalado, conectado, comprobado y funcionando.
- Dispondrá de señalización luminosa de detección de tensión, protegida con fusibles 3P+N.
- Todas las salidas de los cuadros de fases, neutro y conductor de protección estarán dotados de bornas.
- Todos los automáticos magnetotérmicos serán del tipo C60H.
- Todos los diferenciales serán del tipo bloque Vigi de clase A.
- Todos los circuitos contarán de contactos de estado tanto OF+OF/SD.
- El cableado interno de los cuadros eléctricos se realizará con conductores libres de halógenos del tipo H07Z1-K.
- El cableado interno de señal se realizará con conductores libres de halógenos del tipo H07Z1-K sección mínima por conductor 1,5 mm2 y color negro para la cubierta.
- En los cuadros se instalarán todos los contactos y circuitos auxiliares de control necesarios para el perfecto funcionamiento de la instalación.
- Los contactos OF de los circuitos de salida se conectarán en paralelo dando una única señal de disparo.
- Todos los componentes estarán etiquetados, así como el cableado y los borneros.
- Todos los circuitos estarán identificados con rótulos.
- Todos los cuadros estarán equipados con portaplanos, y dispondrán al menos de una copia del esquema unifilar de potencia, del esquema unifilar de mando y del plano de planta de distribución de los circuitos.
Incluso transporte, montaje, conexionado, parte proporcional de accesorios y soportes, pequeño material auxiliar, tornillería, tacos plásticos, metálicos, químicos o cualquier otro elemento que sea necesario para garantizar la adecuada sujeción, ayudas de albañilería, pruebas y puesta en funcionamiento. Todo según normativa vigente, pliego de prescripciones técnicas y planos. Completamente instalado, conectado, comprobado y funcionando.
</t>
  </si>
  <si>
    <t>IEC01</t>
  </si>
  <si>
    <t>CABLEADO CIRCUITO INT MONOFÁSICO 0,6/1KV 3x2,5mm2</t>
  </si>
  <si>
    <t xml:space="preserve">Cableado de circuito interior monofásico (fase + neutro + protección), formado por manguera con conductores unipolares de cobre aislados para una tensión nominal de 0,6/1kV de tipo RZ1-K (AS) B2ca-s1a,d1,a1 de 3x2,5 mm2 de sección, instalado sobre canalización, bandeja (no incluidas) o sobre paramento. Totalmente realizado; i/p.p. de conexiones. Conforme a REBT: ITC-BT-19 e ITC-BT-20. Cableado conforme EN 50575:2014+A1:2016, UNE 21031-3 y UNE 21176; con marcado CE y Declaración de Prestaciones (CPR) según Reglamento Europeo (UE) 305/2011. Con p.p. de medios auxiliares, elementos y medios que sean necesarios para ejecutar la partida correctamente, andamios y apeos; Ejecución según planificación con departamento técnico de AENA, dirección facultativa y personal técnico del aeropuerto, ayudas de albañilería que se precisen, limpieza de materiales sobrantes, accesorios; Medida la unidad completamente ejecutada. Partida totalmente terminada y ejecutada. Trabajo en horario incluidos y P.P. de útiles, medios auxiliares y costes indirectos. Se entrega perfectamente instalado y funcionando
</t>
  </si>
  <si>
    <t>IEC05</t>
  </si>
  <si>
    <t>CABLEADO CIRCUITO INT TRIFÁSICO 0,6/1 KV 5x4mm2</t>
  </si>
  <si>
    <t xml:space="preserve">Cableado de circuito interior trifásico (3 fases + neutro + protección), formado por manguera con conductores unipolares de cobre aislados para una tensión nominal de 0,6/1kV de tipo RZ1-K (AS) B2ca-s1a,d1,a1 de 5x4 mm2 de sección, instalado sobre canalización, bandeja (no incluidas) o sobre paramento. Totalmente realizado; i/p.p. de conexiones. Conforme a REBT: ITC-BT-19 e ITC-BT-20. Cableado conforme EN 50575:2014+A1:2016, UNE 21031-3 y UNE 21176; con marcado CE y Declaración de Prestaciones (CPR) según Reglamento Europeo (UE) 305/2011. Con p.p. de medios auxiliares, elementos y medios que sean necesarios para ejecutar la partida correctamente, andamios y apeos; Ejecución según planificación con departamento técnico de AENA, dirección facultativa y personal técnico del aeropuerto, ayudas de albañilería que se precisen, limpieza de materiales sobrantes, accesorios; Medida la unidad completamente ejecutada. Partida totalmente terminada y ejecutada. Trabajo en horario incluidos y P.P. de útiles, medios auxiliares y costes indirectos. Se entrega perfectamente instalado y funcionando
</t>
  </si>
  <si>
    <t>IEE01</t>
  </si>
  <si>
    <t>TOMA DE CORRIENTE BASE DE ENCHUFE 16A GAMA BÁSICA</t>
  </si>
  <si>
    <t xml:space="preserve">Base de enchufe con toma de tierra lateral con embellecedor, realizada con tubo PVC corrugado de D=20/gp5 y conductor rígido de 2,5 mm2 de Cu., y aislamiento VV 750 V., en sistema monofásico con toma de tierra (fase, neutro y tierra), incluyendo caja de registro, caja de mecanismo universal con tornillos, base de enchufe sistema schuco 10-16 A. (II+T.T.).)  Totalmente montado e instalado; i/p.p. de caja de mecanismo universal con tornillos, conexiones y medios auxiliares (excepto elevación y/o transporte). Conforme a REBT: ITC-BT-19, ITC-BT-20, ITC-BT-21 e ITC-BT-25 a 27 o ITC-BT-28 (s/uso), a NTE-IEB y a norma UNE 20315-1-1:2017. Materiales con marcado CE y Declaración de Prestaciones (CPR) según Reglamento Europeo (UE) 305/2011.
</t>
  </si>
  <si>
    <t>IEC02</t>
  </si>
  <si>
    <t>CABLEADO CIRCUITO INT TRIFÁSICO 0,6/1KV 1x25mm2</t>
  </si>
  <si>
    <t xml:space="preserve">Cable RZ1-K (AS) 0.6/1kV 1x25mm2 Cu Suministro e instalación de línea Cable RZ1-K (AS) 0.6/1kV 1x25mm2 Cu Cu constituida por cables eléctricos unipolares, tipo RZ1-K (AS), tensión nominal 0,6/1 kV, de alta seguridad en caso de incendio (AS), reacción al fuego clase Cca-s1b,d1,a1, con conductores de cobre recocido, flexible (clase 5), de 1x25mm2 de sección, aislamiento de polietileno reticulado (XLPE), cubierta de poliolefina termoplástica, de tipo Z1, de color verde, y con las siguientes características: no propagación de la llama, no propagación del incendio, baja emisión de humos opacos, reducida emisión de gases tóxicos, libre de halógenos, nula emisión de gases corrosivos, resistencia a la absorción de agua, resistencia al frío, resistencia a los rayos ultravioleta y resistencia a los agentes químicos. Según UNE 21123-4. Tendido sobre bandeja o en canalización entubada. Incluidos tanto medios auxiliares de elevación como otros medios auxiliares que fuesen necesarios para la instalación. Todo según normativa vigente, pliego de prescripciones técnicas y planos. Completamente instalada, conectada, comprobada y funcionando.
</t>
  </si>
  <si>
    <t>Total 07</t>
  </si>
  <si>
    <t>08</t>
  </si>
  <si>
    <t>ABASTECIMIENTO</t>
  </si>
  <si>
    <t>IFPA01</t>
  </si>
  <si>
    <t>ACOMETIDA DE ABASTECIMIENTO DE AGUA</t>
  </si>
  <si>
    <t>Acometida enterrada para abastecimiento de agua potable al punto más cercano de tubo de acero galvanizado estirado sin soldadura, serie M, de 4" DN 100 mm de diámetro y 4,5 mm de espesor, colocada sobre lecho de arena de 15 cm de espesor, en el fondo de la zanja previamente excavada, debidamente compactada y nivelada con pisón vibrante de guiado manual, relleno lateral compactando hasta los riñones y posterior relleno con la misma arena hasta 10 cm por encima de la generatriz superior de la tubería. Incluso protección de la tubería metálica con cinta anticorrosiva, accesorios y piezas especiales. Incluye: Replanteo del recorrido de la acometida, coordinado con el resto de instalaciones o elementos que puedan tener interferencias. Eliminación de las tierras sueltas del fondo de la excavación. Vertido de la arena en el fondo de la zanja. Colocación de la cinta anticorrosiva en la tubería. Colocación de la tubería. Ejecución del relleno. Incluido todos los trabajos necesarios para su ejecución, totalmente ejecutada y terminada.</t>
  </si>
  <si>
    <t>IFI006</t>
  </si>
  <si>
    <t>TUBERÍA INSTALACIÓN INTERIOR</t>
  </si>
  <si>
    <t xml:space="preserve">Tubería para alimentación de agua potable, colocada superficialmente y fijada al paramento, formada por tubo de polipropileno copolímero random (PP-R), serie 3,2, de 25 mm de diámetro exterior y 3,5 mm de espesor. Incluso material auxiliar para montaje y sujeción a la obra, accesorios y piezas especiales
</t>
  </si>
  <si>
    <t>IFB005</t>
  </si>
  <si>
    <t>TUBERÍA PARA ALIMENTACIÓN DE AGUA 32Ø</t>
  </si>
  <si>
    <t xml:space="preserve">Tubería para alimentación de agua potable, colocada superficialmente y fijada al paramento, formada por tubo de polipropileno copolímero random (PP-R), serie 3,2, de 32 mm de diámetro exterior y 4,4 mm de espesor. Incluso material auxiliar para montaje y sujeción a la obra, accesorios y piezas especiales.
</t>
  </si>
  <si>
    <t>Total 08</t>
  </si>
  <si>
    <t>09</t>
  </si>
  <si>
    <t>VENTILACIÓN</t>
  </si>
  <si>
    <t>IVV020</t>
  </si>
  <si>
    <t>CONDUCTO HELICOIDAL CHAPA ACERO GALVANIZADO</t>
  </si>
  <si>
    <t xml:space="preserve">Conducto circular de ventilación, formado por tubo de chapa de acero galvanizado de pared simple lisa, autoconectable macho-hembra, de 300 mm de diámetro y 0,6 mm de espesor de chapa, colocado en posición vertical. Incluso material auxiliar para montaje y sujeción a la obra, accesorios y piezas especiales.
</t>
  </si>
  <si>
    <t>IVV000</t>
  </si>
  <si>
    <t>CONEXIÓN A VENTILACIÓN EXISTENTE</t>
  </si>
  <si>
    <t xml:space="preserve">Conexión de la nueva instalación de ventilación, hasta el conducto más cercano.
Partida de importe integro, totalmente ejecutada, incluido medios auxiliares y p.p de material
</t>
  </si>
  <si>
    <t>Total 09</t>
  </si>
  <si>
    <t>10</t>
  </si>
  <si>
    <t>SANEAMIENTO</t>
  </si>
  <si>
    <t>ISD004</t>
  </si>
  <si>
    <t>RED DE PEQUEÑA EVACUACIÓN 40Ø</t>
  </si>
  <si>
    <t xml:space="preserve">Red de pequeña evacuación, colocada superficialmente, de PVC, serie B, de 40 mm de diámetro para los lavamanos y de 110 mm de diámetro para los inodoros, unión pegada con adhesivo.
</t>
  </si>
  <si>
    <t>ISS012</t>
  </si>
  <si>
    <t>CONEXIÓN CON LA RED DE SANEAMIENTO GENERAL</t>
  </si>
  <si>
    <t xml:space="preserve">Conexión del bote sifónico suspendido a la acometida general de saneamiento, formada por tubería de PVC, serie B, de 2,5 m de longitud, de 110 mm de diámetro y 3,9 mm de espesor, unión pegada con adhesivo, con sifón en línea de PVC, color gris, registrable, con unión macho/hembra. Incluso líquido limpiador, adhesivo para tubos y accesorios de PVC, material auxiliar para montaje y sujeción a la obra, accesorios y piezas especiales
</t>
  </si>
  <si>
    <t>Total 10</t>
  </si>
  <si>
    <t>Total CB</t>
  </si>
  <si>
    <t>C</t>
  </si>
  <si>
    <t>CAMPANARIO</t>
  </si>
  <si>
    <t>01_C</t>
  </si>
  <si>
    <t>DEMOLICIONES</t>
  </si>
  <si>
    <t>DRC005</t>
  </si>
  <si>
    <t>DEMOLICION PIEZAS CERAMICAS</t>
  </si>
  <si>
    <t xml:space="preserve">Demolición de revestimiento con piezas cerámicas, con medios manuales, y carga manual sobre camión o contenedor. Partida totalmente ejecutada y limpia. Incluido p.p de medios auxiliares incluido transporte a vertedero
</t>
  </si>
  <si>
    <t>DRT030</t>
  </si>
  <si>
    <t>DEMOLICIÓN FALSO TECHO REGISTRABLE</t>
  </si>
  <si>
    <t xml:space="preserve">Demolición de falso techo registrable de placas de escayola, situado a una altura menor de 4 m, con medios manuales, sin deteriorar los elementos constructivos a los que se sujeta, y carga manual sobre camión o contenedor.
</t>
  </si>
  <si>
    <t>DLP300</t>
  </si>
  <si>
    <t>DEMOLICIÓN PUERTA SECCIONAL</t>
  </si>
  <si>
    <t xml:space="preserve">Desmontaje de puerta de garaje seccional de hasta 5 m² de superficie, con medios manuales, sin deteriorar los elementos constructivos a los que está sujeta, y carga manual sobre camión o contenedor. Partida totalmente ejecutada, incluido p.p medios auxiliares y transporte del metarial a vertedero
</t>
  </si>
  <si>
    <t>Total 01_C</t>
  </si>
  <si>
    <t>02_C</t>
  </si>
  <si>
    <t>Total 02_C</t>
  </si>
  <si>
    <t>03_C</t>
  </si>
  <si>
    <t>CARPINTERÍAS</t>
  </si>
  <si>
    <t>Total 03_C</t>
  </si>
  <si>
    <t>Total C</t>
  </si>
  <si>
    <t>TC</t>
  </si>
  <si>
    <t>ALMACEN TCC  AA</t>
  </si>
  <si>
    <t>01_TC</t>
  </si>
  <si>
    <t>CERRAMIENTO</t>
  </si>
  <si>
    <t>E07YAN210GR</t>
  </si>
  <si>
    <t>TRASDOS. AUTOP. PYL KNAUF W626.es 120/600 (15DFH1IR+15A+AL+90) O</t>
  </si>
  <si>
    <t>Suministro y ejecución de trasdosadotipo KNAUF W626.es o similar autoportante, de 120 mm de espesor total, con aislamiento térmico y barrera de vapor, formado por:
- Una estructura simple de perfiles de chapa de acero galvanizado Z140 g/m2 o similar, con certificación Cradle to Cradle Silver® (C2C) o similar, de 90 mm de ancho, a base de montantes KNAUF o similar de 90x40x0,6mm (elementos verticales) separados 600 mm entre ellos, con disposición Simple N y canales KNAUF ó similar de 90x30x0,55mm (elementos horizontales)
- Sobre la estructura de perfilería se atornillan 2 placas KNAUF o similar en total de la siguiente manera: 1 placa Diamant tipo DFH1IR o similar s/Norma UNE-EN 520 y 1 placa Standard + barrera de vapor Aluminio Tipo A+AL o similar s/Norma UNE EN 14190, todas de 15mm de espesor, en una de las caras,todas con sellos A+ e IBR de calidad del aire interior.
- Aislamiento termo-acústico colocado enel alma del entramado metálico, a base de lana mineral natural Ultracoustic de KNAUF INSULATION o similar, semirígida, fabricado según norma UNE-EN 13162, de 100 mm de espesor nominal y ancho 600 mm con una conductividad térmica de 0,037 W/mK y un resistencia al flujo de aire de 10 kPa·s/m².
- Banda acústica de dilatación KNAUF o similar autoadhesiva de espuma de poliuretano, de 3,2mm de espesor y 95 mm de anchura, en la superficie de apoyo o contacto de la perfilería con los paramentos.
I/ anclajes de canales y montantes metálicos; tornillería KNAUF XTN o similar para fijación de las placas; material para tratamiento de las zonas de paso, huecos y ejecución de ángulos; tratamiento de juntas de acabado Q2 mediante cinta de papel microperforada y pasta de juntas KNAUF Unik Hydro 1H o similar, con certificación A+ de calidad del aire interior e IBR o similares para contribuir con un hábitat saludable.
I/ limpieza y medios auxiliares.
Listo para aplicación de imprimación Knauf Sperrgrund o similar, o para revestir, pintar o decorar, s/necesidad y posterior acabado final.
Aislamiento Acústico del conjunto: 38 dBA como mínimo.
Medido sin deducción de huecos e incluyendo recercado de huecos, formación de huecos, piezas especiales para dinteles, jambas, piezas especiales o de remate.
Totalmente montados.
Montaje del sistema conforme a norma UNE 102043:2013 y a los detalles e instrucciones de montaje contenidos en la hoja técnica del sistema W62.es – Knauf Trasdosados Autoportantes o similar que haya especificado el fabricante.
Según CTE DB-SE-F, CTE DB-HE, NTE-FFL y según UNE-EN 14195:2015, o similares. Conforme a UNE 102043:2013 de montaje de los sistemas constructivos con placa de yeso laminado (PYL) y ATEDY.
Materiales con marcado CE y DdP (Declaración de prestaciones) según Reglamento (UE) 305/2011.</t>
  </si>
  <si>
    <t>CUB020</t>
  </si>
  <si>
    <t>CUBIERTA CHAPA ACERO NERVADA PRELACADA</t>
  </si>
  <si>
    <t xml:space="preserve">Formación de cubierta medienta chapa de acero nervado de 40mm de canto. Aceso s280GD con protección z275 espesor 0,8mm. Atornillado sobre correas mediante tornillos autorroscantes de acero inox y arandela estanca. Suministro y monaje con solape transversal de 200mm
</t>
  </si>
  <si>
    <t>Total 01_TC</t>
  </si>
  <si>
    <t>02_TC</t>
  </si>
  <si>
    <t>AUX</t>
  </si>
  <si>
    <t xml:space="preserve">Hormigón HM-20/B/20/X0 fabricado en central y vertido desde camión, para relleno en zona a delimitar por D.F
</t>
  </si>
  <si>
    <t>CHH020</t>
  </si>
  <si>
    <t>HORMIGÓN EN MASA</t>
  </si>
  <si>
    <t>Total 02_TC</t>
  </si>
  <si>
    <t>03_TC</t>
  </si>
  <si>
    <t>INSTALACIÓN</t>
  </si>
  <si>
    <t>03_01</t>
  </si>
  <si>
    <t>CAJA DE DERIVACIÓN ESTANCA 220X170X80 IP65</t>
  </si>
  <si>
    <t>Caja de derivación estanca, rectangular, de 200x170x780mm, con 12 conos y tapa de registro con tornillos de 1/4 de vuelta. Instalación en superficie. Incluso regletas de conexión y elementos de fijación. Incluye: Replanteo. Fijación al paramento. Montaje, conexionado y comprobación de su correcto funcionamiento. Número de unidades previstas, según documentación gráfica de Proyecto.</t>
  </si>
  <si>
    <t>03_02</t>
  </si>
  <si>
    <t>CABLE ELÉCTRICO DE 0,6/1 KV DE TENSIÓN NOMINAL DE 2,5 MM² DE SEC</t>
  </si>
  <si>
    <t>Cable unipolar RV-K, siendo su tensión asignada de 0,6/1 kV, reacción al fuego clase Eca, con conductor de cobre clase 5 (-K) de 2,5 mm² de sección, con aislamiento de polietileno reticulado (R) y cubierta de PVC (V). Incluso accesorios y elementos de sujeción. Incluyendo parte proporcional bajo tubo de PCV, sea rígido o flexible, parte proporcional de cajas de distribución de registros y cajillos para mecanismo incluso elementos de soportación. Canalización, instalación y conexionado. Comprobación de su correcto funcionamiento. Longitud medida según documentación gráfica de Proyecto.</t>
  </si>
  <si>
    <t>03_03</t>
  </si>
  <si>
    <t>LUMINARIA CIRCULAR EMPOTRADA</t>
  </si>
  <si>
    <t xml:space="preserve">Luminaria circular fija de techo tipo Downlight o similar, no regulable, de 18 W, alimentación a 220/240 V y 50-60 Hz, de 125 mm de diámetro de empotramiento y 110 mm de altura, con lámpara LED no reemplazable, temperatura de color 3000 K, óptica formada por reflector recubierto con aluminio vaporizado, acabado muy brillante, de alto rendimiento, haz de luz extensivo 66°, aro embellecedor de plástico, acabado termoesmaltado, de color blanco, índice de deslumbramiento unificado menor de 19, índice de reproducción cromática mayor de 80, flujo luminoso 882 lúmenes, grado de protección IP40, con flejes de fijación. Instalación empotrada. Totalmente instalado y funcionando.
</t>
  </si>
  <si>
    <t>03_04</t>
  </si>
  <si>
    <t>INTERRUPTOR DE SUPERFICIE, ESTANCO.</t>
  </si>
  <si>
    <t>Interruptor unipolar (1P) estanco, con grado de protección IP55, monobloc, gama básica, intensidad asignada 10 AX, tensión asignada 250 V, con tecla simple y caja, de color gris. Instalación en superficie. Incluye: Montaje, conexionado y comprobación de su correcto funcionamiento.</t>
  </si>
  <si>
    <t>Total 03_TC</t>
  </si>
  <si>
    <t>Total TC</t>
  </si>
  <si>
    <t>11</t>
  </si>
  <si>
    <t>GESTIÓN DE RESIDUOS</t>
  </si>
  <si>
    <t xml:space="preserve">Gestión de residuos generados durante los trabajos de demolición, 
reparación e impermeabilización de la obra, incluyendo recogida selectiva 
en obra, carga manual, transporte a vertedero autorizado,  tasas de canon de 
vertido y entrega de documentación justificativa. Se considerará también la 
separación en obra de residuos inertes, materiales férricos, plásticos y restos de 
demolición según Ley 7/2022 y su desarrollo autonómico. 
Incluido todos los medios auxiliares, personales y materiales necesarios para 
finalizar los trabajos. 
Los trabajos se ejecutarán conforme a la normativa vigente en materia de 
residuos de construcción y  demolición. 
</t>
  </si>
  <si>
    <t>12</t>
  </si>
  <si>
    <t>SEGURIDAD Y SALUD</t>
  </si>
  <si>
    <t xml:space="preserve">Implantación, mantenimiento y retirada de medios de seguridad y salud para 
la ejecución de los trabajos descritos en proyecto, incluyendo barandillas 
metálicas provisionales, líneas de vida temporales si fuera necesario, 
señalización de zonas de paso, cubrición de huecos y cualquier otro elemento  
exigido por el Plan de Seguridad y Salud aprobado. También se incluye la 
coordinación con las contratas para el cumplimiento de las condiciones del 
Plan y el seguimiento de las condiciones establecidas por la dirección 
facultativa. 
Incluido todos los medios auxiliares, personales y materiales necesarios para 
finalizar los trabajos. 
Los trabajos se ejecutarán según el art. 11 del R.D. 1627/1997 y la ley 31/95 
de PRL 
</t>
  </si>
  <si>
    <t>13</t>
  </si>
  <si>
    <t>ENSAYOS Y CONTROL CALIDAD</t>
  </si>
  <si>
    <t xml:space="preserve">Partidas de ensayos, control de calidad o pruebas a demanda de Dirección Facultativa.
</t>
  </si>
  <si>
    <t>Total CENTRAL_BAR</t>
  </si>
  <si>
    <t>PCI01</t>
  </si>
  <si>
    <t>Material</t>
  </si>
  <si>
    <t>Extintor polvo quimico ABC</t>
  </si>
  <si>
    <t xml:space="preserve">- Extintor portátil de polvo químico ABC polivalente antibrasa, con presión incorporada, de eficacia 21A-144B-C, con 6 kg de agente extintor, con manómetro y manguera con boquilla difusora. Incluso soporte y accesorios de montaje. Altura mínima de instalación en paramento respecto al suelo: 0,80 m. Altura máxima de instalación de la válvula de disparo del extintor: 1,20 m.
</t>
  </si>
  <si>
    <t>PCI02</t>
  </si>
  <si>
    <t>Extintor CO2 clase C (equipos elect)</t>
  </si>
  <si>
    <t xml:space="preserve">- Extintor de CO2 de 5 kg - Clase C. (EQUIPOS ELÉCTRICOS) Incendios en los que están involucrados equipos de menos de 25 kW. Con vaso difusor. Incluso soporte y accesorios de montaje.
</t>
  </si>
  <si>
    <t>PCI03</t>
  </si>
  <si>
    <t>Placa señalización</t>
  </si>
  <si>
    <t xml:space="preserve">Placa de señalización de equipos contra incendios, de PVC fotoluminiscente, con categoría de fotoluminiscencia A según UNE 23035-4, de 210x210 mm. Incluso elementos de fijación.
</t>
  </si>
  <si>
    <t>PCI04</t>
  </si>
  <si>
    <t>Detector óptico de humos</t>
  </si>
  <si>
    <t xml:space="preserve">Detector óptico de humos convencional, de ABS color blanco, formado por un elemento sensible a los humos claros, para alimentación de 12 a 30 Vcc, con doble led de activación e indicador de alarma color rojo, salida para piloto de señalización remota y base universal. Incluso elementos de fijación, cableado y conexión e integración en lazo disponible y libre en centralita de protección contra incendios existente.
</t>
  </si>
  <si>
    <t>Total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</si>
</sst>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9"/>
      <color indexed="81"/>
      <name val="Tahoma"/>
      <charset val="1"/>
    </font>
    <font>
      <sz val="8"/>
      <color theme="1"/>
      <name val="Aptos Narrow"/>
      <family val="2"/>
      <scheme val="minor"/>
    </font>
    <font>
      <b/>
      <sz val="8"/>
      <color theme="1"/>
      <name val="Aptos Narrow"/>
      <family val="2"/>
      <scheme val="minor"/>
    </font>
    <font>
      <b/>
      <sz val="10"/>
      <color theme="1"/>
      <name val="Aptos Narrow"/>
      <family val="2"/>
      <scheme val="minor"/>
    </font>
    <font>
      <b/>
      <sz val="14"/>
      <color theme="1"/>
      <name val="Aptos Narrow"/>
      <family val="2"/>
      <scheme val="minor"/>
    </font>
    <font>
      <b/>
      <i/>
      <sz val="10"/>
      <color theme="1"/>
      <name val="Aptos Narrow"/>
      <family val="2"/>
      <scheme val="minor"/>
    </font>
  </fonts>
  <fills count="6">
    <fill>
      <patternFill patternType="none"/>
    </fill>
    <fill>
      <patternFill patternType="gray125"/>
    </fill>
    <fill>
      <patternFill patternType="solid">
        <fgColor indexed="26"/>
        <bgColor indexed="64"/>
      </patternFill>
    </fill>
    <fill>
      <patternFill patternType="solid">
        <fgColor indexed="15"/>
        <bgColor indexed="64"/>
      </patternFill>
    </fill>
    <fill>
      <patternFill patternType="solid">
        <fgColor indexed="49"/>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49">
    <xf numFmtId="0" fontId="0" fillId="0" borderId="0" xfId="0"/>
    <xf numFmtId="49" fontId="4" fillId="0" borderId="0" xfId="0" applyNumberFormat="1" applyFont="1"/>
    <xf numFmtId="0" fontId="4" fillId="0" borderId="0" xfId="0" applyFont="1"/>
    <xf numFmtId="49" fontId="5" fillId="0" borderId="0" xfId="0" applyNumberFormat="1" applyFont="1" applyAlignment="1">
      <alignment vertical="top"/>
    </xf>
    <xf numFmtId="0" fontId="5" fillId="0" borderId="0" xfId="0" applyFont="1" applyAlignment="1">
      <alignment vertical="top"/>
    </xf>
    <xf numFmtId="49" fontId="6" fillId="0" borderId="0" xfId="0" applyNumberFormat="1" applyFont="1" applyAlignment="1">
      <alignment vertical="top"/>
    </xf>
    <xf numFmtId="49" fontId="6" fillId="0" borderId="0" xfId="0" applyNumberFormat="1" applyFont="1" applyAlignment="1">
      <alignment vertical="top" wrapText="1"/>
    </xf>
    <xf numFmtId="49" fontId="6" fillId="0" borderId="0" xfId="0" applyNumberFormat="1" applyFont="1" applyAlignment="1">
      <alignment horizontal="right" vertical="top"/>
    </xf>
    <xf numFmtId="49" fontId="3" fillId="3" borderId="0" xfId="0" applyNumberFormat="1" applyFont="1" applyFill="1" applyAlignment="1">
      <alignment vertical="top"/>
    </xf>
    <xf numFmtId="49" fontId="3" fillId="3" borderId="0" xfId="0" applyNumberFormat="1" applyFont="1" applyFill="1" applyAlignment="1">
      <alignment vertical="top" wrapText="1"/>
    </xf>
    <xf numFmtId="3" fontId="3" fillId="2" borderId="0" xfId="0" applyNumberFormat="1" applyFont="1" applyFill="1" applyAlignment="1">
      <alignment vertical="top"/>
    </xf>
    <xf numFmtId="4" fontId="3" fillId="2" borderId="0" xfId="0" applyNumberFormat="1" applyFont="1" applyFill="1" applyAlignment="1">
      <alignment vertical="top"/>
    </xf>
    <xf numFmtId="49" fontId="3" fillId="4" borderId="0" xfId="0" applyNumberFormat="1" applyFont="1" applyFill="1" applyAlignment="1">
      <alignment vertical="top"/>
    </xf>
    <xf numFmtId="49" fontId="3" fillId="4" borderId="0" xfId="0" applyNumberFormat="1" applyFont="1" applyFill="1" applyAlignment="1">
      <alignment vertical="top" wrapText="1"/>
    </xf>
    <xf numFmtId="49" fontId="2" fillId="0" borderId="0" xfId="0" applyNumberFormat="1" applyFont="1" applyAlignment="1">
      <alignment vertical="top"/>
    </xf>
    <xf numFmtId="49" fontId="2" fillId="0" borderId="0" xfId="0" applyNumberFormat="1" applyFont="1" applyAlignment="1">
      <alignment vertical="top" wrapText="1"/>
    </xf>
    <xf numFmtId="4" fontId="2" fillId="0" borderId="0" xfId="0" applyNumberFormat="1" applyFont="1" applyAlignment="1">
      <alignment vertical="top"/>
    </xf>
    <xf numFmtId="4" fontId="2" fillId="2" borderId="0" xfId="0" applyNumberFormat="1" applyFont="1" applyFill="1" applyAlignment="1">
      <alignment vertical="top"/>
    </xf>
    <xf numFmtId="0" fontId="2" fillId="0" borderId="0" xfId="0" applyFont="1" applyAlignment="1">
      <alignment vertical="top"/>
    </xf>
    <xf numFmtId="0" fontId="2" fillId="0" borderId="0" xfId="0" applyFont="1" applyAlignment="1">
      <alignment vertical="top" wrapText="1"/>
    </xf>
    <xf numFmtId="49" fontId="3" fillId="0" borderId="0" xfId="0" applyNumberFormat="1" applyFont="1" applyAlignment="1">
      <alignment vertical="top" wrapText="1"/>
    </xf>
    <xf numFmtId="0" fontId="2" fillId="5" borderId="0" xfId="0" applyFont="1" applyFill="1" applyAlignment="1">
      <alignment vertical="top"/>
    </xf>
    <xf numFmtId="0" fontId="2" fillId="5" borderId="0" xfId="0" applyFont="1" applyFill="1" applyAlignment="1">
      <alignment vertical="top" wrapText="1"/>
    </xf>
    <xf numFmtId="4" fontId="3" fillId="4" borderId="0" xfId="0" applyNumberFormat="1" applyFont="1" applyFill="1" applyAlignment="1">
      <alignment vertical="top"/>
    </xf>
    <xf numFmtId="3" fontId="2" fillId="0" borderId="0" xfId="0" applyNumberFormat="1" applyFont="1" applyAlignment="1">
      <alignment vertical="top"/>
    </xf>
    <xf numFmtId="3" fontId="3" fillId="3" borderId="0" xfId="0" applyNumberFormat="1" applyFont="1" applyFill="1" applyAlignment="1">
      <alignment vertical="top"/>
    </xf>
    <xf numFmtId="4" fontId="3" fillId="3" borderId="0" xfId="0" applyNumberFormat="1" applyFont="1" applyFill="1" applyAlignment="1">
      <alignment vertical="top"/>
    </xf>
    <xf numFmtId="4" fontId="3" fillId="0" borderId="0" xfId="0" applyNumberFormat="1" applyFont="1" applyFill="1" applyAlignment="1">
      <alignment vertical="top"/>
    </xf>
    <xf numFmtId="0" fontId="0" fillId="0" borderId="0" xfId="0" applyFill="1"/>
    <xf numFmtId="4" fontId="2" fillId="0" borderId="0" xfId="0" applyNumberFormat="1" applyFont="1" applyFill="1" applyAlignment="1">
      <alignment vertical="top"/>
    </xf>
    <xf numFmtId="49" fontId="2" fillId="0" borderId="0" xfId="0" applyNumberFormat="1" applyFont="1" applyAlignment="1">
      <alignment vertical="top"/>
    </xf>
    <xf numFmtId="49" fontId="2" fillId="0" borderId="0" xfId="0" applyNumberFormat="1" applyFont="1" applyAlignment="1">
      <alignment vertical="top" wrapText="1"/>
    </xf>
    <xf numFmtId="0" fontId="2" fillId="0" borderId="0" xfId="0" applyFont="1" applyAlignment="1">
      <alignment vertical="top"/>
    </xf>
    <xf numFmtId="0" fontId="2" fillId="0" borderId="0" xfId="0" applyFont="1" applyAlignment="1">
      <alignment vertical="top" wrapText="1"/>
    </xf>
    <xf numFmtId="4" fontId="2" fillId="0" borderId="0" xfId="0" applyNumberFormat="1" applyFont="1" applyAlignment="1">
      <alignment vertical="top"/>
    </xf>
    <xf numFmtId="49" fontId="2" fillId="0" borderId="0" xfId="0" applyNumberFormat="1" applyFont="1" applyAlignment="1">
      <alignment vertical="top"/>
    </xf>
    <xf numFmtId="49" fontId="2" fillId="0" borderId="0" xfId="0" applyNumberFormat="1" applyFont="1" applyAlignment="1">
      <alignment vertical="top" wrapText="1"/>
    </xf>
    <xf numFmtId="0" fontId="2" fillId="0" borderId="0" xfId="0" applyFont="1" applyAlignment="1">
      <alignment vertical="top"/>
    </xf>
    <xf numFmtId="0" fontId="2" fillId="0" borderId="0" xfId="0" applyFont="1" applyAlignment="1">
      <alignment vertical="top" wrapText="1"/>
    </xf>
    <xf numFmtId="4" fontId="2" fillId="0" borderId="0" xfId="0" applyNumberFormat="1" applyFont="1" applyAlignment="1">
      <alignment vertical="top"/>
    </xf>
    <xf numFmtId="0" fontId="2" fillId="0" borderId="0" xfId="0" applyFont="1" applyAlignment="1">
      <alignment vertical="top"/>
    </xf>
    <xf numFmtId="4" fontId="2" fillId="0" borderId="0" xfId="0" applyNumberFormat="1" applyFont="1" applyAlignment="1">
      <alignment vertical="top"/>
    </xf>
    <xf numFmtId="49" fontId="2" fillId="0" borderId="0" xfId="0" applyNumberFormat="1" applyFont="1" applyAlignment="1">
      <alignment vertical="top"/>
    </xf>
    <xf numFmtId="49" fontId="2" fillId="0" borderId="0" xfId="0" applyNumberFormat="1" applyFont="1" applyAlignment="1">
      <alignment vertical="top" wrapText="1"/>
    </xf>
    <xf numFmtId="0" fontId="2" fillId="0" borderId="0" xfId="0" applyFont="1" applyAlignment="1">
      <alignment vertical="top"/>
    </xf>
    <xf numFmtId="0" fontId="2" fillId="0" borderId="0" xfId="0" applyFont="1" applyAlignment="1">
      <alignment vertical="top" wrapText="1"/>
    </xf>
    <xf numFmtId="4" fontId="3" fillId="2" borderId="0" xfId="0" applyNumberFormat="1" applyFont="1" applyFill="1" applyAlignment="1">
      <alignment vertical="top"/>
    </xf>
    <xf numFmtId="4" fontId="2" fillId="0" borderId="0" xfId="0" applyNumberFormat="1" applyFont="1" applyAlignment="1">
      <alignment vertical="top"/>
    </xf>
    <xf numFmtId="4" fontId="2" fillId="2" borderId="0" xfId="0" applyNumberFormat="1"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E5FAC-E7A5-407D-9447-210BF24460B7}">
  <dimension ref="A1:G176"/>
  <sheetViews>
    <sheetView tabSelected="1" workbookViewId="0">
      <pane xSplit="4" ySplit="3" topLeftCell="E4" activePane="bottomRight" state="frozen"/>
      <selection pane="topRight" activeCell="E1" sqref="E1"/>
      <selection pane="bottomLeft" activeCell="A4" sqref="A4"/>
      <selection pane="bottomRight" activeCell="F167" sqref="F167"/>
    </sheetView>
  </sheetViews>
  <sheetFormatPr baseColWidth="10" defaultRowHeight="15" x14ac:dyDescent="0.25"/>
  <cols>
    <col min="1" max="1" width="15.5703125" bestFit="1" customWidth="1"/>
    <col min="2" max="2" width="6.7109375" bestFit="1" customWidth="1"/>
    <col min="3" max="3" width="3.7109375" bestFit="1" customWidth="1"/>
    <col min="4" max="4" width="32.85546875" customWidth="1"/>
    <col min="5" max="5" width="8" bestFit="1" customWidth="1"/>
    <col min="6" max="7" width="7.85546875" bestFit="1" customWidth="1"/>
  </cols>
  <sheetData>
    <row r="1" spans="1:7" x14ac:dyDescent="0.25">
      <c r="A1" s="1" t="s">
        <v>0</v>
      </c>
      <c r="B1" s="2"/>
      <c r="C1" s="2"/>
      <c r="D1" s="2"/>
      <c r="E1" s="2"/>
      <c r="F1" s="2"/>
      <c r="G1" s="2"/>
    </row>
    <row r="2" spans="1:7" ht="18.75" x14ac:dyDescent="0.25">
      <c r="A2" s="3" t="s">
        <v>1</v>
      </c>
      <c r="B2" s="4"/>
      <c r="C2" s="4"/>
      <c r="D2" s="4"/>
      <c r="E2" s="4"/>
      <c r="F2" s="4"/>
      <c r="G2" s="4"/>
    </row>
    <row r="3" spans="1:7" x14ac:dyDescent="0.25">
      <c r="A3" s="5" t="s">
        <v>2</v>
      </c>
      <c r="B3" s="5" t="s">
        <v>5</v>
      </c>
      <c r="C3" s="5" t="s">
        <v>6</v>
      </c>
      <c r="D3" s="6" t="s">
        <v>3</v>
      </c>
      <c r="E3" s="7" t="s">
        <v>7</v>
      </c>
      <c r="F3" s="7" t="s">
        <v>8</v>
      </c>
      <c r="G3" s="7" t="s">
        <v>4</v>
      </c>
    </row>
    <row r="4" spans="1:7" x14ac:dyDescent="0.25">
      <c r="A4" s="8" t="s">
        <v>9</v>
      </c>
      <c r="B4" s="8" t="s">
        <v>11</v>
      </c>
      <c r="C4" s="8" t="s">
        <v>0</v>
      </c>
      <c r="D4" s="9" t="s">
        <v>10</v>
      </c>
      <c r="E4" s="10">
        <f>E111</f>
        <v>1</v>
      </c>
      <c r="F4" s="11">
        <f>F111</f>
        <v>0</v>
      </c>
      <c r="G4" s="11">
        <f>G111</f>
        <v>0</v>
      </c>
    </row>
    <row r="5" spans="1:7" x14ac:dyDescent="0.25">
      <c r="A5" s="12" t="s">
        <v>12</v>
      </c>
      <c r="B5" s="12" t="s">
        <v>11</v>
      </c>
      <c r="C5" s="12" t="s">
        <v>0</v>
      </c>
      <c r="D5" s="13" t="s">
        <v>13</v>
      </c>
      <c r="E5" s="11">
        <f>E28</f>
        <v>1</v>
      </c>
      <c r="F5" s="11">
        <f>F28</f>
        <v>0</v>
      </c>
      <c r="G5" s="11">
        <f>G28</f>
        <v>0</v>
      </c>
    </row>
    <row r="6" spans="1:7" x14ac:dyDescent="0.25">
      <c r="A6" s="14" t="s">
        <v>14</v>
      </c>
      <c r="B6" s="14" t="s">
        <v>16</v>
      </c>
      <c r="C6" s="14" t="s">
        <v>17</v>
      </c>
      <c r="D6" s="15" t="s">
        <v>15</v>
      </c>
      <c r="E6" s="16">
        <v>1</v>
      </c>
      <c r="F6" s="16"/>
      <c r="G6" s="17">
        <f>ROUND(E6*F6,2)</f>
        <v>0</v>
      </c>
    </row>
    <row r="7" spans="1:7" ht="101.25" x14ac:dyDescent="0.25">
      <c r="A7" s="18"/>
      <c r="B7" s="18"/>
      <c r="C7" s="18"/>
      <c r="D7" s="19" t="s">
        <v>18</v>
      </c>
      <c r="E7" s="18"/>
      <c r="F7" s="18"/>
      <c r="G7" s="18"/>
    </row>
    <row r="8" spans="1:7" x14ac:dyDescent="0.25">
      <c r="A8" s="14" t="s">
        <v>19</v>
      </c>
      <c r="B8" s="14" t="s">
        <v>16</v>
      </c>
      <c r="C8" s="14" t="s">
        <v>17</v>
      </c>
      <c r="D8" s="15" t="s">
        <v>20</v>
      </c>
      <c r="E8" s="16">
        <v>1</v>
      </c>
      <c r="F8" s="16"/>
      <c r="G8" s="17">
        <f>ROUND(E8*F8,2)</f>
        <v>0</v>
      </c>
    </row>
    <row r="9" spans="1:7" ht="112.5" x14ac:dyDescent="0.25">
      <c r="A9" s="18"/>
      <c r="B9" s="18"/>
      <c r="C9" s="18"/>
      <c r="D9" s="19" t="s">
        <v>21</v>
      </c>
      <c r="E9" s="18"/>
      <c r="F9" s="18"/>
      <c r="G9" s="18"/>
    </row>
    <row r="10" spans="1:7" x14ac:dyDescent="0.25">
      <c r="A10" s="14" t="s">
        <v>22</v>
      </c>
      <c r="B10" s="14" t="s">
        <v>16</v>
      </c>
      <c r="C10" s="14" t="s">
        <v>24</v>
      </c>
      <c r="D10" s="15" t="s">
        <v>23</v>
      </c>
      <c r="E10" s="16">
        <v>17.22</v>
      </c>
      <c r="F10" s="16"/>
      <c r="G10" s="17">
        <f>ROUND(E10*F10,2)</f>
        <v>0</v>
      </c>
    </row>
    <row r="11" spans="1:7" ht="101.25" x14ac:dyDescent="0.25">
      <c r="A11" s="18"/>
      <c r="B11" s="18"/>
      <c r="C11" s="18"/>
      <c r="D11" s="19" t="s">
        <v>25</v>
      </c>
      <c r="E11" s="18"/>
      <c r="F11" s="18"/>
      <c r="G11" s="18"/>
    </row>
    <row r="12" spans="1:7" x14ac:dyDescent="0.25">
      <c r="A12" s="14" t="s">
        <v>26</v>
      </c>
      <c r="B12" s="14" t="s">
        <v>16</v>
      </c>
      <c r="C12" s="14" t="s">
        <v>24</v>
      </c>
      <c r="D12" s="15" t="s">
        <v>27</v>
      </c>
      <c r="E12" s="16">
        <v>65</v>
      </c>
      <c r="F12" s="16"/>
      <c r="G12" s="17">
        <f>ROUND(E12*F12,2)</f>
        <v>0</v>
      </c>
    </row>
    <row r="13" spans="1:7" ht="101.25" x14ac:dyDescent="0.25">
      <c r="A13" s="18"/>
      <c r="B13" s="18"/>
      <c r="C13" s="18"/>
      <c r="D13" s="19" t="s">
        <v>28</v>
      </c>
      <c r="E13" s="18"/>
      <c r="F13" s="18"/>
      <c r="G13" s="18"/>
    </row>
    <row r="14" spans="1:7" x14ac:dyDescent="0.25">
      <c r="A14" s="14" t="s">
        <v>29</v>
      </c>
      <c r="B14" s="14" t="s">
        <v>16</v>
      </c>
      <c r="C14" s="14" t="s">
        <v>6</v>
      </c>
      <c r="D14" s="15" t="s">
        <v>30</v>
      </c>
      <c r="E14" s="16">
        <v>7</v>
      </c>
      <c r="F14" s="16"/>
      <c r="G14" s="17">
        <f>ROUND(E14*F14,2)</f>
        <v>0</v>
      </c>
    </row>
    <row r="15" spans="1:7" ht="101.25" x14ac:dyDescent="0.25">
      <c r="A15" s="18"/>
      <c r="B15" s="18"/>
      <c r="C15" s="18"/>
      <c r="D15" s="19" t="s">
        <v>31</v>
      </c>
      <c r="E15" s="18"/>
      <c r="F15" s="18"/>
      <c r="G15" s="18"/>
    </row>
    <row r="16" spans="1:7" x14ac:dyDescent="0.25">
      <c r="A16" s="14" t="s">
        <v>32</v>
      </c>
      <c r="B16" s="14" t="s">
        <v>16</v>
      </c>
      <c r="C16" s="14" t="s">
        <v>6</v>
      </c>
      <c r="D16" s="15" t="s">
        <v>33</v>
      </c>
      <c r="E16" s="16">
        <v>2</v>
      </c>
      <c r="F16" s="16"/>
      <c r="G16" s="17">
        <f>ROUND(E16*F16,2)</f>
        <v>0</v>
      </c>
    </row>
    <row r="17" spans="1:7" ht="67.5" x14ac:dyDescent="0.25">
      <c r="A17" s="18"/>
      <c r="B17" s="18"/>
      <c r="C17" s="18"/>
      <c r="D17" s="19" t="s">
        <v>34</v>
      </c>
      <c r="E17" s="18"/>
      <c r="F17" s="18"/>
      <c r="G17" s="18"/>
    </row>
    <row r="18" spans="1:7" x14ac:dyDescent="0.25">
      <c r="A18" s="14" t="s">
        <v>35</v>
      </c>
      <c r="B18" s="14" t="s">
        <v>16</v>
      </c>
      <c r="C18" s="14" t="s">
        <v>24</v>
      </c>
      <c r="D18" s="15" t="s">
        <v>36</v>
      </c>
      <c r="E18" s="16">
        <v>1</v>
      </c>
      <c r="F18" s="16"/>
      <c r="G18" s="17">
        <f>ROUND(E18*F18,2)</f>
        <v>0</v>
      </c>
    </row>
    <row r="19" spans="1:7" ht="101.25" x14ac:dyDescent="0.25">
      <c r="A19" s="18"/>
      <c r="B19" s="18"/>
      <c r="C19" s="18"/>
      <c r="D19" s="19" t="s">
        <v>37</v>
      </c>
      <c r="E19" s="18"/>
      <c r="F19" s="18"/>
      <c r="G19" s="18"/>
    </row>
    <row r="20" spans="1:7" x14ac:dyDescent="0.25">
      <c r="A20" s="14" t="s">
        <v>38</v>
      </c>
      <c r="B20" s="14" t="s">
        <v>16</v>
      </c>
      <c r="C20" s="14" t="s">
        <v>24</v>
      </c>
      <c r="D20" s="15" t="s">
        <v>39</v>
      </c>
      <c r="E20" s="16">
        <v>5</v>
      </c>
      <c r="F20" s="16"/>
      <c r="G20" s="17">
        <f>ROUND(E20*F20,2)</f>
        <v>0</v>
      </c>
    </row>
    <row r="21" spans="1:7" ht="67.5" x14ac:dyDescent="0.25">
      <c r="A21" s="18"/>
      <c r="B21" s="18"/>
      <c r="C21" s="18"/>
      <c r="D21" s="19" t="s">
        <v>40</v>
      </c>
      <c r="E21" s="18"/>
      <c r="F21" s="18"/>
      <c r="G21" s="18"/>
    </row>
    <row r="22" spans="1:7" x14ac:dyDescent="0.25">
      <c r="A22" s="14" t="s">
        <v>41</v>
      </c>
      <c r="B22" s="14" t="s">
        <v>16</v>
      </c>
      <c r="C22" s="14" t="s">
        <v>43</v>
      </c>
      <c r="D22" s="15" t="s">
        <v>42</v>
      </c>
      <c r="E22" s="16">
        <v>136.69999999999999</v>
      </c>
      <c r="F22" s="16"/>
      <c r="G22" s="17">
        <f>ROUND(E22*F22,2)</f>
        <v>0</v>
      </c>
    </row>
    <row r="23" spans="1:7" ht="90" x14ac:dyDescent="0.25">
      <c r="A23" s="18"/>
      <c r="B23" s="18"/>
      <c r="C23" s="18"/>
      <c r="D23" s="19" t="s">
        <v>44</v>
      </c>
      <c r="E23" s="18"/>
      <c r="F23" s="18"/>
      <c r="G23" s="18"/>
    </row>
    <row r="24" spans="1:7" ht="22.5" x14ac:dyDescent="0.25">
      <c r="A24" s="14" t="s">
        <v>45</v>
      </c>
      <c r="B24" s="14" t="s">
        <v>16</v>
      </c>
      <c r="C24" s="14" t="s">
        <v>47</v>
      </c>
      <c r="D24" s="15" t="s">
        <v>46</v>
      </c>
      <c r="E24" s="16">
        <v>12.99</v>
      </c>
      <c r="F24" s="16"/>
      <c r="G24" s="17">
        <f>ROUND(E24*F24,2)</f>
        <v>0</v>
      </c>
    </row>
    <row r="25" spans="1:7" ht="135" x14ac:dyDescent="0.25">
      <c r="A25" s="18"/>
      <c r="B25" s="18"/>
      <c r="C25" s="18"/>
      <c r="D25" s="19" t="s">
        <v>48</v>
      </c>
      <c r="E25" s="18"/>
      <c r="F25" s="18"/>
      <c r="G25" s="18"/>
    </row>
    <row r="26" spans="1:7" x14ac:dyDescent="0.25">
      <c r="A26" s="14" t="s">
        <v>49</v>
      </c>
      <c r="B26" s="14" t="s">
        <v>16</v>
      </c>
      <c r="C26" s="14" t="s">
        <v>6</v>
      </c>
      <c r="D26" s="15" t="s">
        <v>50</v>
      </c>
      <c r="E26" s="16">
        <v>4</v>
      </c>
      <c r="F26" s="16"/>
      <c r="G26" s="17">
        <f>ROUND(E26*F26,2)</f>
        <v>0</v>
      </c>
    </row>
    <row r="27" spans="1:7" ht="78.75" x14ac:dyDescent="0.25">
      <c r="A27" s="18"/>
      <c r="B27" s="18"/>
      <c r="C27" s="18"/>
      <c r="D27" s="19" t="s">
        <v>51</v>
      </c>
      <c r="E27" s="18"/>
      <c r="F27" s="18"/>
      <c r="G27" s="18"/>
    </row>
    <row r="28" spans="1:7" x14ac:dyDescent="0.25">
      <c r="A28" s="18"/>
      <c r="B28" s="18"/>
      <c r="C28" s="18"/>
      <c r="D28" s="20" t="s">
        <v>52</v>
      </c>
      <c r="E28" s="16">
        <v>1</v>
      </c>
      <c r="F28" s="11">
        <f>G6+G8+G10+G12+G14+G16+G18+G20+G22+G24+G26</f>
        <v>0</v>
      </c>
      <c r="G28" s="11">
        <f>ROUND(F28*E28,2)</f>
        <v>0</v>
      </c>
    </row>
    <row r="29" spans="1:7" ht="0.95" customHeight="1" x14ac:dyDescent="0.25">
      <c r="A29" s="21"/>
      <c r="B29" s="21"/>
      <c r="C29" s="21"/>
      <c r="D29" s="22"/>
      <c r="E29" s="21"/>
      <c r="F29" s="21"/>
      <c r="G29" s="21"/>
    </row>
    <row r="30" spans="1:7" x14ac:dyDescent="0.25">
      <c r="A30" s="12" t="s">
        <v>53</v>
      </c>
      <c r="B30" s="12" t="s">
        <v>11</v>
      </c>
      <c r="C30" s="12" t="s">
        <v>0</v>
      </c>
      <c r="D30" s="13" t="s">
        <v>54</v>
      </c>
      <c r="E30" s="11">
        <f>E33</f>
        <v>1</v>
      </c>
      <c r="F30" s="11">
        <f>F33</f>
        <v>0</v>
      </c>
      <c r="G30" s="11">
        <f>G33</f>
        <v>0</v>
      </c>
    </row>
    <row r="31" spans="1:7" ht="22.5" x14ac:dyDescent="0.25">
      <c r="A31" s="14" t="s">
        <v>55</v>
      </c>
      <c r="B31" s="14" t="s">
        <v>16</v>
      </c>
      <c r="C31" s="14" t="s">
        <v>57</v>
      </c>
      <c r="D31" s="15" t="s">
        <v>56</v>
      </c>
      <c r="E31" s="16">
        <v>23.9</v>
      </c>
      <c r="F31" s="16"/>
      <c r="G31" s="17">
        <f>ROUND(E31*F31,2)</f>
        <v>0</v>
      </c>
    </row>
    <row r="32" spans="1:7" ht="213.75" x14ac:dyDescent="0.25">
      <c r="A32" s="18"/>
      <c r="B32" s="18"/>
      <c r="C32" s="18"/>
      <c r="D32" s="19" t="s">
        <v>58</v>
      </c>
      <c r="E32" s="18"/>
      <c r="F32" s="18"/>
      <c r="G32" s="18"/>
    </row>
    <row r="33" spans="1:7" x14ac:dyDescent="0.25">
      <c r="A33" s="18"/>
      <c r="B33" s="18"/>
      <c r="C33" s="18"/>
      <c r="D33" s="20" t="s">
        <v>59</v>
      </c>
      <c r="E33" s="16">
        <v>1</v>
      </c>
      <c r="F33" s="11">
        <f>G31</f>
        <v>0</v>
      </c>
      <c r="G33" s="11">
        <f>ROUND(F33*E33,2)</f>
        <v>0</v>
      </c>
    </row>
    <row r="34" spans="1:7" ht="0.95" customHeight="1" x14ac:dyDescent="0.25">
      <c r="A34" s="21"/>
      <c r="B34" s="21"/>
      <c r="C34" s="21"/>
      <c r="D34" s="22"/>
      <c r="E34" s="21"/>
      <c r="F34" s="21"/>
      <c r="G34" s="21"/>
    </row>
    <row r="35" spans="1:7" x14ac:dyDescent="0.25">
      <c r="A35" s="12" t="s">
        <v>60</v>
      </c>
      <c r="B35" s="12" t="s">
        <v>11</v>
      </c>
      <c r="C35" s="12" t="s">
        <v>0</v>
      </c>
      <c r="D35" s="13" t="s">
        <v>61</v>
      </c>
      <c r="E35" s="11">
        <f>E44</f>
        <v>1</v>
      </c>
      <c r="F35" s="11">
        <f>F44</f>
        <v>0</v>
      </c>
      <c r="G35" s="11">
        <f>G44</f>
        <v>0</v>
      </c>
    </row>
    <row r="36" spans="1:7" x14ac:dyDescent="0.25">
      <c r="A36" s="14" t="s">
        <v>62</v>
      </c>
      <c r="B36" s="14" t="s">
        <v>16</v>
      </c>
      <c r="C36" s="14" t="s">
        <v>57</v>
      </c>
      <c r="D36" s="15" t="s">
        <v>63</v>
      </c>
      <c r="E36" s="16">
        <v>65</v>
      </c>
      <c r="F36" s="16"/>
      <c r="G36" s="17">
        <f>ROUND(E36*F36,2)</f>
        <v>0</v>
      </c>
    </row>
    <row r="37" spans="1:7" ht="191.25" x14ac:dyDescent="0.25">
      <c r="A37" s="18"/>
      <c r="B37" s="18"/>
      <c r="C37" s="18"/>
      <c r="D37" s="19" t="s">
        <v>64</v>
      </c>
      <c r="E37" s="18"/>
      <c r="F37" s="18"/>
      <c r="G37" s="18"/>
    </row>
    <row r="38" spans="1:7" ht="22.5" x14ac:dyDescent="0.25">
      <c r="A38" s="14" t="s">
        <v>65</v>
      </c>
      <c r="B38" s="14" t="s">
        <v>16</v>
      </c>
      <c r="C38" s="14" t="s">
        <v>57</v>
      </c>
      <c r="D38" s="15" t="s">
        <v>66</v>
      </c>
      <c r="E38" s="16">
        <v>107.3</v>
      </c>
      <c r="F38" s="16"/>
      <c r="G38" s="17">
        <f>ROUND(E38*F38,2)</f>
        <v>0</v>
      </c>
    </row>
    <row r="39" spans="1:7" ht="180" x14ac:dyDescent="0.25">
      <c r="A39" s="18"/>
      <c r="B39" s="18"/>
      <c r="C39" s="18"/>
      <c r="D39" s="19" t="s">
        <v>67</v>
      </c>
      <c r="E39" s="18"/>
      <c r="F39" s="18"/>
      <c r="G39" s="18"/>
    </row>
    <row r="40" spans="1:7" ht="22.5" x14ac:dyDescent="0.25">
      <c r="A40" s="14" t="s">
        <v>68</v>
      </c>
      <c r="B40" s="14" t="s">
        <v>16</v>
      </c>
      <c r="C40" s="14" t="s">
        <v>24</v>
      </c>
      <c r="D40" s="15" t="s">
        <v>69</v>
      </c>
      <c r="E40" s="16">
        <v>65</v>
      </c>
      <c r="F40" s="16"/>
      <c r="G40" s="17">
        <f>ROUND(E40*F40,2)</f>
        <v>0</v>
      </c>
    </row>
    <row r="41" spans="1:7" ht="146.25" x14ac:dyDescent="0.25">
      <c r="A41" s="18"/>
      <c r="B41" s="18"/>
      <c r="C41" s="18"/>
      <c r="D41" s="19" t="s">
        <v>70</v>
      </c>
      <c r="E41" s="18"/>
      <c r="F41" s="18"/>
      <c r="G41" s="18"/>
    </row>
    <row r="42" spans="1:7" x14ac:dyDescent="0.25">
      <c r="A42" s="14" t="s">
        <v>71</v>
      </c>
      <c r="B42" s="14" t="s">
        <v>16</v>
      </c>
      <c r="C42" s="14" t="s">
        <v>43</v>
      </c>
      <c r="D42" s="15" t="s">
        <v>72</v>
      </c>
      <c r="E42" s="16">
        <v>0</v>
      </c>
      <c r="F42" s="16"/>
      <c r="G42" s="17">
        <f>ROUND(E42*F42,2)</f>
        <v>0</v>
      </c>
    </row>
    <row r="43" spans="1:7" ht="67.5" x14ac:dyDescent="0.25">
      <c r="A43" s="18"/>
      <c r="B43" s="18"/>
      <c r="C43" s="18"/>
      <c r="D43" s="19" t="s">
        <v>73</v>
      </c>
      <c r="E43" s="18"/>
      <c r="F43" s="18"/>
      <c r="G43" s="18"/>
    </row>
    <row r="44" spans="1:7" x14ac:dyDescent="0.25">
      <c r="A44" s="18"/>
      <c r="B44" s="18"/>
      <c r="C44" s="18"/>
      <c r="D44" s="20" t="s">
        <v>74</v>
      </c>
      <c r="E44" s="16">
        <v>1</v>
      </c>
      <c r="F44" s="11">
        <f>G36+G38+G40+G42</f>
        <v>0</v>
      </c>
      <c r="G44" s="11">
        <f>ROUND(F44*E44,2)</f>
        <v>0</v>
      </c>
    </row>
    <row r="45" spans="1:7" ht="0.95" customHeight="1" x14ac:dyDescent="0.25">
      <c r="A45" s="21"/>
      <c r="B45" s="21"/>
      <c r="C45" s="21"/>
      <c r="D45" s="22"/>
      <c r="E45" s="21"/>
      <c r="F45" s="21"/>
      <c r="G45" s="21"/>
    </row>
    <row r="46" spans="1:7" x14ac:dyDescent="0.25">
      <c r="A46" s="12" t="s">
        <v>75</v>
      </c>
      <c r="B46" s="12" t="s">
        <v>11</v>
      </c>
      <c r="C46" s="12" t="s">
        <v>0</v>
      </c>
      <c r="D46" s="13" t="s">
        <v>76</v>
      </c>
      <c r="E46" s="11">
        <f>E57</f>
        <v>1</v>
      </c>
      <c r="F46" s="11">
        <f>F57</f>
        <v>0</v>
      </c>
      <c r="G46" s="11">
        <f>G57</f>
        <v>0</v>
      </c>
    </row>
    <row r="47" spans="1:7" x14ac:dyDescent="0.25">
      <c r="A47" s="14" t="s">
        <v>77</v>
      </c>
      <c r="B47" s="14" t="s">
        <v>16</v>
      </c>
      <c r="C47" s="14" t="s">
        <v>6</v>
      </c>
      <c r="D47" s="15" t="s">
        <v>78</v>
      </c>
      <c r="E47" s="16">
        <v>8</v>
      </c>
      <c r="F47" s="16"/>
      <c r="G47" s="17">
        <f>ROUND(E47*F47,2)</f>
        <v>0</v>
      </c>
    </row>
    <row r="48" spans="1:7" ht="236.25" x14ac:dyDescent="0.25">
      <c r="A48" s="18"/>
      <c r="B48" s="18"/>
      <c r="C48" s="18"/>
      <c r="D48" s="19" t="s">
        <v>79</v>
      </c>
      <c r="E48" s="18"/>
      <c r="F48" s="18"/>
      <c r="G48" s="18"/>
    </row>
    <row r="49" spans="1:7" x14ac:dyDescent="0.25">
      <c r="A49" s="14" t="s">
        <v>80</v>
      </c>
      <c r="B49" s="14" t="s">
        <v>16</v>
      </c>
      <c r="C49" s="14" t="s">
        <v>24</v>
      </c>
      <c r="D49" s="15" t="s">
        <v>81</v>
      </c>
      <c r="E49" s="16">
        <v>7.4</v>
      </c>
      <c r="F49" s="16"/>
      <c r="G49" s="17">
        <f>ROUND(E49*F49,2)</f>
        <v>0</v>
      </c>
    </row>
    <row r="50" spans="1:7" ht="360" x14ac:dyDescent="0.25">
      <c r="A50" s="18"/>
      <c r="B50" s="18"/>
      <c r="C50" s="18"/>
      <c r="D50" s="19" t="s">
        <v>82</v>
      </c>
      <c r="E50" s="18"/>
      <c r="F50" s="18"/>
      <c r="G50" s="18"/>
    </row>
    <row r="51" spans="1:7" ht="22.5" x14ac:dyDescent="0.25">
      <c r="A51" s="14" t="s">
        <v>83</v>
      </c>
      <c r="B51" s="14" t="s">
        <v>16</v>
      </c>
      <c r="C51" s="14" t="s">
        <v>24</v>
      </c>
      <c r="D51" s="15" t="s">
        <v>84</v>
      </c>
      <c r="E51" s="16">
        <v>1</v>
      </c>
      <c r="F51" s="16"/>
      <c r="G51" s="17">
        <f>ROUND(E51*F51,2)</f>
        <v>0</v>
      </c>
    </row>
    <row r="52" spans="1:7" ht="225" x14ac:dyDescent="0.25">
      <c r="A52" s="18"/>
      <c r="B52" s="18"/>
      <c r="C52" s="18"/>
      <c r="D52" s="19" t="s">
        <v>85</v>
      </c>
      <c r="E52" s="18"/>
      <c r="F52" s="18"/>
      <c r="G52" s="18"/>
    </row>
    <row r="53" spans="1:7" ht="22.5" x14ac:dyDescent="0.25">
      <c r="A53" s="14" t="s">
        <v>86</v>
      </c>
      <c r="B53" s="14" t="s">
        <v>16</v>
      </c>
      <c r="C53" s="14" t="s">
        <v>6</v>
      </c>
      <c r="D53" s="15" t="s">
        <v>87</v>
      </c>
      <c r="E53" s="16">
        <v>2</v>
      </c>
      <c r="F53" s="16"/>
      <c r="G53" s="17">
        <f>ROUND(E53*F53,2)</f>
        <v>0</v>
      </c>
    </row>
    <row r="54" spans="1:7" ht="78.75" x14ac:dyDescent="0.25">
      <c r="A54" s="18"/>
      <c r="B54" s="18"/>
      <c r="C54" s="18"/>
      <c r="D54" s="19" t="s">
        <v>88</v>
      </c>
      <c r="E54" s="18"/>
      <c r="F54" s="18"/>
      <c r="G54" s="18"/>
    </row>
    <row r="55" spans="1:7" x14ac:dyDescent="0.25">
      <c r="A55" s="14" t="s">
        <v>89</v>
      </c>
      <c r="B55" s="14" t="s">
        <v>16</v>
      </c>
      <c r="C55" s="14" t="s">
        <v>6</v>
      </c>
      <c r="D55" s="15" t="s">
        <v>90</v>
      </c>
      <c r="E55" s="16">
        <v>1</v>
      </c>
      <c r="F55" s="16"/>
      <c r="G55" s="17">
        <f>ROUND(E55*F55,2)</f>
        <v>0</v>
      </c>
    </row>
    <row r="56" spans="1:7" ht="135" x14ac:dyDescent="0.25">
      <c r="A56" s="18"/>
      <c r="B56" s="18"/>
      <c r="C56" s="18"/>
      <c r="D56" s="19" t="s">
        <v>91</v>
      </c>
      <c r="E56" s="18"/>
      <c r="F56" s="18"/>
      <c r="G56" s="18"/>
    </row>
    <row r="57" spans="1:7" x14ac:dyDescent="0.25">
      <c r="A57" s="18"/>
      <c r="B57" s="18"/>
      <c r="C57" s="18"/>
      <c r="D57" s="20" t="s">
        <v>92</v>
      </c>
      <c r="E57" s="16">
        <v>1</v>
      </c>
      <c r="F57" s="11">
        <f>G47+G49+G51+G53+G55</f>
        <v>0</v>
      </c>
      <c r="G57" s="11">
        <f>ROUND(F57*E57,2)</f>
        <v>0</v>
      </c>
    </row>
    <row r="58" spans="1:7" ht="0.95" customHeight="1" x14ac:dyDescent="0.25">
      <c r="A58" s="21"/>
      <c r="B58" s="21"/>
      <c r="C58" s="21"/>
      <c r="D58" s="22"/>
      <c r="E58" s="21"/>
      <c r="F58" s="21"/>
      <c r="G58" s="21"/>
    </row>
    <row r="59" spans="1:7" x14ac:dyDescent="0.25">
      <c r="A59" s="12" t="s">
        <v>93</v>
      </c>
      <c r="B59" s="12" t="s">
        <v>11</v>
      </c>
      <c r="C59" s="12" t="s">
        <v>0</v>
      </c>
      <c r="D59" s="13" t="s">
        <v>94</v>
      </c>
      <c r="E59" s="23">
        <v>1</v>
      </c>
      <c r="F59" s="23">
        <f>F68</f>
        <v>0</v>
      </c>
      <c r="G59" s="23">
        <f>G68</f>
        <v>0</v>
      </c>
    </row>
    <row r="60" spans="1:7" s="28" customFormat="1" x14ac:dyDescent="0.25">
      <c r="A60" s="30" t="s">
        <v>215</v>
      </c>
      <c r="B60" s="30" t="s">
        <v>216</v>
      </c>
      <c r="C60" s="30" t="s">
        <v>17</v>
      </c>
      <c r="D60" s="31" t="s">
        <v>217</v>
      </c>
      <c r="E60" s="34">
        <v>1</v>
      </c>
      <c r="F60" s="34"/>
      <c r="G60" s="48">
        <f>ROUND(E60*F60,2)</f>
        <v>0</v>
      </c>
    </row>
    <row r="61" spans="1:7" s="28" customFormat="1" ht="123.75" x14ac:dyDescent="0.25">
      <c r="A61" s="32"/>
      <c r="B61" s="32"/>
      <c r="C61" s="32"/>
      <c r="D61" s="33" t="s">
        <v>218</v>
      </c>
      <c r="E61" s="27"/>
      <c r="F61" s="27"/>
      <c r="G61" s="27"/>
    </row>
    <row r="62" spans="1:7" s="28" customFormat="1" x14ac:dyDescent="0.25">
      <c r="A62" s="35" t="s">
        <v>219</v>
      </c>
      <c r="B62" s="35" t="s">
        <v>216</v>
      </c>
      <c r="C62" s="35" t="s">
        <v>17</v>
      </c>
      <c r="D62" s="36" t="s">
        <v>220</v>
      </c>
      <c r="E62" s="39">
        <v>1</v>
      </c>
      <c r="F62" s="39"/>
      <c r="G62" s="48">
        <f>ROUND(E62*F62,2)</f>
        <v>0</v>
      </c>
    </row>
    <row r="63" spans="1:7" s="28" customFormat="1" ht="67.5" x14ac:dyDescent="0.25">
      <c r="A63" s="37"/>
      <c r="B63" s="37"/>
      <c r="C63" s="37"/>
      <c r="D63" s="38" t="s">
        <v>221</v>
      </c>
      <c r="E63" s="27"/>
      <c r="F63" s="27"/>
      <c r="G63" s="27"/>
    </row>
    <row r="64" spans="1:7" s="28" customFormat="1" x14ac:dyDescent="0.25">
      <c r="A64" s="35" t="s">
        <v>222</v>
      </c>
      <c r="B64" s="35" t="s">
        <v>216</v>
      </c>
      <c r="C64" s="35" t="s">
        <v>17</v>
      </c>
      <c r="D64" s="36" t="s">
        <v>223</v>
      </c>
      <c r="E64" s="41">
        <v>2</v>
      </c>
      <c r="F64" s="41"/>
      <c r="G64" s="48">
        <f>ROUND(E64*F64,2)</f>
        <v>0</v>
      </c>
    </row>
    <row r="65" spans="1:7" s="28" customFormat="1" ht="67.5" x14ac:dyDescent="0.25">
      <c r="A65" s="37"/>
      <c r="B65" s="37"/>
      <c r="C65" s="37"/>
      <c r="D65" s="38" t="s">
        <v>224</v>
      </c>
      <c r="E65" s="27"/>
      <c r="F65" s="27"/>
      <c r="G65" s="27"/>
    </row>
    <row r="66" spans="1:7" s="28" customFormat="1" x14ac:dyDescent="0.25">
      <c r="A66" s="42" t="s">
        <v>225</v>
      </c>
      <c r="B66" s="42" t="s">
        <v>216</v>
      </c>
      <c r="C66" s="42" t="s">
        <v>17</v>
      </c>
      <c r="D66" s="43" t="s">
        <v>226</v>
      </c>
      <c r="E66" s="47">
        <v>1</v>
      </c>
      <c r="F66" s="47"/>
      <c r="G66" s="48">
        <f>ROUND(E66*F66,2)</f>
        <v>0</v>
      </c>
    </row>
    <row r="67" spans="1:7" s="28" customFormat="1" ht="112.5" x14ac:dyDescent="0.25">
      <c r="A67" s="44"/>
      <c r="B67" s="44"/>
      <c r="C67" s="44"/>
      <c r="D67" s="45" t="s">
        <v>227</v>
      </c>
      <c r="E67" s="27"/>
      <c r="F67" s="27"/>
      <c r="G67" s="27"/>
    </row>
    <row r="68" spans="1:7" s="28" customFormat="1" x14ac:dyDescent="0.25">
      <c r="A68" s="40"/>
      <c r="B68" s="40"/>
      <c r="C68" s="40"/>
      <c r="D68" s="20" t="s">
        <v>228</v>
      </c>
      <c r="E68" s="29">
        <v>1</v>
      </c>
      <c r="F68" s="27">
        <f>G66+G64+G62+G60</f>
        <v>0</v>
      </c>
      <c r="G68" s="46">
        <f>ROUND(F68*E68,2)</f>
        <v>0</v>
      </c>
    </row>
    <row r="69" spans="1:7" x14ac:dyDescent="0.25">
      <c r="A69" s="12" t="s">
        <v>95</v>
      </c>
      <c r="B69" s="12" t="s">
        <v>11</v>
      </c>
      <c r="C69" s="12" t="s">
        <v>0</v>
      </c>
      <c r="D69" s="13" t="s">
        <v>96</v>
      </c>
      <c r="E69" s="11">
        <f>E73</f>
        <v>1</v>
      </c>
      <c r="F69" s="11">
        <f>F73</f>
        <v>0</v>
      </c>
      <c r="G69" s="11">
        <f>G73</f>
        <v>0</v>
      </c>
    </row>
    <row r="70" spans="1:7" x14ac:dyDescent="0.25">
      <c r="A70" s="14" t="s">
        <v>97</v>
      </c>
      <c r="B70" s="14" t="s">
        <v>16</v>
      </c>
      <c r="C70" s="14" t="s">
        <v>6</v>
      </c>
      <c r="D70" s="15" t="s">
        <v>98</v>
      </c>
      <c r="E70" s="16">
        <v>7</v>
      </c>
      <c r="F70" s="16"/>
      <c r="G70" s="17">
        <f>ROUND(E70*F70,2)</f>
        <v>0</v>
      </c>
    </row>
    <row r="71" spans="1:7" ht="180" x14ac:dyDescent="0.25">
      <c r="A71" s="18"/>
      <c r="B71" s="18"/>
      <c r="C71" s="18"/>
      <c r="D71" s="19" t="s">
        <v>99</v>
      </c>
      <c r="E71" s="18"/>
      <c r="F71" s="18"/>
      <c r="G71" s="18"/>
    </row>
    <row r="72" spans="1:7" x14ac:dyDescent="0.25">
      <c r="A72" s="14" t="s">
        <v>100</v>
      </c>
      <c r="B72" s="14" t="s">
        <v>16</v>
      </c>
      <c r="C72" s="14" t="s">
        <v>6</v>
      </c>
      <c r="D72" s="15" t="s">
        <v>101</v>
      </c>
      <c r="E72" s="16">
        <v>2</v>
      </c>
      <c r="F72" s="16"/>
      <c r="G72" s="17">
        <f>ROUND(E72*F72,2)</f>
        <v>0</v>
      </c>
    </row>
    <row r="73" spans="1:7" x14ac:dyDescent="0.25">
      <c r="A73" s="18"/>
      <c r="B73" s="18"/>
      <c r="C73" s="18"/>
      <c r="D73" s="20" t="s">
        <v>102</v>
      </c>
      <c r="E73" s="16">
        <v>1</v>
      </c>
      <c r="F73" s="11">
        <f>G70+G72</f>
        <v>0</v>
      </c>
      <c r="G73" s="11">
        <f>ROUND(F73*E73,2)</f>
        <v>0</v>
      </c>
    </row>
    <row r="74" spans="1:7" ht="0.95" customHeight="1" x14ac:dyDescent="0.25">
      <c r="A74" s="21"/>
      <c r="B74" s="21"/>
      <c r="C74" s="21"/>
      <c r="D74" s="22"/>
      <c r="E74" s="21"/>
      <c r="F74" s="21"/>
      <c r="G74" s="21"/>
    </row>
    <row r="75" spans="1:7" x14ac:dyDescent="0.25">
      <c r="A75" s="12" t="s">
        <v>103</v>
      </c>
      <c r="B75" s="12" t="s">
        <v>11</v>
      </c>
      <c r="C75" s="12" t="s">
        <v>0</v>
      </c>
      <c r="D75" s="13" t="s">
        <v>104</v>
      </c>
      <c r="E75" s="11">
        <f>E86</f>
        <v>1</v>
      </c>
      <c r="F75" s="11">
        <f>F86</f>
        <v>0</v>
      </c>
      <c r="G75" s="11">
        <f>G86</f>
        <v>0</v>
      </c>
    </row>
    <row r="76" spans="1:7" x14ac:dyDescent="0.25">
      <c r="A76" s="14" t="s">
        <v>105</v>
      </c>
      <c r="B76" s="14" t="s">
        <v>16</v>
      </c>
      <c r="C76" s="14" t="s">
        <v>6</v>
      </c>
      <c r="D76" s="15" t="s">
        <v>106</v>
      </c>
      <c r="E76" s="16">
        <v>1</v>
      </c>
      <c r="F76" s="16"/>
      <c r="G76" s="17">
        <f>ROUND(E76*F76,2)</f>
        <v>0</v>
      </c>
    </row>
    <row r="77" spans="1:7" ht="409.5" x14ac:dyDescent="0.25">
      <c r="A77" s="18"/>
      <c r="B77" s="18"/>
      <c r="C77" s="18"/>
      <c r="D77" s="19" t="s">
        <v>107</v>
      </c>
      <c r="E77" s="18"/>
      <c r="F77" s="18"/>
      <c r="G77" s="18"/>
    </row>
    <row r="78" spans="1:7" ht="22.5" x14ac:dyDescent="0.25">
      <c r="A78" s="14" t="s">
        <v>108</v>
      </c>
      <c r="B78" s="14" t="s">
        <v>16</v>
      </c>
      <c r="C78" s="14" t="s">
        <v>43</v>
      </c>
      <c r="D78" s="15" t="s">
        <v>109</v>
      </c>
      <c r="E78" s="16">
        <v>560</v>
      </c>
      <c r="F78" s="16"/>
      <c r="G78" s="17">
        <f>ROUND(E78*F78,2)</f>
        <v>0</v>
      </c>
    </row>
    <row r="79" spans="1:7" ht="292.5" x14ac:dyDescent="0.25">
      <c r="A79" s="18"/>
      <c r="B79" s="18"/>
      <c r="C79" s="18"/>
      <c r="D79" s="19" t="s">
        <v>110</v>
      </c>
      <c r="E79" s="18"/>
      <c r="F79" s="18"/>
      <c r="G79" s="18"/>
    </row>
    <row r="80" spans="1:7" ht="22.5" x14ac:dyDescent="0.25">
      <c r="A80" s="14" t="s">
        <v>111</v>
      </c>
      <c r="B80" s="14" t="s">
        <v>16</v>
      </c>
      <c r="C80" s="14" t="s">
        <v>43</v>
      </c>
      <c r="D80" s="15" t="s">
        <v>112</v>
      </c>
      <c r="E80" s="16">
        <v>20</v>
      </c>
      <c r="F80" s="16"/>
      <c r="G80" s="17">
        <f>ROUND(E80*F80,2)</f>
        <v>0</v>
      </c>
    </row>
    <row r="81" spans="1:7" ht="292.5" x14ac:dyDescent="0.25">
      <c r="A81" s="18"/>
      <c r="B81" s="18"/>
      <c r="C81" s="18"/>
      <c r="D81" s="19" t="s">
        <v>113</v>
      </c>
      <c r="E81" s="18"/>
      <c r="F81" s="18"/>
      <c r="G81" s="18"/>
    </row>
    <row r="82" spans="1:7" ht="22.5" x14ac:dyDescent="0.25">
      <c r="A82" s="14" t="s">
        <v>114</v>
      </c>
      <c r="B82" s="14" t="s">
        <v>16</v>
      </c>
      <c r="C82" s="14" t="s">
        <v>17</v>
      </c>
      <c r="D82" s="15" t="s">
        <v>115</v>
      </c>
      <c r="E82" s="16">
        <v>24</v>
      </c>
      <c r="F82" s="16"/>
      <c r="G82" s="17">
        <f>ROUND(E82*F82,2)</f>
        <v>0</v>
      </c>
    </row>
    <row r="83" spans="1:7" ht="213.75" x14ac:dyDescent="0.25">
      <c r="A83" s="18"/>
      <c r="B83" s="18"/>
      <c r="C83" s="18"/>
      <c r="D83" s="19" t="s">
        <v>116</v>
      </c>
      <c r="E83" s="18"/>
      <c r="F83" s="18"/>
      <c r="G83" s="18"/>
    </row>
    <row r="84" spans="1:7" ht="22.5" x14ac:dyDescent="0.25">
      <c r="A84" s="14" t="s">
        <v>117</v>
      </c>
      <c r="B84" s="14" t="s">
        <v>16</v>
      </c>
      <c r="C84" s="14" t="s">
        <v>0</v>
      </c>
      <c r="D84" s="15" t="s">
        <v>118</v>
      </c>
      <c r="E84" s="16">
        <v>550</v>
      </c>
      <c r="F84" s="16"/>
      <c r="G84" s="17">
        <f>ROUND(E84*F84,2)</f>
        <v>0</v>
      </c>
    </row>
    <row r="85" spans="1:7" ht="303.75" x14ac:dyDescent="0.25">
      <c r="A85" s="18"/>
      <c r="B85" s="18"/>
      <c r="C85" s="18"/>
      <c r="D85" s="19" t="s">
        <v>119</v>
      </c>
      <c r="E85" s="18"/>
      <c r="F85" s="18"/>
      <c r="G85" s="18"/>
    </row>
    <row r="86" spans="1:7" x14ac:dyDescent="0.25">
      <c r="A86" s="18"/>
      <c r="B86" s="18"/>
      <c r="C86" s="18"/>
      <c r="D86" s="20" t="s">
        <v>120</v>
      </c>
      <c r="E86" s="16">
        <v>1</v>
      </c>
      <c r="F86" s="11">
        <f>G76+G78+G80+G82+G84</f>
        <v>0</v>
      </c>
      <c r="G86" s="11">
        <f>ROUND(F86*E86,2)</f>
        <v>0</v>
      </c>
    </row>
    <row r="87" spans="1:7" ht="0.95" customHeight="1" x14ac:dyDescent="0.25">
      <c r="A87" s="21"/>
      <c r="B87" s="21"/>
      <c r="C87" s="21"/>
      <c r="D87" s="22"/>
      <c r="E87" s="21"/>
      <c r="F87" s="21"/>
      <c r="G87" s="21"/>
    </row>
    <row r="88" spans="1:7" x14ac:dyDescent="0.25">
      <c r="A88" s="12" t="s">
        <v>121</v>
      </c>
      <c r="B88" s="12" t="s">
        <v>11</v>
      </c>
      <c r="C88" s="12" t="s">
        <v>0</v>
      </c>
      <c r="D88" s="13" t="s">
        <v>122</v>
      </c>
      <c r="E88" s="11">
        <f>E95</f>
        <v>1</v>
      </c>
      <c r="F88" s="11">
        <f>F95</f>
        <v>0</v>
      </c>
      <c r="G88" s="11">
        <f>G95</f>
        <v>0</v>
      </c>
    </row>
    <row r="89" spans="1:7" x14ac:dyDescent="0.25">
      <c r="A89" s="14" t="s">
        <v>123</v>
      </c>
      <c r="B89" s="14" t="s">
        <v>16</v>
      </c>
      <c r="C89" s="14" t="s">
        <v>17</v>
      </c>
      <c r="D89" s="15" t="s">
        <v>124</v>
      </c>
      <c r="E89" s="16">
        <v>1</v>
      </c>
      <c r="F89" s="16"/>
      <c r="G89" s="17">
        <f>ROUND(E89*F89,2)</f>
        <v>0</v>
      </c>
    </row>
    <row r="90" spans="1:7" ht="258.75" x14ac:dyDescent="0.25">
      <c r="A90" s="18"/>
      <c r="B90" s="18"/>
      <c r="C90" s="18"/>
      <c r="D90" s="19" t="s">
        <v>125</v>
      </c>
      <c r="E90" s="18"/>
      <c r="F90" s="18"/>
      <c r="G90" s="18"/>
    </row>
    <row r="91" spans="1:7" x14ac:dyDescent="0.25">
      <c r="A91" s="14" t="s">
        <v>126</v>
      </c>
      <c r="B91" s="14" t="s">
        <v>16</v>
      </c>
      <c r="C91" s="14" t="s">
        <v>43</v>
      </c>
      <c r="D91" s="15" t="s">
        <v>127</v>
      </c>
      <c r="E91" s="16">
        <v>10.5</v>
      </c>
      <c r="F91" s="16"/>
      <c r="G91" s="17">
        <f>ROUND(E91*F91,2)</f>
        <v>0</v>
      </c>
    </row>
    <row r="92" spans="1:7" ht="90" x14ac:dyDescent="0.25">
      <c r="A92" s="18"/>
      <c r="B92" s="18"/>
      <c r="C92" s="18"/>
      <c r="D92" s="19" t="s">
        <v>128</v>
      </c>
      <c r="E92" s="18"/>
      <c r="F92" s="18"/>
      <c r="G92" s="18"/>
    </row>
    <row r="93" spans="1:7" x14ac:dyDescent="0.25">
      <c r="A93" s="14" t="s">
        <v>129</v>
      </c>
      <c r="B93" s="14" t="s">
        <v>16</v>
      </c>
      <c r="C93" s="14" t="s">
        <v>43</v>
      </c>
      <c r="D93" s="15" t="s">
        <v>130</v>
      </c>
      <c r="E93" s="16">
        <v>34</v>
      </c>
      <c r="F93" s="16"/>
      <c r="G93" s="17">
        <f>ROUND(E93*F93,2)</f>
        <v>0</v>
      </c>
    </row>
    <row r="94" spans="1:7" ht="90" x14ac:dyDescent="0.25">
      <c r="A94" s="18"/>
      <c r="B94" s="18"/>
      <c r="C94" s="18"/>
      <c r="D94" s="19" t="s">
        <v>131</v>
      </c>
      <c r="E94" s="18"/>
      <c r="F94" s="18"/>
      <c r="G94" s="18"/>
    </row>
    <row r="95" spans="1:7" x14ac:dyDescent="0.25">
      <c r="A95" s="18"/>
      <c r="B95" s="18"/>
      <c r="C95" s="18"/>
      <c r="D95" s="20" t="s">
        <v>132</v>
      </c>
      <c r="E95" s="16">
        <v>1</v>
      </c>
      <c r="F95" s="11">
        <f>G89+G91+G93</f>
        <v>0</v>
      </c>
      <c r="G95" s="11">
        <f>ROUND(F95*E95,2)</f>
        <v>0</v>
      </c>
    </row>
    <row r="96" spans="1:7" ht="0.95" customHeight="1" x14ac:dyDescent="0.25">
      <c r="A96" s="21"/>
      <c r="B96" s="21"/>
      <c r="C96" s="21"/>
      <c r="D96" s="22"/>
      <c r="E96" s="21"/>
      <c r="F96" s="21"/>
      <c r="G96" s="21"/>
    </row>
    <row r="97" spans="1:7" x14ac:dyDescent="0.25">
      <c r="A97" s="12" t="s">
        <v>133</v>
      </c>
      <c r="B97" s="12" t="s">
        <v>11</v>
      </c>
      <c r="C97" s="12" t="s">
        <v>0</v>
      </c>
      <c r="D97" s="13" t="s">
        <v>134</v>
      </c>
      <c r="E97" s="11">
        <f>E102</f>
        <v>1</v>
      </c>
      <c r="F97" s="11">
        <f>F102</f>
        <v>0</v>
      </c>
      <c r="G97" s="11">
        <f>G102</f>
        <v>0</v>
      </c>
    </row>
    <row r="98" spans="1:7" ht="22.5" x14ac:dyDescent="0.25">
      <c r="A98" s="14" t="s">
        <v>135</v>
      </c>
      <c r="B98" s="14" t="s">
        <v>16</v>
      </c>
      <c r="C98" s="14" t="s">
        <v>43</v>
      </c>
      <c r="D98" s="15" t="s">
        <v>136</v>
      </c>
      <c r="E98" s="16">
        <v>35</v>
      </c>
      <c r="F98" s="16"/>
      <c r="G98" s="17">
        <f>ROUND(E98*F98,2)</f>
        <v>0</v>
      </c>
    </row>
    <row r="99" spans="1:7" ht="90" x14ac:dyDescent="0.25">
      <c r="A99" s="18"/>
      <c r="B99" s="18"/>
      <c r="C99" s="18"/>
      <c r="D99" s="19" t="s">
        <v>137</v>
      </c>
      <c r="E99" s="18"/>
      <c r="F99" s="18"/>
      <c r="G99" s="18"/>
    </row>
    <row r="100" spans="1:7" x14ac:dyDescent="0.25">
      <c r="A100" s="14" t="s">
        <v>138</v>
      </c>
      <c r="B100" s="14" t="s">
        <v>16</v>
      </c>
      <c r="C100" s="14" t="s">
        <v>6</v>
      </c>
      <c r="D100" s="15" t="s">
        <v>139</v>
      </c>
      <c r="E100" s="16">
        <v>1</v>
      </c>
      <c r="F100" s="16"/>
      <c r="G100" s="17">
        <f>ROUND(E100*F100,2)</f>
        <v>0</v>
      </c>
    </row>
    <row r="101" spans="1:7" ht="67.5" x14ac:dyDescent="0.25">
      <c r="A101" s="18"/>
      <c r="B101" s="18"/>
      <c r="C101" s="18"/>
      <c r="D101" s="19" t="s">
        <v>140</v>
      </c>
      <c r="E101" s="18"/>
      <c r="F101" s="18"/>
      <c r="G101" s="18"/>
    </row>
    <row r="102" spans="1:7" x14ac:dyDescent="0.25">
      <c r="A102" s="18"/>
      <c r="B102" s="18"/>
      <c r="C102" s="18"/>
      <c r="D102" s="20" t="s">
        <v>141</v>
      </c>
      <c r="E102" s="16">
        <v>1</v>
      </c>
      <c r="F102" s="11">
        <f>G98+G100</f>
        <v>0</v>
      </c>
      <c r="G102" s="11">
        <f>ROUND(F102*E102,2)</f>
        <v>0</v>
      </c>
    </row>
    <row r="103" spans="1:7" ht="0.95" customHeight="1" x14ac:dyDescent="0.25">
      <c r="A103" s="21"/>
      <c r="B103" s="21"/>
      <c r="C103" s="21"/>
      <c r="D103" s="22"/>
      <c r="E103" s="21"/>
      <c r="F103" s="21"/>
      <c r="G103" s="21"/>
    </row>
    <row r="104" spans="1:7" x14ac:dyDescent="0.25">
      <c r="A104" s="12" t="s">
        <v>142</v>
      </c>
      <c r="B104" s="12" t="s">
        <v>11</v>
      </c>
      <c r="C104" s="12" t="s">
        <v>0</v>
      </c>
      <c r="D104" s="13" t="s">
        <v>143</v>
      </c>
      <c r="E104" s="11">
        <f>E109</f>
        <v>1</v>
      </c>
      <c r="F104" s="11">
        <f>F109</f>
        <v>0</v>
      </c>
      <c r="G104" s="11">
        <f>G109</f>
        <v>0</v>
      </c>
    </row>
    <row r="105" spans="1:7" x14ac:dyDescent="0.25">
      <c r="A105" s="14" t="s">
        <v>144</v>
      </c>
      <c r="B105" s="14" t="s">
        <v>16</v>
      </c>
      <c r="C105" s="14" t="s">
        <v>0</v>
      </c>
      <c r="D105" s="15" t="s">
        <v>145</v>
      </c>
      <c r="E105" s="16">
        <v>15</v>
      </c>
      <c r="F105" s="16"/>
      <c r="G105" s="17">
        <f>ROUND(E105*F105,2)</f>
        <v>0</v>
      </c>
    </row>
    <row r="106" spans="1:7" ht="67.5" x14ac:dyDescent="0.25">
      <c r="A106" s="18"/>
      <c r="B106" s="18"/>
      <c r="C106" s="18"/>
      <c r="D106" s="19" t="s">
        <v>146</v>
      </c>
      <c r="E106" s="18"/>
      <c r="F106" s="18"/>
      <c r="G106" s="18"/>
    </row>
    <row r="107" spans="1:7" ht="22.5" x14ac:dyDescent="0.25">
      <c r="A107" s="14" t="s">
        <v>147</v>
      </c>
      <c r="B107" s="14" t="s">
        <v>16</v>
      </c>
      <c r="C107" s="14" t="s">
        <v>0</v>
      </c>
      <c r="D107" s="15" t="s">
        <v>148</v>
      </c>
      <c r="E107" s="16">
        <v>1</v>
      </c>
      <c r="F107" s="16"/>
      <c r="G107" s="17">
        <f>ROUND(E107*F107,2)</f>
        <v>0</v>
      </c>
    </row>
    <row r="108" spans="1:7" ht="112.5" x14ac:dyDescent="0.25">
      <c r="A108" s="18"/>
      <c r="B108" s="18"/>
      <c r="C108" s="18"/>
      <c r="D108" s="19" t="s">
        <v>149</v>
      </c>
      <c r="E108" s="18"/>
      <c r="F108" s="18"/>
      <c r="G108" s="18"/>
    </row>
    <row r="109" spans="1:7" x14ac:dyDescent="0.25">
      <c r="A109" s="18"/>
      <c r="B109" s="18"/>
      <c r="C109" s="18"/>
      <c r="D109" s="20" t="s">
        <v>150</v>
      </c>
      <c r="E109" s="16">
        <v>1</v>
      </c>
      <c r="F109" s="11">
        <f>G105+G107</f>
        <v>0</v>
      </c>
      <c r="G109" s="11">
        <f>ROUND(F109*E109,2)</f>
        <v>0</v>
      </c>
    </row>
    <row r="110" spans="1:7" ht="0.95" customHeight="1" x14ac:dyDescent="0.25">
      <c r="A110" s="21"/>
      <c r="B110" s="21"/>
      <c r="C110" s="21"/>
      <c r="D110" s="22"/>
      <c r="E110" s="21"/>
      <c r="F110" s="21"/>
      <c r="G110" s="21"/>
    </row>
    <row r="111" spans="1:7" x14ac:dyDescent="0.25">
      <c r="A111" s="18"/>
      <c r="B111" s="18"/>
      <c r="C111" s="18"/>
      <c r="D111" s="20" t="s">
        <v>151</v>
      </c>
      <c r="E111" s="24">
        <v>1</v>
      </c>
      <c r="F111" s="11">
        <f>G5+G30+G35+G46+SUM(G59:G69)+G75+G88+G97+G104</f>
        <v>0</v>
      </c>
      <c r="G111" s="11">
        <f>ROUND(F111*E111,2)</f>
        <v>0</v>
      </c>
    </row>
    <row r="112" spans="1:7" ht="0.95" customHeight="1" x14ac:dyDescent="0.25">
      <c r="A112" s="21"/>
      <c r="B112" s="21"/>
      <c r="C112" s="21"/>
      <c r="D112" s="22"/>
      <c r="E112" s="21"/>
      <c r="F112" s="21"/>
      <c r="G112" s="21"/>
    </row>
    <row r="113" spans="1:7" x14ac:dyDescent="0.25">
      <c r="A113" s="8" t="s">
        <v>152</v>
      </c>
      <c r="B113" s="8" t="s">
        <v>11</v>
      </c>
      <c r="C113" s="8" t="s">
        <v>0</v>
      </c>
      <c r="D113" s="9" t="s">
        <v>153</v>
      </c>
      <c r="E113" s="10">
        <f>E139</f>
        <v>1</v>
      </c>
      <c r="F113" s="11">
        <f>F139</f>
        <v>0</v>
      </c>
      <c r="G113" s="11">
        <f>G139</f>
        <v>0</v>
      </c>
    </row>
    <row r="114" spans="1:7" x14ac:dyDescent="0.25">
      <c r="A114" s="12" t="s">
        <v>154</v>
      </c>
      <c r="B114" s="12" t="s">
        <v>11</v>
      </c>
      <c r="C114" s="12" t="s">
        <v>0</v>
      </c>
      <c r="D114" s="13" t="s">
        <v>155</v>
      </c>
      <c r="E114" s="11">
        <f>E123</f>
        <v>1</v>
      </c>
      <c r="F114" s="11">
        <f>F123</f>
        <v>0</v>
      </c>
      <c r="G114" s="11">
        <f>G123</f>
        <v>0</v>
      </c>
    </row>
    <row r="115" spans="1:7" x14ac:dyDescent="0.25">
      <c r="A115" s="14" t="s">
        <v>156</v>
      </c>
      <c r="B115" s="14" t="s">
        <v>16</v>
      </c>
      <c r="C115" s="14" t="s">
        <v>24</v>
      </c>
      <c r="D115" s="15" t="s">
        <v>157</v>
      </c>
      <c r="E115" s="16">
        <v>51.3</v>
      </c>
      <c r="F115" s="16"/>
      <c r="G115" s="17">
        <f>ROUND(E115*F115,2)</f>
        <v>0</v>
      </c>
    </row>
    <row r="116" spans="1:7" ht="67.5" x14ac:dyDescent="0.25">
      <c r="A116" s="18"/>
      <c r="B116" s="18"/>
      <c r="C116" s="18"/>
      <c r="D116" s="19" t="s">
        <v>158</v>
      </c>
      <c r="E116" s="18"/>
      <c r="F116" s="18"/>
      <c r="G116" s="18"/>
    </row>
    <row r="117" spans="1:7" x14ac:dyDescent="0.25">
      <c r="A117" s="14" t="s">
        <v>159</v>
      </c>
      <c r="B117" s="14" t="s">
        <v>16</v>
      </c>
      <c r="C117" s="14" t="s">
        <v>24</v>
      </c>
      <c r="D117" s="15" t="s">
        <v>160</v>
      </c>
      <c r="E117" s="16">
        <v>13.88</v>
      </c>
      <c r="F117" s="16"/>
      <c r="G117" s="17">
        <f>ROUND(E117*F117,2)</f>
        <v>0</v>
      </c>
    </row>
    <row r="118" spans="1:7" ht="67.5" x14ac:dyDescent="0.25">
      <c r="A118" s="18"/>
      <c r="B118" s="18"/>
      <c r="C118" s="18"/>
      <c r="D118" s="19" t="s">
        <v>161</v>
      </c>
      <c r="E118" s="18"/>
      <c r="F118" s="18"/>
      <c r="G118" s="18"/>
    </row>
    <row r="119" spans="1:7" x14ac:dyDescent="0.25">
      <c r="A119" s="14" t="s">
        <v>162</v>
      </c>
      <c r="B119" s="14" t="s">
        <v>16</v>
      </c>
      <c r="C119" s="14" t="s">
        <v>24</v>
      </c>
      <c r="D119" s="15" t="s">
        <v>163</v>
      </c>
      <c r="E119" s="16">
        <v>2</v>
      </c>
      <c r="F119" s="16"/>
      <c r="G119" s="17">
        <f>ROUND(E119*F119,2)</f>
        <v>0</v>
      </c>
    </row>
    <row r="120" spans="1:7" ht="101.25" x14ac:dyDescent="0.25">
      <c r="A120" s="18"/>
      <c r="B120" s="18"/>
      <c r="C120" s="18"/>
      <c r="D120" s="19" t="s">
        <v>164</v>
      </c>
      <c r="E120" s="18"/>
      <c r="F120" s="18"/>
      <c r="G120" s="18"/>
    </row>
    <row r="121" spans="1:7" x14ac:dyDescent="0.25">
      <c r="A121" s="14" t="s">
        <v>49</v>
      </c>
      <c r="B121" s="14" t="s">
        <v>16</v>
      </c>
      <c r="C121" s="14" t="s">
        <v>6</v>
      </c>
      <c r="D121" s="15" t="s">
        <v>50</v>
      </c>
      <c r="E121" s="16">
        <v>4</v>
      </c>
      <c r="F121" s="16"/>
      <c r="G121" s="17">
        <f>ROUND(E121*F121,2)</f>
        <v>0</v>
      </c>
    </row>
    <row r="122" spans="1:7" ht="78.75" x14ac:dyDescent="0.25">
      <c r="A122" s="18"/>
      <c r="B122" s="18"/>
      <c r="C122" s="18"/>
      <c r="D122" s="19" t="s">
        <v>51</v>
      </c>
      <c r="E122" s="18"/>
      <c r="F122" s="18"/>
      <c r="G122" s="18"/>
    </row>
    <row r="123" spans="1:7" x14ac:dyDescent="0.25">
      <c r="A123" s="18"/>
      <c r="B123" s="18"/>
      <c r="C123" s="18"/>
      <c r="D123" s="20" t="s">
        <v>165</v>
      </c>
      <c r="E123" s="16">
        <v>1</v>
      </c>
      <c r="F123" s="11">
        <f>G115+G117+G119+G121</f>
        <v>0</v>
      </c>
      <c r="G123" s="11">
        <f>ROUND(F123*E123,2)</f>
        <v>0</v>
      </c>
    </row>
    <row r="124" spans="1:7" ht="0.95" customHeight="1" x14ac:dyDescent="0.25">
      <c r="A124" s="21"/>
      <c r="B124" s="21"/>
      <c r="C124" s="21"/>
      <c r="D124" s="22"/>
      <c r="E124" s="21"/>
      <c r="F124" s="21"/>
      <c r="G124" s="21"/>
    </row>
    <row r="125" spans="1:7" x14ac:dyDescent="0.25">
      <c r="A125" s="12" t="s">
        <v>166</v>
      </c>
      <c r="B125" s="12" t="s">
        <v>11</v>
      </c>
      <c r="C125" s="12" t="s">
        <v>0</v>
      </c>
      <c r="D125" s="13" t="s">
        <v>61</v>
      </c>
      <c r="E125" s="11">
        <f>E130</f>
        <v>1</v>
      </c>
      <c r="F125" s="11">
        <f>F130</f>
        <v>0</v>
      </c>
      <c r="G125" s="11">
        <f>G130</f>
        <v>0</v>
      </c>
    </row>
    <row r="126" spans="1:7" ht="22.5" x14ac:dyDescent="0.25">
      <c r="A126" s="14" t="s">
        <v>65</v>
      </c>
      <c r="B126" s="14" t="s">
        <v>16</v>
      </c>
      <c r="C126" s="14" t="s">
        <v>57</v>
      </c>
      <c r="D126" s="15" t="s">
        <v>66</v>
      </c>
      <c r="E126" s="16">
        <v>50.45</v>
      </c>
      <c r="F126" s="16"/>
      <c r="G126" s="17">
        <f>ROUND(E126*F126,2)</f>
        <v>0</v>
      </c>
    </row>
    <row r="127" spans="1:7" ht="180" x14ac:dyDescent="0.25">
      <c r="A127" s="18"/>
      <c r="B127" s="18"/>
      <c r="C127" s="18"/>
      <c r="D127" s="19" t="s">
        <v>67</v>
      </c>
      <c r="E127" s="18"/>
      <c r="F127" s="18"/>
      <c r="G127" s="18"/>
    </row>
    <row r="128" spans="1:7" ht="22.5" x14ac:dyDescent="0.25">
      <c r="A128" s="14" t="s">
        <v>68</v>
      </c>
      <c r="B128" s="14" t="s">
        <v>16</v>
      </c>
      <c r="C128" s="14" t="s">
        <v>24</v>
      </c>
      <c r="D128" s="15" t="s">
        <v>69</v>
      </c>
      <c r="E128" s="16">
        <v>14</v>
      </c>
      <c r="F128" s="16"/>
      <c r="G128" s="17">
        <f>ROUND(E128*F128,2)</f>
        <v>0</v>
      </c>
    </row>
    <row r="129" spans="1:7" ht="146.25" x14ac:dyDescent="0.25">
      <c r="A129" s="18"/>
      <c r="B129" s="18"/>
      <c r="C129" s="18"/>
      <c r="D129" s="19" t="s">
        <v>70</v>
      </c>
      <c r="E129" s="18"/>
      <c r="F129" s="18"/>
      <c r="G129" s="18"/>
    </row>
    <row r="130" spans="1:7" x14ac:dyDescent="0.25">
      <c r="A130" s="18"/>
      <c r="B130" s="18"/>
      <c r="C130" s="18"/>
      <c r="D130" s="20" t="s">
        <v>167</v>
      </c>
      <c r="E130" s="16">
        <v>1</v>
      </c>
      <c r="F130" s="11">
        <f>G126+G128</f>
        <v>0</v>
      </c>
      <c r="G130" s="11">
        <f>ROUND(F130*E130,2)</f>
        <v>0</v>
      </c>
    </row>
    <row r="131" spans="1:7" ht="0.95" customHeight="1" x14ac:dyDescent="0.25">
      <c r="A131" s="21"/>
      <c r="B131" s="21"/>
      <c r="C131" s="21"/>
      <c r="D131" s="22"/>
      <c r="E131" s="21"/>
      <c r="F131" s="21"/>
      <c r="G131" s="21"/>
    </row>
    <row r="132" spans="1:7" x14ac:dyDescent="0.25">
      <c r="A132" s="12" t="s">
        <v>168</v>
      </c>
      <c r="B132" s="12" t="s">
        <v>11</v>
      </c>
      <c r="C132" s="12" t="s">
        <v>0</v>
      </c>
      <c r="D132" s="13" t="s">
        <v>169</v>
      </c>
      <c r="E132" s="11">
        <f>E137</f>
        <v>1</v>
      </c>
      <c r="F132" s="11">
        <f>F137</f>
        <v>0</v>
      </c>
      <c r="G132" s="11">
        <f>G137</f>
        <v>0</v>
      </c>
    </row>
    <row r="133" spans="1:7" x14ac:dyDescent="0.25">
      <c r="A133" s="14" t="s">
        <v>80</v>
      </c>
      <c r="B133" s="14" t="s">
        <v>16</v>
      </c>
      <c r="C133" s="14" t="s">
        <v>24</v>
      </c>
      <c r="D133" s="15" t="s">
        <v>81</v>
      </c>
      <c r="E133" s="16">
        <v>7.2</v>
      </c>
      <c r="F133" s="16"/>
      <c r="G133" s="17">
        <f>ROUND(E133*F133,2)</f>
        <v>0</v>
      </c>
    </row>
    <row r="134" spans="1:7" ht="360" x14ac:dyDescent="0.25">
      <c r="A134" s="18"/>
      <c r="B134" s="18"/>
      <c r="C134" s="18"/>
      <c r="D134" s="19" t="s">
        <v>82</v>
      </c>
      <c r="E134" s="18"/>
      <c r="F134" s="18"/>
      <c r="G134" s="18"/>
    </row>
    <row r="135" spans="1:7" ht="22.5" x14ac:dyDescent="0.25">
      <c r="A135" s="14" t="s">
        <v>86</v>
      </c>
      <c r="B135" s="14" t="s">
        <v>16</v>
      </c>
      <c r="C135" s="14" t="s">
        <v>6</v>
      </c>
      <c r="D135" s="15" t="s">
        <v>87</v>
      </c>
      <c r="E135" s="16">
        <v>4</v>
      </c>
      <c r="F135" s="16"/>
      <c r="G135" s="17">
        <f>ROUND(E135*F135,2)</f>
        <v>0</v>
      </c>
    </row>
    <row r="136" spans="1:7" ht="78.75" x14ac:dyDescent="0.25">
      <c r="A136" s="18"/>
      <c r="B136" s="18"/>
      <c r="C136" s="18"/>
      <c r="D136" s="19" t="s">
        <v>88</v>
      </c>
      <c r="E136" s="18"/>
      <c r="F136" s="18"/>
      <c r="G136" s="18"/>
    </row>
    <row r="137" spans="1:7" x14ac:dyDescent="0.25">
      <c r="A137" s="18"/>
      <c r="B137" s="18"/>
      <c r="C137" s="18"/>
      <c r="D137" s="20" t="s">
        <v>170</v>
      </c>
      <c r="E137" s="16">
        <v>1</v>
      </c>
      <c r="F137" s="11">
        <f>G133+G135</f>
        <v>0</v>
      </c>
      <c r="G137" s="11">
        <f>ROUND(F137*E137,2)</f>
        <v>0</v>
      </c>
    </row>
    <row r="138" spans="1:7" ht="0.95" customHeight="1" x14ac:dyDescent="0.25">
      <c r="A138" s="21"/>
      <c r="B138" s="21"/>
      <c r="C138" s="21"/>
      <c r="D138" s="22"/>
      <c r="E138" s="21"/>
      <c r="F138" s="21"/>
      <c r="G138" s="21"/>
    </row>
    <row r="139" spans="1:7" x14ac:dyDescent="0.25">
      <c r="A139" s="18"/>
      <c r="B139" s="18"/>
      <c r="C139" s="18"/>
      <c r="D139" s="20" t="s">
        <v>171</v>
      </c>
      <c r="E139" s="24">
        <v>1</v>
      </c>
      <c r="F139" s="11">
        <f>G114+G125+G132</f>
        <v>0</v>
      </c>
      <c r="G139" s="11">
        <f>ROUND(F139*E139,2)</f>
        <v>0</v>
      </c>
    </row>
    <row r="140" spans="1:7" ht="0.95" customHeight="1" x14ac:dyDescent="0.25">
      <c r="A140" s="21"/>
      <c r="B140" s="21"/>
      <c r="C140" s="21"/>
      <c r="D140" s="22"/>
      <c r="E140" s="21"/>
      <c r="F140" s="21"/>
      <c r="G140" s="21"/>
    </row>
    <row r="141" spans="1:7" x14ac:dyDescent="0.25">
      <c r="A141" s="8" t="s">
        <v>172</v>
      </c>
      <c r="B141" s="8" t="s">
        <v>11</v>
      </c>
      <c r="C141" s="8" t="s">
        <v>0</v>
      </c>
      <c r="D141" s="9" t="s">
        <v>173</v>
      </c>
      <c r="E141" s="10">
        <f>E167</f>
        <v>1</v>
      </c>
      <c r="F141" s="11">
        <f>F167</f>
        <v>0</v>
      </c>
      <c r="G141" s="11">
        <f>G167</f>
        <v>0</v>
      </c>
    </row>
    <row r="142" spans="1:7" x14ac:dyDescent="0.25">
      <c r="A142" s="12" t="s">
        <v>174</v>
      </c>
      <c r="B142" s="12" t="s">
        <v>11</v>
      </c>
      <c r="C142" s="12" t="s">
        <v>0</v>
      </c>
      <c r="D142" s="13" t="s">
        <v>175</v>
      </c>
      <c r="E142" s="11">
        <f>E149</f>
        <v>1</v>
      </c>
      <c r="F142" s="11">
        <f>F149</f>
        <v>0</v>
      </c>
      <c r="G142" s="11">
        <f>G149</f>
        <v>0</v>
      </c>
    </row>
    <row r="143" spans="1:7" ht="22.5" x14ac:dyDescent="0.25">
      <c r="A143" s="14" t="s">
        <v>176</v>
      </c>
      <c r="B143" s="14" t="s">
        <v>16</v>
      </c>
      <c r="C143" s="14" t="s">
        <v>24</v>
      </c>
      <c r="D143" s="15" t="s">
        <v>177</v>
      </c>
      <c r="E143" s="16">
        <v>42.9</v>
      </c>
      <c r="F143" s="16"/>
      <c r="G143" s="17">
        <f>ROUND(E143*F143,2)</f>
        <v>0</v>
      </c>
    </row>
    <row r="144" spans="1:7" ht="409.5" x14ac:dyDescent="0.25">
      <c r="A144" s="18"/>
      <c r="B144" s="18"/>
      <c r="C144" s="18"/>
      <c r="D144" s="19" t="s">
        <v>178</v>
      </c>
      <c r="E144" s="18"/>
      <c r="F144" s="18"/>
      <c r="G144" s="18"/>
    </row>
    <row r="145" spans="1:7" x14ac:dyDescent="0.25">
      <c r="A145" s="14" t="s">
        <v>179</v>
      </c>
      <c r="B145" s="14" t="s">
        <v>16</v>
      </c>
      <c r="C145" s="14" t="s">
        <v>24</v>
      </c>
      <c r="D145" s="15" t="s">
        <v>180</v>
      </c>
      <c r="E145" s="16">
        <v>12</v>
      </c>
      <c r="F145" s="16"/>
      <c r="G145" s="17">
        <f>ROUND(E145*F145,2)</f>
        <v>0</v>
      </c>
    </row>
    <row r="146" spans="1:7" ht="78.75" x14ac:dyDescent="0.25">
      <c r="A146" s="18"/>
      <c r="B146" s="18"/>
      <c r="C146" s="18"/>
      <c r="D146" s="19" t="s">
        <v>181</v>
      </c>
      <c r="E146" s="18"/>
      <c r="F146" s="18"/>
      <c r="G146" s="18"/>
    </row>
    <row r="147" spans="1:7" x14ac:dyDescent="0.25">
      <c r="A147" s="14" t="s">
        <v>89</v>
      </c>
      <c r="B147" s="14" t="s">
        <v>16</v>
      </c>
      <c r="C147" s="14" t="s">
        <v>6</v>
      </c>
      <c r="D147" s="15" t="s">
        <v>90</v>
      </c>
      <c r="E147" s="16">
        <v>1</v>
      </c>
      <c r="F147" s="16"/>
      <c r="G147" s="17">
        <f>ROUND(E147*F147,2)</f>
        <v>0</v>
      </c>
    </row>
    <row r="148" spans="1:7" ht="135" x14ac:dyDescent="0.25">
      <c r="A148" s="18"/>
      <c r="B148" s="18"/>
      <c r="C148" s="18"/>
      <c r="D148" s="19" t="s">
        <v>91</v>
      </c>
      <c r="E148" s="18"/>
      <c r="F148" s="18"/>
      <c r="G148" s="18"/>
    </row>
    <row r="149" spans="1:7" x14ac:dyDescent="0.25">
      <c r="A149" s="18"/>
      <c r="B149" s="18"/>
      <c r="C149" s="18"/>
      <c r="D149" s="20" t="s">
        <v>182</v>
      </c>
      <c r="E149" s="16">
        <v>1</v>
      </c>
      <c r="F149" s="11">
        <f>G143+G145+G147</f>
        <v>0</v>
      </c>
      <c r="G149" s="11">
        <f>ROUND(F149*E149,2)</f>
        <v>0</v>
      </c>
    </row>
    <row r="150" spans="1:7" ht="0.95" customHeight="1" x14ac:dyDescent="0.25">
      <c r="A150" s="21"/>
      <c r="B150" s="21"/>
      <c r="C150" s="21"/>
      <c r="D150" s="22"/>
      <c r="E150" s="21"/>
      <c r="F150" s="21"/>
      <c r="G150" s="21"/>
    </row>
    <row r="151" spans="1:7" x14ac:dyDescent="0.25">
      <c r="A151" s="12" t="s">
        <v>183</v>
      </c>
      <c r="B151" s="12" t="s">
        <v>11</v>
      </c>
      <c r="C151" s="12" t="s">
        <v>0</v>
      </c>
      <c r="D151" s="13" t="s">
        <v>184</v>
      </c>
      <c r="E151" s="11">
        <f>E154</f>
        <v>1</v>
      </c>
      <c r="F151" s="11">
        <f>F154</f>
        <v>0</v>
      </c>
      <c r="G151" s="11">
        <f>G154</f>
        <v>0</v>
      </c>
    </row>
    <row r="152" spans="1:7" ht="45" x14ac:dyDescent="0.25">
      <c r="A152" s="18"/>
      <c r="B152" s="18"/>
      <c r="C152" s="18"/>
      <c r="D152" s="19" t="s">
        <v>185</v>
      </c>
      <c r="E152" s="18"/>
      <c r="F152" s="18"/>
      <c r="G152" s="18"/>
    </row>
    <row r="153" spans="1:7" x14ac:dyDescent="0.25">
      <c r="A153" s="14" t="s">
        <v>186</v>
      </c>
      <c r="B153" s="14" t="s">
        <v>16</v>
      </c>
      <c r="C153" s="14" t="s">
        <v>0</v>
      </c>
      <c r="D153" s="15" t="s">
        <v>187</v>
      </c>
      <c r="E153" s="16">
        <v>4</v>
      </c>
      <c r="F153" s="16"/>
      <c r="G153" s="17">
        <f>ROUND(E153*F153,2)</f>
        <v>0</v>
      </c>
    </row>
    <row r="154" spans="1:7" x14ac:dyDescent="0.25">
      <c r="A154" s="18"/>
      <c r="B154" s="18"/>
      <c r="C154" s="18"/>
      <c r="D154" s="20" t="s">
        <v>188</v>
      </c>
      <c r="E154" s="16">
        <v>1</v>
      </c>
      <c r="F154" s="11">
        <f>G153</f>
        <v>0</v>
      </c>
      <c r="G154" s="11">
        <f>ROUND(F154*E154,2)</f>
        <v>0</v>
      </c>
    </row>
    <row r="155" spans="1:7" ht="0.95" customHeight="1" x14ac:dyDescent="0.25">
      <c r="A155" s="21"/>
      <c r="B155" s="21"/>
      <c r="C155" s="21"/>
      <c r="D155" s="22"/>
      <c r="E155" s="21"/>
      <c r="F155" s="21"/>
      <c r="G155" s="21"/>
    </row>
    <row r="156" spans="1:7" x14ac:dyDescent="0.25">
      <c r="A156" s="12" t="s">
        <v>189</v>
      </c>
      <c r="B156" s="12" t="s">
        <v>11</v>
      </c>
      <c r="C156" s="12" t="s">
        <v>0</v>
      </c>
      <c r="D156" s="13" t="s">
        <v>190</v>
      </c>
      <c r="E156" s="11">
        <f>E165</f>
        <v>1</v>
      </c>
      <c r="F156" s="11">
        <f>F165</f>
        <v>0</v>
      </c>
      <c r="G156" s="11">
        <f>G165</f>
        <v>0</v>
      </c>
    </row>
    <row r="157" spans="1:7" ht="22.5" x14ac:dyDescent="0.25">
      <c r="A157" s="14" t="s">
        <v>191</v>
      </c>
      <c r="B157" s="14" t="s">
        <v>16</v>
      </c>
      <c r="C157" s="14" t="s">
        <v>17</v>
      </c>
      <c r="D157" s="15" t="s">
        <v>192</v>
      </c>
      <c r="E157" s="16">
        <v>1</v>
      </c>
      <c r="F157" s="16"/>
      <c r="G157" s="17">
        <f>ROUND(E157*F157,2)</f>
        <v>0</v>
      </c>
    </row>
    <row r="158" spans="1:7" ht="101.25" x14ac:dyDescent="0.25">
      <c r="A158" s="18"/>
      <c r="B158" s="18"/>
      <c r="C158" s="18"/>
      <c r="D158" s="19" t="s">
        <v>193</v>
      </c>
      <c r="E158" s="18"/>
      <c r="F158" s="18"/>
      <c r="G158" s="18"/>
    </row>
    <row r="159" spans="1:7" ht="22.5" x14ac:dyDescent="0.25">
      <c r="A159" s="14" t="s">
        <v>194</v>
      </c>
      <c r="B159" s="14" t="s">
        <v>16</v>
      </c>
      <c r="C159" s="14" t="s">
        <v>43</v>
      </c>
      <c r="D159" s="15" t="s">
        <v>195</v>
      </c>
      <c r="E159" s="16">
        <v>40</v>
      </c>
      <c r="F159" s="16"/>
      <c r="G159" s="17">
        <f>ROUND(E159*F159,2)</f>
        <v>0</v>
      </c>
    </row>
    <row r="160" spans="1:7" ht="146.25" x14ac:dyDescent="0.25">
      <c r="A160" s="18"/>
      <c r="B160" s="18"/>
      <c r="C160" s="18"/>
      <c r="D160" s="19" t="s">
        <v>196</v>
      </c>
      <c r="E160" s="18"/>
      <c r="F160" s="18"/>
      <c r="G160" s="18"/>
    </row>
    <row r="161" spans="1:7" x14ac:dyDescent="0.25">
      <c r="A161" s="14" t="s">
        <v>197</v>
      </c>
      <c r="B161" s="14" t="s">
        <v>16</v>
      </c>
      <c r="C161" s="14" t="s">
        <v>17</v>
      </c>
      <c r="D161" s="15" t="s">
        <v>198</v>
      </c>
      <c r="E161" s="16">
        <v>1</v>
      </c>
      <c r="F161" s="16"/>
      <c r="G161" s="17">
        <f>ROUND(E161*F161,2)</f>
        <v>0</v>
      </c>
    </row>
    <row r="162" spans="1:7" ht="180" x14ac:dyDescent="0.25">
      <c r="A162" s="18"/>
      <c r="B162" s="18"/>
      <c r="C162" s="18"/>
      <c r="D162" s="19" t="s">
        <v>199</v>
      </c>
      <c r="E162" s="18"/>
      <c r="F162" s="18"/>
      <c r="G162" s="18"/>
    </row>
    <row r="163" spans="1:7" x14ac:dyDescent="0.25">
      <c r="A163" s="14" t="s">
        <v>200</v>
      </c>
      <c r="B163" s="14" t="s">
        <v>16</v>
      </c>
      <c r="C163" s="14" t="s">
        <v>17</v>
      </c>
      <c r="D163" s="15" t="s">
        <v>201</v>
      </c>
      <c r="E163" s="16">
        <v>3</v>
      </c>
      <c r="F163" s="16"/>
      <c r="G163" s="17">
        <f>ROUND(E163*F163,2)</f>
        <v>0</v>
      </c>
    </row>
    <row r="164" spans="1:7" ht="78.75" x14ac:dyDescent="0.25">
      <c r="A164" s="18"/>
      <c r="B164" s="18"/>
      <c r="C164" s="18"/>
      <c r="D164" s="19" t="s">
        <v>202</v>
      </c>
      <c r="E164" s="18"/>
      <c r="F164" s="18"/>
      <c r="G164" s="18"/>
    </row>
    <row r="165" spans="1:7" x14ac:dyDescent="0.25">
      <c r="A165" s="18"/>
      <c r="B165" s="18"/>
      <c r="C165" s="18"/>
      <c r="D165" s="20" t="s">
        <v>203</v>
      </c>
      <c r="E165" s="16">
        <v>1</v>
      </c>
      <c r="F165" s="11">
        <f>G157+G159+G161+G163</f>
        <v>0</v>
      </c>
      <c r="G165" s="11">
        <f>ROUND(F165*E165,2)</f>
        <v>0</v>
      </c>
    </row>
    <row r="166" spans="1:7" ht="0.95" customHeight="1" x14ac:dyDescent="0.25">
      <c r="A166" s="21"/>
      <c r="B166" s="21"/>
      <c r="C166" s="21"/>
      <c r="D166" s="22"/>
      <c r="E166" s="21"/>
      <c r="F166" s="21"/>
      <c r="G166" s="21"/>
    </row>
    <row r="167" spans="1:7" x14ac:dyDescent="0.25">
      <c r="A167" s="18"/>
      <c r="B167" s="18"/>
      <c r="C167" s="18"/>
      <c r="D167" s="20" t="s">
        <v>204</v>
      </c>
      <c r="E167" s="24">
        <v>1</v>
      </c>
      <c r="F167" s="11">
        <f>G142+G151+G156</f>
        <v>0</v>
      </c>
      <c r="G167" s="11">
        <f>ROUND(F167*E167,2)</f>
        <v>0</v>
      </c>
    </row>
    <row r="168" spans="1:7" ht="0.95" customHeight="1" x14ac:dyDescent="0.25">
      <c r="A168" s="21"/>
      <c r="B168" s="21"/>
      <c r="C168" s="21"/>
      <c r="D168" s="22"/>
      <c r="E168" s="21"/>
      <c r="F168" s="21"/>
      <c r="G168" s="21"/>
    </row>
    <row r="169" spans="1:7" x14ac:dyDescent="0.25">
      <c r="A169" s="8" t="s">
        <v>205</v>
      </c>
      <c r="B169" s="8" t="s">
        <v>11</v>
      </c>
      <c r="C169" s="8" t="s">
        <v>0</v>
      </c>
      <c r="D169" s="9" t="s">
        <v>206</v>
      </c>
      <c r="E169" s="25">
        <v>1</v>
      </c>
      <c r="F169" s="26"/>
      <c r="G169" s="26">
        <f>ROUND(E169*F169,2)</f>
        <v>0</v>
      </c>
    </row>
    <row r="170" spans="1:7" ht="213.75" x14ac:dyDescent="0.25">
      <c r="A170" s="18"/>
      <c r="B170" s="18"/>
      <c r="C170" s="18"/>
      <c r="D170" s="19" t="s">
        <v>207</v>
      </c>
      <c r="E170" s="18"/>
      <c r="F170" s="18"/>
      <c r="G170" s="18"/>
    </row>
    <row r="171" spans="1:7" x14ac:dyDescent="0.25">
      <c r="A171" s="8" t="s">
        <v>208</v>
      </c>
      <c r="B171" s="8" t="s">
        <v>11</v>
      </c>
      <c r="C171" s="8" t="s">
        <v>0</v>
      </c>
      <c r="D171" s="9" t="s">
        <v>209</v>
      </c>
      <c r="E171" s="25">
        <v>1</v>
      </c>
      <c r="F171" s="26"/>
      <c r="G171" s="26">
        <f>ROUND(E171*F171,2)</f>
        <v>0</v>
      </c>
    </row>
    <row r="172" spans="1:7" ht="247.5" x14ac:dyDescent="0.25">
      <c r="A172" s="18"/>
      <c r="B172" s="18"/>
      <c r="C172" s="18"/>
      <c r="D172" s="19" t="s">
        <v>210</v>
      </c>
      <c r="E172" s="18"/>
      <c r="F172" s="18"/>
      <c r="G172" s="18"/>
    </row>
    <row r="173" spans="1:7" x14ac:dyDescent="0.25">
      <c r="A173" s="8" t="s">
        <v>211</v>
      </c>
      <c r="B173" s="8" t="s">
        <v>11</v>
      </c>
      <c r="C173" s="8" t="s">
        <v>0</v>
      </c>
      <c r="D173" s="9" t="s">
        <v>212</v>
      </c>
      <c r="E173" s="25">
        <v>1</v>
      </c>
      <c r="F173" s="26"/>
      <c r="G173" s="26">
        <f>ROUND(E173*F173,2)</f>
        <v>0</v>
      </c>
    </row>
    <row r="174" spans="1:7" ht="33.75" x14ac:dyDescent="0.25">
      <c r="A174" s="18"/>
      <c r="B174" s="18"/>
      <c r="C174" s="18"/>
      <c r="D174" s="19" t="s">
        <v>213</v>
      </c>
      <c r="E174" s="18"/>
      <c r="F174" s="18"/>
      <c r="G174" s="18"/>
    </row>
    <row r="175" spans="1:7" x14ac:dyDescent="0.25">
      <c r="A175" s="18"/>
      <c r="B175" s="18"/>
      <c r="C175" s="18"/>
      <c r="D175" s="20" t="s">
        <v>214</v>
      </c>
      <c r="E175" s="16">
        <v>1</v>
      </c>
      <c r="F175" s="11">
        <f>G4+G113+G141+G169+G171+G173</f>
        <v>0</v>
      </c>
      <c r="G175" s="11">
        <f>ROUND(F175*E175,2)</f>
        <v>0</v>
      </c>
    </row>
    <row r="176" spans="1:7" x14ac:dyDescent="0.25">
      <c r="A176" s="18"/>
      <c r="B176" s="18"/>
      <c r="C176" s="18"/>
      <c r="D176" s="19"/>
      <c r="E176" s="18"/>
      <c r="F176" s="18"/>
      <c r="G176" s="18"/>
    </row>
  </sheetData>
  <dataValidations count="1">
    <dataValidation type="list" allowBlank="1" showInputMessage="1" showErrorMessage="1" sqref="B4:B176" xr:uid="{D8F06909-9110-433B-B3FD-00B7889E4F94}">
      <formula1>"Capítulo,Partida,Mano de obra,Maquinaria,Material,Otros,"</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Martín García</dc:creator>
  <cp:lastModifiedBy>Lucía Martín García</cp:lastModifiedBy>
  <dcterms:created xsi:type="dcterms:W3CDTF">2026-06-16T15:59:56Z</dcterms:created>
  <dcterms:modified xsi:type="dcterms:W3CDTF">2026-06-16T16:23:16Z</dcterms:modified>
</cp:coreProperties>
</file>