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40.216.109\7.tele_cdg\5.TEL_PLP\2.GES_LW\01 Gestion Unidad\05 Licitaciones\06 Infraestructura LAN - EXPT25-00107\"/>
    </mc:Choice>
  </mc:AlternateContent>
  <xr:revisionPtr revIDLastSave="0" documentId="13_ncr:1_{966E4891-63AC-4E51-8FF3-568BA4ACB9B4}" xr6:coauthVersionLast="47" xr6:coauthVersionMax="47" xr10:uidLastSave="{00000000-0000-0000-0000-000000000000}"/>
  <bookViews>
    <workbookView xWindow="-28920" yWindow="3675" windowWidth="29040" windowHeight="15720" activeTab="1" xr2:uid="{3CE9E834-BA2C-4B56-A472-ED4AC77B9E2A}"/>
  </bookViews>
  <sheets>
    <sheet name="Instrucciones" sheetId="2" r:id="rId1"/>
    <sheet name="Oferta Solución 1" sheetId="3" r:id="rId2"/>
    <sheet name="Oferta Solución 2" sheetId="5" r:id="rId3"/>
    <sheet name="Precio Ofertado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5" l="1"/>
  <c r="H18" i="5"/>
  <c r="I17" i="5"/>
  <c r="I18" i="5"/>
  <c r="H17" i="3"/>
  <c r="H18" i="3"/>
  <c r="I17" i="3"/>
  <c r="I18" i="3"/>
  <c r="H8" i="5"/>
  <c r="H9" i="5"/>
  <c r="H10" i="5"/>
  <c r="H11" i="5"/>
  <c r="H12" i="5"/>
  <c r="H13" i="5"/>
  <c r="I8" i="5"/>
  <c r="I9" i="5"/>
  <c r="I10" i="5"/>
  <c r="I11" i="5"/>
  <c r="I12" i="5"/>
  <c r="I13" i="5"/>
  <c r="H11" i="3"/>
  <c r="H12" i="3"/>
  <c r="H13" i="3"/>
  <c r="I11" i="3"/>
  <c r="I12" i="3"/>
  <c r="I13" i="3"/>
  <c r="H14" i="3"/>
  <c r="H15" i="3"/>
  <c r="H16" i="3"/>
  <c r="I14" i="3"/>
  <c r="I15" i="3"/>
  <c r="I16" i="3"/>
  <c r="I21" i="5"/>
  <c r="H21" i="5"/>
  <c r="I20" i="5"/>
  <c r="H20" i="5"/>
  <c r="I19" i="5"/>
  <c r="H19" i="5"/>
  <c r="I16" i="5"/>
  <c r="H16" i="5"/>
  <c r="I15" i="5"/>
  <c r="H15" i="5"/>
  <c r="I14" i="5"/>
  <c r="H14" i="5"/>
  <c r="I7" i="5"/>
  <c r="H7" i="5"/>
  <c r="I6" i="5"/>
  <c r="H6" i="5"/>
  <c r="I5" i="5"/>
  <c r="H5" i="5"/>
  <c r="I4" i="5"/>
  <c r="H4" i="5"/>
  <c r="I3" i="5"/>
  <c r="H3" i="5"/>
  <c r="I2" i="5"/>
  <c r="H2" i="5"/>
  <c r="I2" i="3"/>
  <c r="I3" i="3"/>
  <c r="I4" i="3"/>
  <c r="I5" i="3"/>
  <c r="I6" i="3"/>
  <c r="I7" i="3"/>
  <c r="I8" i="3"/>
  <c r="I9" i="3"/>
  <c r="I10" i="3"/>
  <c r="I19" i="3"/>
  <c r="I20" i="3"/>
  <c r="I21" i="3"/>
  <c r="H21" i="3"/>
  <c r="H20" i="3"/>
  <c r="H19" i="3"/>
  <c r="H10" i="3"/>
  <c r="H9" i="3"/>
  <c r="H8" i="3"/>
  <c r="H7" i="3"/>
  <c r="H6" i="3"/>
  <c r="H5" i="3"/>
  <c r="H4" i="3"/>
  <c r="H3" i="3"/>
  <c r="H2" i="3"/>
  <c r="H22" i="3" s="1"/>
  <c r="I22" i="5" l="1"/>
  <c r="H22" i="5"/>
  <c r="I22" i="3"/>
  <c r="C3" i="6" l="1"/>
  <c r="D3" i="6"/>
  <c r="D4" i="6" s="1"/>
  <c r="D5" i="6" s="1"/>
  <c r="C4" i="6" l="1"/>
  <c r="C5" i="6" s="1"/>
</calcChain>
</file>

<file path=xl/sharedStrings.xml><?xml version="1.0" encoding="utf-8"?>
<sst xmlns="http://schemas.openxmlformats.org/spreadsheetml/2006/main" count="190" uniqueCount="72">
  <si>
    <t>Unidad instalada</t>
  </si>
  <si>
    <t>INSTRUCCIONES PARA EL FORMULARIO DE PROPOSICIÓN ECONÓMICA</t>
  </si>
  <si>
    <t>Todos los importes se deben rellenar sin IVA</t>
  </si>
  <si>
    <t>Importe Máximo de Licitación</t>
  </si>
  <si>
    <t>TOTAL</t>
  </si>
  <si>
    <t>Total</t>
  </si>
  <si>
    <t>Servicio</t>
  </si>
  <si>
    <t>Descripción Servicio</t>
  </si>
  <si>
    <t>Unidades Previstas</t>
  </si>
  <si>
    <t>Precio  Unitario (IVA Excluido)</t>
  </si>
  <si>
    <t>Presupuesto Licitación (IVA Excluido)</t>
  </si>
  <si>
    <t>SWITCH-1</t>
  </si>
  <si>
    <t>Tipo 1 – Acceso exterior (BÁSICO)</t>
  </si>
  <si>
    <t>8-12 puertos 10/100/1000 Base-T, PoE+, + 2 puertos SFP+</t>
  </si>
  <si>
    <t>SWITCH-2</t>
  </si>
  <si>
    <t>Tipo 2 – Acceso interior (BÁSICO)</t>
  </si>
  <si>
    <t>SWITCH-3</t>
  </si>
  <si>
    <t>Tipo 3 – Acceso interior (BÁSICO)</t>
  </si>
  <si>
    <t>SWITCH-4</t>
  </si>
  <si>
    <t>Tipo 4 – Acceso interior (BÁSICO)</t>
  </si>
  <si>
    <t>48 puertos 10/100/1000 Base-T, PoE+, + 4 puertos SFP+</t>
  </si>
  <si>
    <t>SWITCH-4N</t>
  </si>
  <si>
    <t>Tipo 3N – Acceso interior (BÁSICO)</t>
  </si>
  <si>
    <t>SWITCH-5N</t>
  </si>
  <si>
    <t>Tipo 4N – Acceso interior (BÁSICO)</t>
  </si>
  <si>
    <t>48 puertos 10/100/1000 Base-T + 4 puertos SFP+</t>
  </si>
  <si>
    <t>SWITCH-5</t>
  </si>
  <si>
    <t>Tipo 5 – Agregación (BÁSICO)</t>
  </si>
  <si>
    <t>24 puertos SFP+ + 4 puertos QSFP+</t>
  </si>
  <si>
    <t>SWITCH-6</t>
  </si>
  <si>
    <t>Tipo 6 – Acceso interior (AVANZADO)</t>
  </si>
  <si>
    <t>24 puertos 10/100/1000/2.5G Base-T, PoE+, + 4 puertos SFP+</t>
  </si>
  <si>
    <t>SWITCH-7</t>
  </si>
  <si>
    <t>Tipo 7 – Acceso interior (AVANZADO)</t>
  </si>
  <si>
    <t>48 puertos 10/100/1000/2.5G Base-T, PoE+, + 4 puertos SFP+</t>
  </si>
  <si>
    <t>TRANSCEIVER-1</t>
  </si>
  <si>
    <t>TRANSCEIVER-2</t>
  </si>
  <si>
    <t>TRANSCEIVER-3</t>
  </si>
  <si>
    <t>Concepto Facturable</t>
  </si>
  <si>
    <t>Unidad de medida/Criterio medición</t>
  </si>
  <si>
    <t>Precio ofertado (IVA Excluido)</t>
  </si>
  <si>
    <t>SERVICIO</t>
  </si>
  <si>
    <t>MEJORA DE LAS INFRAESTRUCTURAS DE TELECOMUNICACIONES MEDIANTE EL SUMINISTRO, INSTALACIÓN Y CONFIGURACIÓN DE ELECTRÓNICA DE RED LAN EN SEDES DE LA JUNTA DE ANDALUCÍA</t>
  </si>
  <si>
    <t>IVA 21%</t>
  </si>
  <si>
    <t>Presupuesto Ofertado (IVA Excluido)</t>
  </si>
  <si>
    <t>Deben rellenarse TODAS y ÚNICAMENTE las celdas en verde de las hojas “Oferta Solución 1” y "Oferta Solución 2" columna G, según la ofertas propuestas por el licitador para cada servicio.</t>
  </si>
  <si>
    <t>Importe Ofertado (POi)</t>
  </si>
  <si>
    <t>TRANSCEIVER-4</t>
  </si>
  <si>
    <t>TRANSCEIVER-5</t>
  </si>
  <si>
    <t>TRANSCEIVER-6</t>
  </si>
  <si>
    <t>10GBASE-SR</t>
  </si>
  <si>
    <t>10GBASE-LR</t>
  </si>
  <si>
    <t>25GBASE-SR</t>
  </si>
  <si>
    <t>25GBASE-LR</t>
  </si>
  <si>
    <t>40GBASE-SR4</t>
  </si>
  <si>
    <t>40GBASE-LR4</t>
  </si>
  <si>
    <t>DAC-1</t>
  </si>
  <si>
    <t>DAC-2</t>
  </si>
  <si>
    <t>DAC-3</t>
  </si>
  <si>
    <t>10GbE (DAC) hasta 3m</t>
  </si>
  <si>
    <t>10GbE Direct Attach Cable (DAC) hasta 3m</t>
  </si>
  <si>
    <t>25GbE (DAC) hasta 3m</t>
  </si>
  <si>
    <t>25GbE Direct Attach Cable (DAC) hasta 3m</t>
  </si>
  <si>
    <t>40GbE (DAC) hasta 3m</t>
  </si>
  <si>
    <t>40GbE Direct Attach Cable (DAC) hasta 3m</t>
  </si>
  <si>
    <t>El Precio ofertado se rellena automáticamente</t>
  </si>
  <si>
    <t>TRANSCEIVER-7</t>
  </si>
  <si>
    <t>100GBASE-SR4</t>
  </si>
  <si>
    <t>TRANSCEIVER-8</t>
  </si>
  <si>
    <t>100GBASE-LR4</t>
  </si>
  <si>
    <t>24 puertos 10/100/1000 Base-T, PoE+, + 4 puertos SFP+</t>
  </si>
  <si>
    <t>24 puertos 10/100/1000 Base-T + 4 puertos SFP+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</si>
</sst>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11"/>
      <color theme="1"/>
      <name val="Noto Sans"/>
      <family val="2"/>
    </font>
    <font>
      <b/>
      <sz val="10"/>
      <name val="Noto Sans"/>
      <family val="2"/>
    </font>
    <font>
      <sz val="10"/>
      <color theme="1"/>
      <name val="Noto Sans"/>
      <family val="2"/>
    </font>
    <font>
      <sz val="9"/>
      <color theme="1"/>
      <name val="Noto Sans"/>
      <family val="2"/>
    </font>
    <font>
      <b/>
      <sz val="9"/>
      <color theme="1"/>
      <name val="Noto Sans"/>
      <family val="2"/>
    </font>
    <font>
      <sz val="8"/>
      <color theme="1"/>
      <name val="Noto Sans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165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5" fontId="0" fillId="0" borderId="0" xfId="0" applyNumberFormat="1"/>
    <xf numFmtId="165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 vertical="center" wrapText="1"/>
    </xf>
    <xf numFmtId="165" fontId="7" fillId="3" borderId="0" xfId="0" applyNumberFormat="1" applyFont="1" applyFill="1"/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7">
    <cellStyle name="Millares 2" xfId="6" xr:uid="{EA3CDB40-0C94-4F59-B931-58149306EA92}"/>
    <cellStyle name="Moneda 2" xfId="3" xr:uid="{6F95DEA7-84C7-41FA-A990-D64ABB4E3376}"/>
    <cellStyle name="Moneda 3" xfId="5" xr:uid="{C5DDD1F0-7195-47E1-B3CF-8193ADF0BAC3}"/>
    <cellStyle name="Normal" xfId="0" builtinId="0"/>
    <cellStyle name="Normal 2" xfId="4" xr:uid="{C00D15B1-D5CB-481D-8FE6-7E267213C454}"/>
    <cellStyle name="Normal 3" xfId="1" xr:uid="{A706A7A6-44BE-4379-84CB-F533B8A83C96}"/>
    <cellStyle name="Texto explicativo 2" xfId="2" xr:uid="{94286CAA-1DA9-4BDA-BD0B-273D67BC97BA}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b/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  <fill>
        <patternFill patternType="solid">
          <fgColor indexed="64"/>
          <bgColor theme="9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rgb="FF000000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  <fill>
        <patternFill patternType="solid">
          <fgColor indexed="64"/>
          <bgColor theme="9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numFmt numFmtId="165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Noto Sans"/>
        <family val="2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C1BFC76-8D87-41B3-AE27-35E7A8EE50EB}" name="Oferta1" displayName="Oferta1" ref="A1:I22" totalsRowCount="1" headerRowDxfId="46" dataDxfId="45" totalsRowDxfId="44">
  <tableColumns count="9">
    <tableColumn id="1" xr3:uid="{5232C5BB-DB88-4E9F-9FD6-AE10C53B3CD2}" name="Servicio" totalsRowLabel="Total" dataDxfId="43" totalsRowDxfId="42"/>
    <tableColumn id="2" xr3:uid="{8F1C2521-3635-4410-947B-14321CC7898D}" name="Concepto Facturable" dataDxfId="41" totalsRowDxfId="40"/>
    <tableColumn id="3" xr3:uid="{A2F72C24-3943-40CE-BBC3-682F82ECFB8E}" name="Descripción Servicio" dataDxfId="39" totalsRowDxfId="38"/>
    <tableColumn id="7" xr3:uid="{06A3DD95-CF8B-49A9-AD1D-4EBB43D988F2}" name="Unidad de medida/Criterio medición" dataDxfId="37" totalsRowDxfId="36"/>
    <tableColumn id="4" xr3:uid="{137B5E3C-51FA-4252-B992-74DAEF4A699E}" name="Unidades Previstas" dataDxfId="35" totalsRowDxfId="34"/>
    <tableColumn id="5" xr3:uid="{98515BBD-0D42-4293-BFAD-7D7AA6A194D5}" name="Precio  Unitario (IVA Excluido)" dataDxfId="33" totalsRowDxfId="32"/>
    <tableColumn id="8" xr3:uid="{A9A911D1-8CAF-43EB-B5F7-7754F196B3C9}" name="Precio ofertado (IVA Excluido)" dataDxfId="31" totalsRowDxfId="5"/>
    <tableColumn id="6" xr3:uid="{79E09342-50DE-4DC9-95FD-7F65D568711E}" name="Presupuesto Licitación (IVA Excluido)" totalsRowFunction="sum" dataDxfId="30" totalsRowDxfId="4">
      <calculatedColumnFormula>Oferta1[[#This Row],[Unidades Previstas]]*Oferta1[[#This Row],[Precio  Unitario (IVA Excluido)]]</calculatedColumnFormula>
    </tableColumn>
    <tableColumn id="9" xr3:uid="{8DF2939D-95BD-44E6-9377-53A1B88300F0}" name="Presupuesto Ofertado (IVA Excluido)" totalsRowFunction="sum" dataDxfId="29" totalsRowDxfId="3">
      <calculatedColumnFormula>Oferta1[[#This Row],[Precio ofertado (IVA Excluido)]]*Oferta1[[#This Row],[Unidades Previstas]]</calculatedColumnFormula>
    </tableColumn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8B5D8B-6D3B-4633-8C6E-B265EA7F3480}" name="Oferta2" displayName="Oferta2" ref="A1:I22" totalsRowCount="1" headerRowDxfId="28" dataDxfId="27" totalsRowDxfId="26">
  <tableColumns count="9">
    <tableColumn id="1" xr3:uid="{43CCFB99-CC1F-465B-99BB-11A8F30A6F64}" name="Servicio" totalsRowLabel="Total" dataDxfId="25" totalsRowDxfId="24"/>
    <tableColumn id="2" xr3:uid="{6E24845E-AEEB-481C-B85C-18A80CCA12B8}" name="Concepto Facturable" dataDxfId="23" totalsRowDxfId="22"/>
    <tableColumn id="3" xr3:uid="{6F44342F-7DD3-4FB3-AB85-DFC585974C5E}" name="Descripción Servicio" dataDxfId="21" totalsRowDxfId="20"/>
    <tableColumn id="7" xr3:uid="{E23435E9-3A1E-4771-A1EF-1EAF9696BC53}" name="Unidad de medida/Criterio medición" dataDxfId="19" totalsRowDxfId="18"/>
    <tableColumn id="4" xr3:uid="{9F6BFBE9-5BC8-46BA-94AB-68929B1B38DD}" name="Unidades Previstas" dataDxfId="17" totalsRowDxfId="16"/>
    <tableColumn id="5" xr3:uid="{788B467F-5F97-439E-A37E-9BA2F72535AD}" name="Precio  Unitario (IVA Excluido)" dataDxfId="15" totalsRowDxfId="14"/>
    <tableColumn id="8" xr3:uid="{385C6265-A0CB-45BA-B81A-6E62330F06B7}" name="Precio ofertado (IVA Excluido)" dataDxfId="13" totalsRowDxfId="2"/>
    <tableColumn id="6" xr3:uid="{BFDEA9D3-9D17-4B4C-98F8-1CD7D150E2D1}" name="Presupuesto Licitación (IVA Excluido)" totalsRowFunction="sum" dataDxfId="12" totalsRowDxfId="1">
      <calculatedColumnFormula>Oferta2[[#This Row],[Unidades Previstas]]*Oferta2[[#This Row],[Precio  Unitario (IVA Excluido)]]</calculatedColumnFormula>
    </tableColumn>
    <tableColumn id="9" xr3:uid="{84CB5C2E-CC31-4288-B8C8-D406624C3140}" name="Presupuesto Ofertado (IVA Excluido)" totalsRowFunction="sum" dataDxfId="11" totalsRowDxfId="0">
      <calculatedColumnFormula>Oferta2[[#This Row],[Precio ofertado (IVA Excluido)]]*Oferta2[[#This Row],[Unidades Previstas]]</calculatedColumnFormula>
    </tableColumn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743E96C-E2FA-402F-805F-D048F1EE0DD3}" name="Tabla556" displayName="Tabla556" ref="B2:D5" totalsRowShown="0" headerRowDxfId="10" dataDxfId="9">
  <tableColumns count="3">
    <tableColumn id="1" xr3:uid="{7AB4ECC8-6232-4DCD-A40F-95EC00FCF0CB}" name="SERVICIO" dataDxfId="8"/>
    <tableColumn id="2" xr3:uid="{58629898-8603-46D1-8287-32DA4EB00034}" name="Importe Máximo de Licitación" dataDxfId="7">
      <calculatedColumnFormula>C2*21%</calculatedColumnFormula>
    </tableColumn>
    <tableColumn id="3" xr3:uid="{8EB7B89C-649D-47F3-8815-0831C4F54E4F}" name="Importe Ofertado (POi)" dataDxfId="6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3A5C-D8C4-4763-A615-DB0E5E01969A}">
  <dimension ref="B2:I7"/>
  <sheetViews>
    <sheetView workbookViewId="0">
      <selection activeCell="D7" sqref="D7"/>
    </sheetView>
  </sheetViews>
  <sheetFormatPr baseColWidth="10" defaultRowHeight="14.4" x14ac:dyDescent="0.3"/>
  <cols>
    <col min="1" max="1" width="3" customWidth="1"/>
    <col min="4" max="4" width="21.6640625" customWidth="1"/>
    <col min="8" max="8" width="102.6640625" customWidth="1"/>
  </cols>
  <sheetData>
    <row r="2" spans="2:9" x14ac:dyDescent="0.3">
      <c r="B2" s="1"/>
      <c r="C2" s="1"/>
      <c r="D2" s="1"/>
      <c r="E2" s="1"/>
      <c r="F2" s="1"/>
      <c r="G2" s="1"/>
      <c r="H2" s="1"/>
      <c r="I2" s="1"/>
    </row>
    <row r="3" spans="2:9" ht="18" x14ac:dyDescent="0.5">
      <c r="B3" s="1"/>
      <c r="C3" s="15" t="s">
        <v>1</v>
      </c>
      <c r="D3" s="16"/>
      <c r="E3" s="16"/>
      <c r="F3" s="16"/>
      <c r="G3" s="16"/>
      <c r="H3" s="17"/>
      <c r="I3" s="1"/>
    </row>
    <row r="4" spans="2:9" ht="17.399999999999999" x14ac:dyDescent="0.3">
      <c r="B4" s="1"/>
      <c r="C4" s="2">
        <v>1</v>
      </c>
      <c r="D4" s="13" t="s">
        <v>45</v>
      </c>
      <c r="E4" s="13"/>
      <c r="F4" s="13"/>
      <c r="G4" s="13"/>
      <c r="H4" s="13"/>
      <c r="I4" s="1"/>
    </row>
    <row r="5" spans="2:9" ht="17.399999999999999" x14ac:dyDescent="0.3">
      <c r="B5" s="1"/>
      <c r="C5" s="2">
        <v>2</v>
      </c>
      <c r="D5" s="14" t="s">
        <v>2</v>
      </c>
      <c r="E5" s="14"/>
      <c r="F5" s="14"/>
      <c r="G5" s="14"/>
      <c r="H5" s="14"/>
      <c r="I5" s="1"/>
    </row>
    <row r="6" spans="2:9" ht="17.399999999999999" x14ac:dyDescent="0.3">
      <c r="B6" s="1"/>
      <c r="C6" s="2">
        <v>3</v>
      </c>
      <c r="D6" s="14" t="s">
        <v>65</v>
      </c>
      <c r="E6" s="14"/>
      <c r="F6" s="14"/>
      <c r="G6" s="14"/>
      <c r="H6" s="14"/>
      <c r="I6" s="1"/>
    </row>
    <row r="7" spans="2:9" x14ac:dyDescent="0.3">
      <c r="B7" s="1"/>
      <c r="C7" s="1"/>
      <c r="D7" s="1"/>
      <c r="E7" s="1"/>
      <c r="F7" s="1"/>
      <c r="G7" s="1"/>
      <c r="H7" s="1"/>
      <c r="I7" s="1"/>
    </row>
  </sheetData>
  <mergeCells count="4">
    <mergeCell ref="D4:H4"/>
    <mergeCell ref="D5:H5"/>
    <mergeCell ref="D6:H6"/>
    <mergeCell ref="C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9EABC-29BE-437B-9D80-C60719AF0F11}">
  <dimension ref="A1:I28"/>
  <sheetViews>
    <sheetView tabSelected="1" zoomScaleNormal="100" workbookViewId="0">
      <selection activeCell="C7" sqref="C7"/>
    </sheetView>
  </sheetViews>
  <sheetFormatPr baseColWidth="10" defaultRowHeight="14.4" x14ac:dyDescent="0.3"/>
  <cols>
    <col min="1" max="1" width="13.44140625" bestFit="1" customWidth="1"/>
    <col min="2" max="2" width="30.6640625" bestFit="1" customWidth="1"/>
    <col min="3" max="3" width="50.109375" bestFit="1" customWidth="1"/>
    <col min="4" max="4" width="14.6640625" bestFit="1" customWidth="1"/>
    <col min="5" max="5" width="17.44140625" bestFit="1" customWidth="1"/>
    <col min="6" max="7" width="26.33203125" bestFit="1" customWidth="1"/>
    <col min="8" max="8" width="32.44140625" hidden="1" customWidth="1"/>
    <col min="9" max="9" width="32.109375" hidden="1" customWidth="1"/>
  </cols>
  <sheetData>
    <row r="1" spans="1:9" ht="46.8" x14ac:dyDescent="0.3">
      <c r="A1" s="5" t="s">
        <v>6</v>
      </c>
      <c r="B1" s="5" t="s">
        <v>38</v>
      </c>
      <c r="C1" s="5" t="s">
        <v>7</v>
      </c>
      <c r="D1" s="6" t="s">
        <v>39</v>
      </c>
      <c r="E1" s="5" t="s">
        <v>8</v>
      </c>
      <c r="F1" s="5" t="s">
        <v>9</v>
      </c>
      <c r="G1" s="5" t="s">
        <v>40</v>
      </c>
      <c r="H1" s="5" t="s">
        <v>10</v>
      </c>
      <c r="I1" s="5" t="s">
        <v>44</v>
      </c>
    </row>
    <row r="2" spans="1:9" ht="16.2" x14ac:dyDescent="0.45">
      <c r="A2" s="3" t="s">
        <v>11</v>
      </c>
      <c r="B2" s="3" t="s">
        <v>12</v>
      </c>
      <c r="C2" s="3" t="s">
        <v>13</v>
      </c>
      <c r="D2" s="3" t="s">
        <v>0</v>
      </c>
      <c r="E2" s="3">
        <v>28</v>
      </c>
      <c r="F2" s="4">
        <v>4973.38</v>
      </c>
      <c r="G2" s="11">
        <v>0</v>
      </c>
      <c r="H2" s="7">
        <f>Oferta1[[#This Row],[Unidades Previstas]]*Oferta1[[#This Row],[Precio  Unitario (IVA Excluido)]]</f>
        <v>139254.64000000001</v>
      </c>
      <c r="I2" s="4">
        <f>Oferta1[[#This Row],[Precio ofertado (IVA Excluido)]]*Oferta1[[#This Row],[Unidades Previstas]]</f>
        <v>0</v>
      </c>
    </row>
    <row r="3" spans="1:9" ht="16.2" x14ac:dyDescent="0.45">
      <c r="A3" s="3" t="s">
        <v>14</v>
      </c>
      <c r="B3" s="3" t="s">
        <v>15</v>
      </c>
      <c r="C3" s="3" t="s">
        <v>13</v>
      </c>
      <c r="D3" s="3" t="s">
        <v>0</v>
      </c>
      <c r="E3" s="3">
        <v>28</v>
      </c>
      <c r="F3" s="4">
        <v>1957.6</v>
      </c>
      <c r="G3" s="11">
        <v>0</v>
      </c>
      <c r="H3" s="7">
        <f>Oferta1[[#This Row],[Unidades Previstas]]*Oferta1[[#This Row],[Precio  Unitario (IVA Excluido)]]</f>
        <v>54812.799999999996</v>
      </c>
      <c r="I3" s="4">
        <f>Oferta1[[#This Row],[Precio ofertado (IVA Excluido)]]*Oferta1[[#This Row],[Unidades Previstas]]</f>
        <v>0</v>
      </c>
    </row>
    <row r="4" spans="1:9" ht="16.2" x14ac:dyDescent="0.45">
      <c r="A4" s="3" t="s">
        <v>16</v>
      </c>
      <c r="B4" s="3" t="s">
        <v>17</v>
      </c>
      <c r="C4" s="3" t="s">
        <v>70</v>
      </c>
      <c r="D4" s="3" t="s">
        <v>0</v>
      </c>
      <c r="E4" s="3">
        <v>90</v>
      </c>
      <c r="F4" s="4">
        <v>4027.64</v>
      </c>
      <c r="G4" s="11">
        <v>0</v>
      </c>
      <c r="H4" s="7">
        <f>Oferta1[[#This Row],[Unidades Previstas]]*Oferta1[[#This Row],[Precio  Unitario (IVA Excluido)]]</f>
        <v>362487.6</v>
      </c>
      <c r="I4" s="4">
        <f>Oferta1[[#This Row],[Precio ofertado (IVA Excluido)]]*Oferta1[[#This Row],[Unidades Previstas]]</f>
        <v>0</v>
      </c>
    </row>
    <row r="5" spans="1:9" ht="16.2" x14ac:dyDescent="0.45">
      <c r="A5" s="3" t="s">
        <v>18</v>
      </c>
      <c r="B5" s="3" t="s">
        <v>19</v>
      </c>
      <c r="C5" s="3" t="s">
        <v>20</v>
      </c>
      <c r="D5" s="3" t="s">
        <v>0</v>
      </c>
      <c r="E5" s="3">
        <v>90</v>
      </c>
      <c r="F5" s="4">
        <v>5892.07</v>
      </c>
      <c r="G5" s="11">
        <v>0</v>
      </c>
      <c r="H5" s="7">
        <f>Oferta1[[#This Row],[Unidades Previstas]]*Oferta1[[#This Row],[Precio  Unitario (IVA Excluido)]]</f>
        <v>530286.29999999993</v>
      </c>
      <c r="I5" s="4">
        <f>Oferta1[[#This Row],[Precio ofertado (IVA Excluido)]]*Oferta1[[#This Row],[Unidades Previstas]]</f>
        <v>0</v>
      </c>
    </row>
    <row r="6" spans="1:9" ht="16.2" x14ac:dyDescent="0.45">
      <c r="A6" s="3" t="s">
        <v>21</v>
      </c>
      <c r="B6" s="3" t="s">
        <v>22</v>
      </c>
      <c r="C6" s="3" t="s">
        <v>71</v>
      </c>
      <c r="D6" s="3" t="s">
        <v>0</v>
      </c>
      <c r="E6" s="3">
        <v>90</v>
      </c>
      <c r="F6" s="4">
        <v>3222.11</v>
      </c>
      <c r="G6" s="11">
        <v>0</v>
      </c>
      <c r="H6" s="7">
        <f>Oferta1[[#This Row],[Unidades Previstas]]*Oferta1[[#This Row],[Precio  Unitario (IVA Excluido)]]</f>
        <v>289989.90000000002</v>
      </c>
      <c r="I6" s="4">
        <f>Oferta1[[#This Row],[Precio ofertado (IVA Excluido)]]*Oferta1[[#This Row],[Unidades Previstas]]</f>
        <v>0</v>
      </c>
    </row>
    <row r="7" spans="1:9" ht="16.2" x14ac:dyDescent="0.45">
      <c r="A7" s="3" t="s">
        <v>23</v>
      </c>
      <c r="B7" s="3" t="s">
        <v>24</v>
      </c>
      <c r="C7" s="3" t="s">
        <v>25</v>
      </c>
      <c r="D7" s="3" t="s">
        <v>0</v>
      </c>
      <c r="E7" s="3">
        <v>90</v>
      </c>
      <c r="F7" s="4">
        <v>4419.05</v>
      </c>
      <c r="G7" s="11">
        <v>0</v>
      </c>
      <c r="H7" s="7">
        <f>Oferta1[[#This Row],[Unidades Previstas]]*Oferta1[[#This Row],[Precio  Unitario (IVA Excluido)]]</f>
        <v>397714.5</v>
      </c>
      <c r="I7" s="4">
        <f>Oferta1[[#This Row],[Precio ofertado (IVA Excluido)]]*Oferta1[[#This Row],[Unidades Previstas]]</f>
        <v>0</v>
      </c>
    </row>
    <row r="8" spans="1:9" ht="16.2" x14ac:dyDescent="0.45">
      <c r="A8" s="3" t="s">
        <v>26</v>
      </c>
      <c r="B8" s="3" t="s">
        <v>27</v>
      </c>
      <c r="C8" s="3" t="s">
        <v>28</v>
      </c>
      <c r="D8" s="3" t="s">
        <v>0</v>
      </c>
      <c r="E8" s="3">
        <v>28</v>
      </c>
      <c r="F8" s="4">
        <v>10276.6</v>
      </c>
      <c r="G8" s="11">
        <v>0</v>
      </c>
      <c r="H8" s="7">
        <f>Oferta1[[#This Row],[Unidades Previstas]]*Oferta1[[#This Row],[Precio  Unitario (IVA Excluido)]]</f>
        <v>287744.8</v>
      </c>
      <c r="I8" s="4">
        <f>Oferta1[[#This Row],[Precio ofertado (IVA Excluido)]]*Oferta1[[#This Row],[Unidades Previstas]]</f>
        <v>0</v>
      </c>
    </row>
    <row r="9" spans="1:9" ht="16.2" x14ac:dyDescent="0.45">
      <c r="A9" s="3" t="s">
        <v>29</v>
      </c>
      <c r="B9" s="3" t="s">
        <v>30</v>
      </c>
      <c r="C9" s="3" t="s">
        <v>31</v>
      </c>
      <c r="D9" s="3" t="s">
        <v>0</v>
      </c>
      <c r="E9" s="3">
        <v>35</v>
      </c>
      <c r="F9" s="4">
        <v>6858.79</v>
      </c>
      <c r="G9" s="11">
        <v>0</v>
      </c>
      <c r="H9" s="7">
        <f>Oferta1[[#This Row],[Unidades Previstas]]*Oferta1[[#This Row],[Precio  Unitario (IVA Excluido)]]</f>
        <v>240057.65</v>
      </c>
      <c r="I9" s="4">
        <f>Oferta1[[#This Row],[Precio ofertado (IVA Excluido)]]*Oferta1[[#This Row],[Unidades Previstas]]</f>
        <v>0</v>
      </c>
    </row>
    <row r="10" spans="1:9" ht="16.2" x14ac:dyDescent="0.45">
      <c r="A10" s="3" t="s">
        <v>32</v>
      </c>
      <c r="B10" s="3" t="s">
        <v>33</v>
      </c>
      <c r="C10" s="3" t="s">
        <v>34</v>
      </c>
      <c r="D10" s="3" t="s">
        <v>0</v>
      </c>
      <c r="E10" s="3">
        <v>35</v>
      </c>
      <c r="F10" s="4">
        <v>8316.3799999999992</v>
      </c>
      <c r="G10" s="11">
        <v>0</v>
      </c>
      <c r="H10" s="7">
        <f>Oferta1[[#This Row],[Unidades Previstas]]*Oferta1[[#This Row],[Precio  Unitario (IVA Excluido)]]</f>
        <v>291073.3</v>
      </c>
      <c r="I10" s="4">
        <f>Oferta1[[#This Row],[Precio ofertado (IVA Excluido)]]*Oferta1[[#This Row],[Unidades Previstas]]</f>
        <v>0</v>
      </c>
    </row>
    <row r="11" spans="1:9" ht="16.2" x14ac:dyDescent="0.45">
      <c r="A11" s="3" t="s">
        <v>35</v>
      </c>
      <c r="B11" s="3" t="s">
        <v>50</v>
      </c>
      <c r="C11" s="3" t="s">
        <v>50</v>
      </c>
      <c r="D11" s="3" t="s">
        <v>0</v>
      </c>
      <c r="E11" s="3">
        <v>420</v>
      </c>
      <c r="F11" s="4">
        <v>273.59793000000002</v>
      </c>
      <c r="G11" s="11">
        <v>0</v>
      </c>
      <c r="H11" s="4">
        <f>Oferta1[[#This Row],[Unidades Previstas]]*Oferta1[[#This Row],[Precio  Unitario (IVA Excluido)]]</f>
        <v>114911.1306</v>
      </c>
      <c r="I11" s="4">
        <f>Oferta1[[#This Row],[Precio ofertado (IVA Excluido)]]*Oferta1[[#This Row],[Unidades Previstas]]</f>
        <v>0</v>
      </c>
    </row>
    <row r="12" spans="1:9" ht="16.2" x14ac:dyDescent="0.45">
      <c r="A12" s="3" t="s">
        <v>36</v>
      </c>
      <c r="B12" s="3" t="s">
        <v>51</v>
      </c>
      <c r="C12" s="3" t="s">
        <v>51</v>
      </c>
      <c r="D12" s="3" t="s">
        <v>0</v>
      </c>
      <c r="E12" s="3">
        <v>140</v>
      </c>
      <c r="F12" s="4">
        <v>849.05472727272718</v>
      </c>
      <c r="G12" s="11">
        <v>0</v>
      </c>
      <c r="H12" s="4">
        <f>Oferta1[[#This Row],[Unidades Previstas]]*Oferta1[[#This Row],[Precio  Unitario (IVA Excluido)]]</f>
        <v>118867.6618181818</v>
      </c>
      <c r="I12" s="4">
        <f>Oferta1[[#This Row],[Precio ofertado (IVA Excluido)]]*Oferta1[[#This Row],[Unidades Previstas]]</f>
        <v>0</v>
      </c>
    </row>
    <row r="13" spans="1:9" ht="16.2" x14ac:dyDescent="0.45">
      <c r="A13" s="3" t="s">
        <v>37</v>
      </c>
      <c r="B13" s="3" t="s">
        <v>52</v>
      </c>
      <c r="C13" s="3" t="s">
        <v>52</v>
      </c>
      <c r="D13" s="3" t="s">
        <v>0</v>
      </c>
      <c r="E13" s="3">
        <v>70</v>
      </c>
      <c r="F13" s="4">
        <v>1253.82</v>
      </c>
      <c r="G13" s="11">
        <v>0</v>
      </c>
      <c r="H13" s="4">
        <f>Oferta1[[#This Row],[Unidades Previstas]]*Oferta1[[#This Row],[Precio  Unitario (IVA Excluido)]]</f>
        <v>87767.4</v>
      </c>
      <c r="I13" s="4">
        <f>Oferta1[[#This Row],[Precio ofertado (IVA Excluido)]]*Oferta1[[#This Row],[Unidades Previstas]]</f>
        <v>0</v>
      </c>
    </row>
    <row r="14" spans="1:9" ht="16.2" x14ac:dyDescent="0.45">
      <c r="A14" s="3" t="s">
        <v>47</v>
      </c>
      <c r="B14" s="3" t="s">
        <v>53</v>
      </c>
      <c r="C14" s="3" t="s">
        <v>53</v>
      </c>
      <c r="D14" s="3" t="s">
        <v>0</v>
      </c>
      <c r="E14" s="3">
        <v>7</v>
      </c>
      <c r="F14" s="4">
        <v>2513.23</v>
      </c>
      <c r="G14" s="11">
        <v>0</v>
      </c>
      <c r="H14" s="4">
        <f>Oferta1[[#This Row],[Unidades Previstas]]*Oferta1[[#This Row],[Precio  Unitario (IVA Excluido)]]</f>
        <v>17592.61</v>
      </c>
      <c r="I14" s="4">
        <f>Oferta1[[#This Row],[Precio ofertado (IVA Excluido)]]*Oferta1[[#This Row],[Unidades Previstas]]</f>
        <v>0</v>
      </c>
    </row>
    <row r="15" spans="1:9" ht="16.2" x14ac:dyDescent="0.45">
      <c r="A15" s="3" t="s">
        <v>48</v>
      </c>
      <c r="B15" s="3" t="s">
        <v>54</v>
      </c>
      <c r="C15" s="3" t="s">
        <v>54</v>
      </c>
      <c r="D15" s="3" t="s">
        <v>0</v>
      </c>
      <c r="E15" s="3">
        <v>15</v>
      </c>
      <c r="F15" s="4">
        <v>1544.78</v>
      </c>
      <c r="G15" s="11">
        <v>0</v>
      </c>
      <c r="H15" s="4">
        <f>Oferta1[[#This Row],[Unidades Previstas]]*Oferta1[[#This Row],[Precio  Unitario (IVA Excluido)]]</f>
        <v>23171.7</v>
      </c>
      <c r="I15" s="4">
        <f>Oferta1[[#This Row],[Precio ofertado (IVA Excluido)]]*Oferta1[[#This Row],[Unidades Previstas]]</f>
        <v>0</v>
      </c>
    </row>
    <row r="16" spans="1:9" ht="16.2" x14ac:dyDescent="0.45">
      <c r="A16" s="3" t="s">
        <v>49</v>
      </c>
      <c r="B16" s="3" t="s">
        <v>55</v>
      </c>
      <c r="C16" s="3" t="s">
        <v>55</v>
      </c>
      <c r="D16" s="3" t="s">
        <v>0</v>
      </c>
      <c r="E16" s="3">
        <v>7</v>
      </c>
      <c r="F16" s="4">
        <v>2966.1275454545462</v>
      </c>
      <c r="G16" s="11">
        <v>0</v>
      </c>
      <c r="H16" s="4">
        <f>Oferta1[[#This Row],[Unidades Previstas]]*Oferta1[[#This Row],[Precio  Unitario (IVA Excluido)]]</f>
        <v>20762.892818181823</v>
      </c>
      <c r="I16" s="4">
        <f>Oferta1[[#This Row],[Precio ofertado (IVA Excluido)]]*Oferta1[[#This Row],[Unidades Previstas]]</f>
        <v>0</v>
      </c>
    </row>
    <row r="17" spans="1:9" ht="16.2" x14ac:dyDescent="0.45">
      <c r="A17" s="3" t="s">
        <v>66</v>
      </c>
      <c r="B17" s="3" t="s">
        <v>67</v>
      </c>
      <c r="C17" s="3" t="s">
        <v>67</v>
      </c>
      <c r="D17" s="3" t="s">
        <v>0</v>
      </c>
      <c r="E17" s="3">
        <v>7</v>
      </c>
      <c r="F17" s="4">
        <v>3689.93</v>
      </c>
      <c r="G17" s="11">
        <v>0</v>
      </c>
      <c r="H17" s="4">
        <f>Oferta1[[#This Row],[Unidades Previstas]]*Oferta1[[#This Row],[Precio  Unitario (IVA Excluido)]]</f>
        <v>25829.51</v>
      </c>
      <c r="I17" s="4">
        <f>Oferta1[[#This Row],[Precio ofertado (IVA Excluido)]]*Oferta1[[#This Row],[Unidades Previstas]]</f>
        <v>0</v>
      </c>
    </row>
    <row r="18" spans="1:9" ht="16.2" x14ac:dyDescent="0.45">
      <c r="A18" s="3" t="s">
        <v>68</v>
      </c>
      <c r="B18" s="3" t="s">
        <v>69</v>
      </c>
      <c r="C18" s="3" t="s">
        <v>69</v>
      </c>
      <c r="D18" s="3" t="s">
        <v>0</v>
      </c>
      <c r="E18" s="3">
        <v>7</v>
      </c>
      <c r="F18" s="4">
        <v>8521.1200000000008</v>
      </c>
      <c r="G18" s="11">
        <v>0</v>
      </c>
      <c r="H18" s="4">
        <f>Oferta1[[#This Row],[Unidades Previstas]]*Oferta1[[#This Row],[Precio  Unitario (IVA Excluido)]]</f>
        <v>59647.840000000004</v>
      </c>
      <c r="I18" s="4">
        <f>Oferta1[[#This Row],[Precio ofertado (IVA Excluido)]]*Oferta1[[#This Row],[Unidades Previstas]]</f>
        <v>0</v>
      </c>
    </row>
    <row r="19" spans="1:9" ht="16.2" x14ac:dyDescent="0.45">
      <c r="A19" s="3" t="s">
        <v>56</v>
      </c>
      <c r="B19" s="12" t="s">
        <v>59</v>
      </c>
      <c r="C19" s="3" t="s">
        <v>60</v>
      </c>
      <c r="D19" s="3" t="s">
        <v>0</v>
      </c>
      <c r="E19" s="3">
        <v>35</v>
      </c>
      <c r="F19" s="4">
        <v>299.69</v>
      </c>
      <c r="G19" s="11">
        <v>0</v>
      </c>
      <c r="H19" s="7">
        <f>Oferta1[[#This Row],[Unidades Previstas]]*Oferta1[[#This Row],[Precio  Unitario (IVA Excluido)]]</f>
        <v>10489.15</v>
      </c>
      <c r="I19" s="4">
        <f>Oferta1[[#This Row],[Precio ofertado (IVA Excluido)]]*Oferta1[[#This Row],[Unidades Previstas]]</f>
        <v>0</v>
      </c>
    </row>
    <row r="20" spans="1:9" ht="16.2" x14ac:dyDescent="0.45">
      <c r="A20" s="3" t="s">
        <v>57</v>
      </c>
      <c r="B20" s="12" t="s">
        <v>61</v>
      </c>
      <c r="C20" s="3" t="s">
        <v>62</v>
      </c>
      <c r="D20" s="3" t="s">
        <v>0</v>
      </c>
      <c r="E20" s="3">
        <v>35</v>
      </c>
      <c r="F20" s="4">
        <v>708.19</v>
      </c>
      <c r="G20" s="11">
        <v>0</v>
      </c>
      <c r="H20" s="7">
        <f>Oferta1[[#This Row],[Unidades Previstas]]*Oferta1[[#This Row],[Precio  Unitario (IVA Excluido)]]</f>
        <v>24786.65</v>
      </c>
      <c r="I20" s="4">
        <f>Oferta1[[#This Row],[Precio ofertado (IVA Excluido)]]*Oferta1[[#This Row],[Unidades Previstas]]</f>
        <v>0</v>
      </c>
    </row>
    <row r="21" spans="1:9" ht="16.2" x14ac:dyDescent="0.45">
      <c r="A21" s="3" t="s">
        <v>58</v>
      </c>
      <c r="B21" s="12" t="s">
        <v>63</v>
      </c>
      <c r="C21" s="3" t="s">
        <v>64</v>
      </c>
      <c r="D21" s="3" t="s">
        <v>0</v>
      </c>
      <c r="E21" s="3">
        <v>35</v>
      </c>
      <c r="F21" s="4">
        <v>787.82</v>
      </c>
      <c r="G21" s="11">
        <v>0</v>
      </c>
      <c r="H21" s="7">
        <f>Oferta1[[#This Row],[Unidades Previstas]]*Oferta1[[#This Row],[Precio  Unitario (IVA Excluido)]]</f>
        <v>27573.7</v>
      </c>
      <c r="I21" s="4">
        <f>Oferta1[[#This Row],[Precio ofertado (IVA Excluido)]]*Oferta1[[#This Row],[Unidades Previstas]]</f>
        <v>0</v>
      </c>
    </row>
    <row r="22" spans="1:9" ht="16.2" x14ac:dyDescent="0.45">
      <c r="A22" s="3" t="s">
        <v>5</v>
      </c>
      <c r="B22" s="3"/>
      <c r="C22" s="3"/>
      <c r="D22" s="3"/>
      <c r="E22" s="3"/>
      <c r="F22" s="3"/>
      <c r="G22" s="4"/>
      <c r="H22" s="4">
        <f>SUBTOTAL(109,Oferta1[Presupuesto Licitación (IVA Excluido)])</f>
        <v>3124821.7352363626</v>
      </c>
      <c r="I22" s="4">
        <f>SUBTOTAL(109,Oferta1[Presupuesto Ofertado (IVA Excluido)])</f>
        <v>0</v>
      </c>
    </row>
    <row r="25" spans="1:9" ht="15.6" x14ac:dyDescent="0.3">
      <c r="B25" s="5"/>
      <c r="C25" s="6"/>
      <c r="D25" s="5"/>
    </row>
    <row r="26" spans="1:9" ht="15.6" x14ac:dyDescent="0.3">
      <c r="B26" s="10"/>
      <c r="C26" s="8"/>
      <c r="D26" s="8"/>
    </row>
    <row r="27" spans="1:9" ht="16.2" x14ac:dyDescent="0.45">
      <c r="B27" s="9"/>
      <c r="C27" s="8"/>
      <c r="D27" s="8"/>
    </row>
    <row r="28" spans="1:9" ht="16.2" x14ac:dyDescent="0.45">
      <c r="B28" s="9"/>
      <c r="C28" s="8"/>
      <c r="D28" s="8"/>
    </row>
  </sheetData>
  <phoneticPr fontId="10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87BF-5C38-4EBE-8073-0D719F6B7A31}">
  <dimension ref="A1:I28"/>
  <sheetViews>
    <sheetView zoomScaleNormal="100" workbookViewId="0">
      <selection activeCell="C7" sqref="C7"/>
    </sheetView>
  </sheetViews>
  <sheetFormatPr baseColWidth="10" defaultRowHeight="14.4" x14ac:dyDescent="0.3"/>
  <cols>
    <col min="1" max="1" width="13.44140625" bestFit="1" customWidth="1"/>
    <col min="2" max="2" width="30.6640625" bestFit="1" customWidth="1"/>
    <col min="3" max="3" width="50.109375" bestFit="1" customWidth="1"/>
    <col min="4" max="4" width="14.6640625" bestFit="1" customWidth="1"/>
    <col min="5" max="5" width="17.44140625" bestFit="1" customWidth="1"/>
    <col min="6" max="7" width="26.33203125" bestFit="1" customWidth="1"/>
    <col min="8" max="8" width="32.44140625" hidden="1" customWidth="1"/>
    <col min="9" max="9" width="32.109375" hidden="1" customWidth="1"/>
  </cols>
  <sheetData>
    <row r="1" spans="1:9" ht="46.8" x14ac:dyDescent="0.3">
      <c r="A1" s="5" t="s">
        <v>6</v>
      </c>
      <c r="B1" s="5" t="s">
        <v>38</v>
      </c>
      <c r="C1" s="5" t="s">
        <v>7</v>
      </c>
      <c r="D1" s="6" t="s">
        <v>39</v>
      </c>
      <c r="E1" s="5" t="s">
        <v>8</v>
      </c>
      <c r="F1" s="5" t="s">
        <v>9</v>
      </c>
      <c r="G1" s="5" t="s">
        <v>40</v>
      </c>
      <c r="H1" s="5" t="s">
        <v>10</v>
      </c>
      <c r="I1" s="5" t="s">
        <v>44</v>
      </c>
    </row>
    <row r="2" spans="1:9" ht="16.2" x14ac:dyDescent="0.45">
      <c r="A2" s="3" t="s">
        <v>11</v>
      </c>
      <c r="B2" s="3" t="s">
        <v>12</v>
      </c>
      <c r="C2" s="3" t="s">
        <v>13</v>
      </c>
      <c r="D2" s="3" t="s">
        <v>0</v>
      </c>
      <c r="E2" s="3">
        <v>12</v>
      </c>
      <c r="F2" s="4">
        <v>4973.38</v>
      </c>
      <c r="G2" s="11">
        <v>0</v>
      </c>
      <c r="H2" s="7">
        <f>Oferta2[[#This Row],[Unidades Previstas]]*Oferta2[[#This Row],[Precio  Unitario (IVA Excluido)]]</f>
        <v>59680.56</v>
      </c>
      <c r="I2" s="4">
        <f>Oferta2[[#This Row],[Precio ofertado (IVA Excluido)]]*Oferta2[[#This Row],[Unidades Previstas]]</f>
        <v>0</v>
      </c>
    </row>
    <row r="3" spans="1:9" ht="16.2" x14ac:dyDescent="0.45">
      <c r="A3" s="3" t="s">
        <v>14</v>
      </c>
      <c r="B3" s="3" t="s">
        <v>15</v>
      </c>
      <c r="C3" s="3" t="s">
        <v>13</v>
      </c>
      <c r="D3" s="3" t="s">
        <v>0</v>
      </c>
      <c r="E3" s="3">
        <v>12</v>
      </c>
      <c r="F3" s="4">
        <v>1957.6</v>
      </c>
      <c r="G3" s="11">
        <v>0</v>
      </c>
      <c r="H3" s="7">
        <f>Oferta2[[#This Row],[Unidades Previstas]]*Oferta2[[#This Row],[Precio  Unitario (IVA Excluido)]]</f>
        <v>23491.199999999997</v>
      </c>
      <c r="I3" s="4">
        <f>Oferta2[[#This Row],[Precio ofertado (IVA Excluido)]]*Oferta2[[#This Row],[Unidades Previstas]]</f>
        <v>0</v>
      </c>
    </row>
    <row r="4" spans="1:9" ht="16.2" x14ac:dyDescent="0.45">
      <c r="A4" s="3" t="s">
        <v>16</v>
      </c>
      <c r="B4" s="3" t="s">
        <v>17</v>
      </c>
      <c r="C4" s="3" t="s">
        <v>70</v>
      </c>
      <c r="D4" s="3" t="s">
        <v>0</v>
      </c>
      <c r="E4" s="3">
        <v>35</v>
      </c>
      <c r="F4" s="4">
        <v>4027.64</v>
      </c>
      <c r="G4" s="11">
        <v>0</v>
      </c>
      <c r="H4" s="7">
        <f>Oferta2[[#This Row],[Unidades Previstas]]*Oferta2[[#This Row],[Precio  Unitario (IVA Excluido)]]</f>
        <v>140967.4</v>
      </c>
      <c r="I4" s="4">
        <f>Oferta2[[#This Row],[Precio ofertado (IVA Excluido)]]*Oferta2[[#This Row],[Unidades Previstas]]</f>
        <v>0</v>
      </c>
    </row>
    <row r="5" spans="1:9" ht="16.2" x14ac:dyDescent="0.45">
      <c r="A5" s="3" t="s">
        <v>18</v>
      </c>
      <c r="B5" s="3" t="s">
        <v>19</v>
      </c>
      <c r="C5" s="3" t="s">
        <v>20</v>
      </c>
      <c r="D5" s="3" t="s">
        <v>0</v>
      </c>
      <c r="E5" s="3">
        <v>35</v>
      </c>
      <c r="F5" s="4">
        <v>5892.07</v>
      </c>
      <c r="G5" s="11">
        <v>0</v>
      </c>
      <c r="H5" s="7">
        <f>Oferta2[[#This Row],[Unidades Previstas]]*Oferta2[[#This Row],[Precio  Unitario (IVA Excluido)]]</f>
        <v>206222.44999999998</v>
      </c>
      <c r="I5" s="4">
        <f>Oferta2[[#This Row],[Precio ofertado (IVA Excluido)]]*Oferta2[[#This Row],[Unidades Previstas]]</f>
        <v>0</v>
      </c>
    </row>
    <row r="6" spans="1:9" ht="16.2" x14ac:dyDescent="0.45">
      <c r="A6" s="3" t="s">
        <v>21</v>
      </c>
      <c r="B6" s="3" t="s">
        <v>22</v>
      </c>
      <c r="C6" s="3" t="s">
        <v>71</v>
      </c>
      <c r="D6" s="3" t="s">
        <v>0</v>
      </c>
      <c r="E6" s="3">
        <v>35</v>
      </c>
      <c r="F6" s="4">
        <v>3222.11</v>
      </c>
      <c r="G6" s="11">
        <v>0</v>
      </c>
      <c r="H6" s="7">
        <f>Oferta2[[#This Row],[Unidades Previstas]]*Oferta2[[#This Row],[Precio  Unitario (IVA Excluido)]]</f>
        <v>112773.85</v>
      </c>
      <c r="I6" s="4">
        <f>Oferta2[[#This Row],[Precio ofertado (IVA Excluido)]]*Oferta2[[#This Row],[Unidades Previstas]]</f>
        <v>0</v>
      </c>
    </row>
    <row r="7" spans="1:9" ht="16.2" x14ac:dyDescent="0.45">
      <c r="A7" s="3" t="s">
        <v>23</v>
      </c>
      <c r="B7" s="3" t="s">
        <v>24</v>
      </c>
      <c r="C7" s="3" t="s">
        <v>25</v>
      </c>
      <c r="D7" s="3" t="s">
        <v>0</v>
      </c>
      <c r="E7" s="3">
        <v>35</v>
      </c>
      <c r="F7" s="4">
        <v>4419.05</v>
      </c>
      <c r="G7" s="11">
        <v>0</v>
      </c>
      <c r="H7" s="7">
        <f>Oferta2[[#This Row],[Unidades Previstas]]*Oferta2[[#This Row],[Precio  Unitario (IVA Excluido)]]</f>
        <v>154666.75</v>
      </c>
      <c r="I7" s="4">
        <f>Oferta2[[#This Row],[Precio ofertado (IVA Excluido)]]*Oferta2[[#This Row],[Unidades Previstas]]</f>
        <v>0</v>
      </c>
    </row>
    <row r="8" spans="1:9" ht="16.2" x14ac:dyDescent="0.45">
      <c r="A8" s="3" t="s">
        <v>26</v>
      </c>
      <c r="B8" s="3" t="s">
        <v>27</v>
      </c>
      <c r="C8" s="3" t="s">
        <v>28</v>
      </c>
      <c r="D8" s="3" t="s">
        <v>0</v>
      </c>
      <c r="E8" s="3">
        <v>12</v>
      </c>
      <c r="F8" s="4">
        <v>10276.6</v>
      </c>
      <c r="G8" s="11">
        <v>0</v>
      </c>
      <c r="H8" s="4">
        <f>Oferta2[[#This Row],[Unidades Previstas]]*Oferta2[[#This Row],[Precio  Unitario (IVA Excluido)]]</f>
        <v>123319.20000000001</v>
      </c>
      <c r="I8" s="4">
        <f>Oferta2[[#This Row],[Precio ofertado (IVA Excluido)]]*Oferta2[[#This Row],[Unidades Previstas]]</f>
        <v>0</v>
      </c>
    </row>
    <row r="9" spans="1:9" ht="16.2" x14ac:dyDescent="0.45">
      <c r="A9" s="3" t="s">
        <v>29</v>
      </c>
      <c r="B9" s="3" t="s">
        <v>30</v>
      </c>
      <c r="C9" s="3" t="s">
        <v>31</v>
      </c>
      <c r="D9" s="3" t="s">
        <v>0</v>
      </c>
      <c r="E9" s="3">
        <v>15</v>
      </c>
      <c r="F9" s="4">
        <v>6858.79</v>
      </c>
      <c r="G9" s="11">
        <v>0</v>
      </c>
      <c r="H9" s="4">
        <f>Oferta2[[#This Row],[Unidades Previstas]]*Oferta2[[#This Row],[Precio  Unitario (IVA Excluido)]]</f>
        <v>102881.85</v>
      </c>
      <c r="I9" s="4">
        <f>Oferta2[[#This Row],[Precio ofertado (IVA Excluido)]]*Oferta2[[#This Row],[Unidades Previstas]]</f>
        <v>0</v>
      </c>
    </row>
    <row r="10" spans="1:9" ht="16.2" x14ac:dyDescent="0.45">
      <c r="A10" s="3" t="s">
        <v>32</v>
      </c>
      <c r="B10" s="3" t="s">
        <v>33</v>
      </c>
      <c r="C10" s="3" t="s">
        <v>34</v>
      </c>
      <c r="D10" s="3" t="s">
        <v>0</v>
      </c>
      <c r="E10" s="3">
        <v>15</v>
      </c>
      <c r="F10" s="4">
        <v>8316.3799999999992</v>
      </c>
      <c r="G10" s="11">
        <v>0</v>
      </c>
      <c r="H10" s="4">
        <f>Oferta2[[#This Row],[Unidades Previstas]]*Oferta2[[#This Row],[Precio  Unitario (IVA Excluido)]]</f>
        <v>124745.69999999998</v>
      </c>
      <c r="I10" s="4">
        <f>Oferta2[[#This Row],[Precio ofertado (IVA Excluido)]]*Oferta2[[#This Row],[Unidades Previstas]]</f>
        <v>0</v>
      </c>
    </row>
    <row r="11" spans="1:9" ht="16.2" x14ac:dyDescent="0.45">
      <c r="A11" s="3" t="s">
        <v>35</v>
      </c>
      <c r="B11" s="3" t="s">
        <v>50</v>
      </c>
      <c r="C11" s="3" t="s">
        <v>50</v>
      </c>
      <c r="D11" s="3" t="s">
        <v>0</v>
      </c>
      <c r="E11" s="3">
        <v>180</v>
      </c>
      <c r="F11" s="4">
        <v>273.59793000000002</v>
      </c>
      <c r="G11" s="11">
        <v>0</v>
      </c>
      <c r="H11" s="4">
        <f>Oferta2[[#This Row],[Unidades Previstas]]*Oferta2[[#This Row],[Precio  Unitario (IVA Excluido)]]</f>
        <v>49247.627400000005</v>
      </c>
      <c r="I11" s="4">
        <f>Oferta2[[#This Row],[Precio ofertado (IVA Excluido)]]*Oferta2[[#This Row],[Unidades Previstas]]</f>
        <v>0</v>
      </c>
    </row>
    <row r="12" spans="1:9" ht="16.2" x14ac:dyDescent="0.45">
      <c r="A12" s="3" t="s">
        <v>36</v>
      </c>
      <c r="B12" s="3" t="s">
        <v>51</v>
      </c>
      <c r="C12" s="3" t="s">
        <v>51</v>
      </c>
      <c r="D12" s="3" t="s">
        <v>0</v>
      </c>
      <c r="E12" s="3">
        <v>60</v>
      </c>
      <c r="F12" s="4">
        <v>849.05472727272718</v>
      </c>
      <c r="G12" s="11">
        <v>0</v>
      </c>
      <c r="H12" s="4">
        <f>Oferta2[[#This Row],[Unidades Previstas]]*Oferta2[[#This Row],[Precio  Unitario (IVA Excluido)]]</f>
        <v>50943.283636363631</v>
      </c>
      <c r="I12" s="4">
        <f>Oferta2[[#This Row],[Precio ofertado (IVA Excluido)]]*Oferta2[[#This Row],[Unidades Previstas]]</f>
        <v>0</v>
      </c>
    </row>
    <row r="13" spans="1:9" ht="16.2" x14ac:dyDescent="0.45">
      <c r="A13" s="3" t="s">
        <v>37</v>
      </c>
      <c r="B13" s="3" t="s">
        <v>52</v>
      </c>
      <c r="C13" s="3" t="s">
        <v>52</v>
      </c>
      <c r="D13" s="3" t="s">
        <v>0</v>
      </c>
      <c r="E13" s="3">
        <v>30</v>
      </c>
      <c r="F13" s="4">
        <v>1253.82</v>
      </c>
      <c r="G13" s="11">
        <v>0</v>
      </c>
      <c r="H13" s="4">
        <f>Oferta2[[#This Row],[Unidades Previstas]]*Oferta2[[#This Row],[Precio  Unitario (IVA Excluido)]]</f>
        <v>37614.6</v>
      </c>
      <c r="I13" s="4">
        <f>Oferta2[[#This Row],[Precio ofertado (IVA Excluido)]]*Oferta2[[#This Row],[Unidades Previstas]]</f>
        <v>0</v>
      </c>
    </row>
    <row r="14" spans="1:9" ht="16.2" x14ac:dyDescent="0.45">
      <c r="A14" s="3" t="s">
        <v>47</v>
      </c>
      <c r="B14" s="3" t="s">
        <v>53</v>
      </c>
      <c r="C14" s="3" t="s">
        <v>53</v>
      </c>
      <c r="D14" s="3" t="s">
        <v>0</v>
      </c>
      <c r="E14" s="3">
        <v>3</v>
      </c>
      <c r="F14" s="4">
        <v>2513.23</v>
      </c>
      <c r="G14" s="11">
        <v>0</v>
      </c>
      <c r="H14" s="7">
        <f>Oferta2[[#This Row],[Unidades Previstas]]*Oferta2[[#This Row],[Precio  Unitario (IVA Excluido)]]</f>
        <v>7539.6900000000005</v>
      </c>
      <c r="I14" s="4">
        <f>Oferta2[[#This Row],[Precio ofertado (IVA Excluido)]]*Oferta2[[#This Row],[Unidades Previstas]]</f>
        <v>0</v>
      </c>
    </row>
    <row r="15" spans="1:9" ht="16.2" x14ac:dyDescent="0.45">
      <c r="A15" s="3" t="s">
        <v>48</v>
      </c>
      <c r="B15" s="3" t="s">
        <v>54</v>
      </c>
      <c r="C15" s="3" t="s">
        <v>54</v>
      </c>
      <c r="D15" s="3" t="s">
        <v>0</v>
      </c>
      <c r="E15" s="3">
        <v>10</v>
      </c>
      <c r="F15" s="4">
        <v>1544.78</v>
      </c>
      <c r="G15" s="11">
        <v>0</v>
      </c>
      <c r="H15" s="7">
        <f>Oferta2[[#This Row],[Unidades Previstas]]*Oferta2[[#This Row],[Precio  Unitario (IVA Excluido)]]</f>
        <v>15447.8</v>
      </c>
      <c r="I15" s="4">
        <f>Oferta2[[#This Row],[Precio ofertado (IVA Excluido)]]*Oferta2[[#This Row],[Unidades Previstas]]</f>
        <v>0</v>
      </c>
    </row>
    <row r="16" spans="1:9" ht="16.2" x14ac:dyDescent="0.45">
      <c r="A16" s="3" t="s">
        <v>49</v>
      </c>
      <c r="B16" s="3" t="s">
        <v>55</v>
      </c>
      <c r="C16" s="3" t="s">
        <v>55</v>
      </c>
      <c r="D16" s="3" t="s">
        <v>0</v>
      </c>
      <c r="E16" s="3">
        <v>3</v>
      </c>
      <c r="F16" s="4">
        <v>2966.1275454545462</v>
      </c>
      <c r="G16" s="11">
        <v>0</v>
      </c>
      <c r="H16" s="7">
        <f>Oferta2[[#This Row],[Unidades Previstas]]*Oferta2[[#This Row],[Precio  Unitario (IVA Excluido)]]</f>
        <v>8898.3826363636381</v>
      </c>
      <c r="I16" s="4">
        <f>Oferta2[[#This Row],[Precio ofertado (IVA Excluido)]]*Oferta2[[#This Row],[Unidades Previstas]]</f>
        <v>0</v>
      </c>
    </row>
    <row r="17" spans="1:9" ht="16.2" x14ac:dyDescent="0.45">
      <c r="A17" s="3" t="s">
        <v>66</v>
      </c>
      <c r="B17" s="3" t="s">
        <v>67</v>
      </c>
      <c r="C17" s="3" t="s">
        <v>67</v>
      </c>
      <c r="D17" s="3" t="s">
        <v>0</v>
      </c>
      <c r="E17" s="3">
        <v>3</v>
      </c>
      <c r="F17" s="4">
        <v>3689.93</v>
      </c>
      <c r="G17" s="11">
        <v>0</v>
      </c>
      <c r="H17" s="4">
        <f>Oferta2[[#This Row],[Unidades Previstas]]*Oferta2[[#This Row],[Precio  Unitario (IVA Excluido)]]</f>
        <v>11069.789999999999</v>
      </c>
      <c r="I17" s="4">
        <f>Oferta2[[#This Row],[Precio ofertado (IVA Excluido)]]*Oferta2[[#This Row],[Unidades Previstas]]</f>
        <v>0</v>
      </c>
    </row>
    <row r="18" spans="1:9" ht="16.2" x14ac:dyDescent="0.45">
      <c r="A18" s="3" t="s">
        <v>68</v>
      </c>
      <c r="B18" s="3" t="s">
        <v>69</v>
      </c>
      <c r="C18" s="3" t="s">
        <v>69</v>
      </c>
      <c r="D18" s="3" t="s">
        <v>0</v>
      </c>
      <c r="E18" s="3">
        <v>3</v>
      </c>
      <c r="F18" s="4">
        <v>8521.1200000000008</v>
      </c>
      <c r="G18" s="11">
        <v>0</v>
      </c>
      <c r="H18" s="4">
        <f>Oferta2[[#This Row],[Unidades Previstas]]*Oferta2[[#This Row],[Precio  Unitario (IVA Excluido)]]</f>
        <v>25563.360000000001</v>
      </c>
      <c r="I18" s="4">
        <f>Oferta2[[#This Row],[Precio ofertado (IVA Excluido)]]*Oferta2[[#This Row],[Unidades Previstas]]</f>
        <v>0</v>
      </c>
    </row>
    <row r="19" spans="1:9" ht="16.2" x14ac:dyDescent="0.45">
      <c r="A19" s="3" t="s">
        <v>56</v>
      </c>
      <c r="B19" s="12" t="s">
        <v>59</v>
      </c>
      <c r="C19" s="3" t="s">
        <v>60</v>
      </c>
      <c r="D19" s="3" t="s">
        <v>0</v>
      </c>
      <c r="E19" s="3">
        <v>15</v>
      </c>
      <c r="F19" s="4">
        <v>299.69</v>
      </c>
      <c r="G19" s="11">
        <v>0</v>
      </c>
      <c r="H19" s="7">
        <f>Oferta2[[#This Row],[Unidades Previstas]]*Oferta2[[#This Row],[Precio  Unitario (IVA Excluido)]]</f>
        <v>4495.3500000000004</v>
      </c>
      <c r="I19" s="4">
        <f>Oferta2[[#This Row],[Precio ofertado (IVA Excluido)]]*Oferta2[[#This Row],[Unidades Previstas]]</f>
        <v>0</v>
      </c>
    </row>
    <row r="20" spans="1:9" ht="16.2" x14ac:dyDescent="0.45">
      <c r="A20" s="3" t="s">
        <v>57</v>
      </c>
      <c r="B20" s="12" t="s">
        <v>61</v>
      </c>
      <c r="C20" s="3" t="s">
        <v>62</v>
      </c>
      <c r="D20" s="3" t="s">
        <v>0</v>
      </c>
      <c r="E20" s="3">
        <v>15</v>
      </c>
      <c r="F20" s="4">
        <v>708.19</v>
      </c>
      <c r="G20" s="11">
        <v>0</v>
      </c>
      <c r="H20" s="7">
        <f>Oferta2[[#This Row],[Unidades Previstas]]*Oferta2[[#This Row],[Precio  Unitario (IVA Excluido)]]</f>
        <v>10622.85</v>
      </c>
      <c r="I20" s="4">
        <f>Oferta2[[#This Row],[Precio ofertado (IVA Excluido)]]*Oferta2[[#This Row],[Unidades Previstas]]</f>
        <v>0</v>
      </c>
    </row>
    <row r="21" spans="1:9" ht="16.2" x14ac:dyDescent="0.45">
      <c r="A21" s="3" t="s">
        <v>58</v>
      </c>
      <c r="B21" s="12" t="s">
        <v>63</v>
      </c>
      <c r="C21" s="3" t="s">
        <v>64</v>
      </c>
      <c r="D21" s="3" t="s">
        <v>0</v>
      </c>
      <c r="E21" s="3">
        <v>15</v>
      </c>
      <c r="F21" s="4">
        <v>787.82</v>
      </c>
      <c r="G21" s="11">
        <v>0</v>
      </c>
      <c r="H21" s="7">
        <f>Oferta2[[#This Row],[Unidades Previstas]]*Oferta2[[#This Row],[Precio  Unitario (IVA Excluido)]]</f>
        <v>11817.300000000001</v>
      </c>
      <c r="I21" s="4">
        <f>Oferta2[[#This Row],[Precio ofertado (IVA Excluido)]]*Oferta2[[#This Row],[Unidades Previstas]]</f>
        <v>0</v>
      </c>
    </row>
    <row r="22" spans="1:9" ht="16.2" x14ac:dyDescent="0.45">
      <c r="A22" s="3" t="s">
        <v>5</v>
      </c>
      <c r="B22" s="3"/>
      <c r="C22" s="3"/>
      <c r="D22" s="3"/>
      <c r="E22" s="3"/>
      <c r="F22" s="3"/>
      <c r="G22" s="4"/>
      <c r="H22" s="4">
        <f>SUBTOTAL(109,Oferta2[Presupuesto Licitación (IVA Excluido)])</f>
        <v>1282008.9936727278</v>
      </c>
      <c r="I22" s="4">
        <f>SUBTOTAL(109,Oferta2[Presupuesto Ofertado (IVA Excluido)])</f>
        <v>0</v>
      </c>
    </row>
    <row r="25" spans="1:9" ht="15.6" x14ac:dyDescent="0.3">
      <c r="B25" s="5"/>
      <c r="C25" s="6"/>
      <c r="D25" s="5"/>
    </row>
    <row r="26" spans="1:9" ht="15.6" x14ac:dyDescent="0.3">
      <c r="B26" s="10"/>
      <c r="C26" s="8"/>
      <c r="D26" s="8"/>
    </row>
    <row r="27" spans="1:9" ht="16.2" x14ac:dyDescent="0.45">
      <c r="B27" s="9"/>
      <c r="C27" s="8"/>
      <c r="D27" s="8"/>
    </row>
    <row r="28" spans="1:9" ht="16.2" x14ac:dyDescent="0.45">
      <c r="B28" s="9"/>
      <c r="C28" s="8"/>
      <c r="D28" s="8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1680-9BD6-47DD-8C96-7D719618F5A7}">
  <dimension ref="B2:D5"/>
  <sheetViews>
    <sheetView zoomScale="90" zoomScaleNormal="90" workbookViewId="0">
      <selection activeCell="C3" sqref="C3:C5"/>
    </sheetView>
  </sheetViews>
  <sheetFormatPr baseColWidth="10" defaultRowHeight="14.4" x14ac:dyDescent="0.3"/>
  <cols>
    <col min="2" max="2" width="59.33203125" customWidth="1"/>
    <col min="3" max="4" width="31.6640625" customWidth="1"/>
  </cols>
  <sheetData>
    <row r="2" spans="2:4" ht="15.6" x14ac:dyDescent="0.3">
      <c r="B2" s="5" t="s">
        <v>41</v>
      </c>
      <c r="C2" s="6" t="s">
        <v>3</v>
      </c>
      <c r="D2" s="5" t="s">
        <v>46</v>
      </c>
    </row>
    <row r="3" spans="2:4" ht="41.4" x14ac:dyDescent="0.3">
      <c r="B3" s="10" t="s">
        <v>42</v>
      </c>
      <c r="C3" s="8">
        <f>Oferta1[[#Totals],[Presupuesto Licitación (IVA Excluido)]]+Oferta2[[#Totals],[Presupuesto Licitación (IVA Excluido)]]</f>
        <v>4406830.7289090902</v>
      </c>
      <c r="D3" s="8">
        <f>Oferta1[[#Totals],[Presupuesto Ofertado (IVA Excluido)]]+Oferta2[[#Totals],[Presupuesto Ofertado (IVA Excluido)]]</f>
        <v>0</v>
      </c>
    </row>
    <row r="4" spans="2:4" ht="16.2" x14ac:dyDescent="0.45">
      <c r="B4" s="9" t="s">
        <v>43</v>
      </c>
      <c r="C4" s="8">
        <f t="shared" ref="C4:D4" si="0">C3*21%</f>
        <v>925434.4530709089</v>
      </c>
      <c r="D4" s="8">
        <f t="shared" si="0"/>
        <v>0</v>
      </c>
    </row>
    <row r="5" spans="2:4" ht="16.2" x14ac:dyDescent="0.45">
      <c r="B5" s="9" t="s">
        <v>4</v>
      </c>
      <c r="C5" s="8">
        <f>C3+C4</f>
        <v>5332265.1819799989</v>
      </c>
      <c r="D5" s="8">
        <f>D3+D4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Instrucciones</vt:lpstr>
      <vt:lpstr>Oferta Solución 1</vt:lpstr>
      <vt:lpstr>Oferta Solución 2</vt:lpstr>
      <vt:lpstr>Precio Ofertado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Olmo Merino</dc:creator>
  <cp:lastModifiedBy>MARIA PILAR SAN JULIAN PEREZ</cp:lastModifiedBy>
  <dcterms:created xsi:type="dcterms:W3CDTF">2023-08-28T09:14:34Z</dcterms:created>
  <dcterms:modified xsi:type="dcterms:W3CDTF">2026-06-10T10:47:44Z</dcterms:modified>
</cp:coreProperties>
</file>