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charts/chart9.xml" ContentType="application/vnd.openxmlformats-officedocument.drawingml.chart+xml"/>
  <Override PartName="/xl/drawings/drawing29.xml" ContentType="application/vnd.openxmlformats-officedocument.drawing+xml"/>
  <Override PartName="/xl/charts/chart10.xml" ContentType="application/vnd.openxmlformats-officedocument.drawingml.chart+xml"/>
  <Override PartName="/xl/drawings/drawing30.xml" ContentType="application/vnd.openxmlformats-officedocument.drawing+xml"/>
  <Override PartName="/xl/charts/chart11.xml" ContentType="application/vnd.openxmlformats-officedocument.drawingml.chart+xml"/>
  <Override PartName="/xl/drawings/drawing31.xml" ContentType="application/vnd.openxmlformats-officedocument.drawing+xml"/>
  <Override PartName="/xl/charts/chart12.xml" ContentType="application/vnd.openxmlformats-officedocument.drawingml.chart+xml"/>
  <Override PartName="/xl/drawings/drawing32.xml" ContentType="application/vnd.openxmlformats-officedocument.drawing+xml"/>
  <Override PartName="/xl/charts/chart13.xml" ContentType="application/vnd.openxmlformats-officedocument.drawingml.chart+xml"/>
  <Override PartName="/xl/drawings/drawing3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icheros web definitivos 2018\"/>
    </mc:Choice>
  </mc:AlternateContent>
  <bookViews>
    <workbookView xWindow="975" yWindow="765" windowWidth="29265" windowHeight="18885" tabRatio="500"/>
  </bookViews>
  <sheets>
    <sheet name="Índice" sheetId="1" r:id="rId1"/>
    <sheet name="T00.1" sheetId="2" r:id="rId2"/>
    <sheet name="T00.2" sheetId="3" r:id="rId3"/>
    <sheet name="T00.3" sheetId="4" r:id="rId4"/>
    <sheet name="T00.4" sheetId="5" r:id="rId5"/>
    <sheet name="T00.5" sheetId="6" r:id="rId6"/>
    <sheet name="T00.6" sheetId="7" r:id="rId7"/>
    <sheet name="T00.7" sheetId="8" r:id="rId8"/>
    <sheet name="T00.8" sheetId="9" r:id="rId9"/>
    <sheet name="T00.9" sheetId="10" r:id="rId10"/>
    <sheet name="T00.10" sheetId="11" r:id="rId11"/>
    <sheet name="T00.11" sheetId="12" r:id="rId12"/>
    <sheet name="T00.12" sheetId="13" r:id="rId13"/>
    <sheet name="T00.13" sheetId="14" r:id="rId14"/>
    <sheet name="T00.14" sheetId="15" r:id="rId15"/>
    <sheet name="T00.15" sheetId="16" r:id="rId16"/>
    <sheet name="T00.16" sheetId="17" r:id="rId17"/>
    <sheet name="T00.17" sheetId="18" r:id="rId18"/>
    <sheet name="T00.18" sheetId="19" r:id="rId19"/>
    <sheet name="datos para graficos" sheetId="20" state="hidden" r:id="rId20"/>
    <sheet name="G00.1" sheetId="21" r:id="rId21"/>
    <sheet name="G00.2" sheetId="22" r:id="rId22"/>
    <sheet name="G00.3" sheetId="23" r:id="rId23"/>
    <sheet name="G00.4" sheetId="24" r:id="rId24"/>
    <sheet name="G00.5" sheetId="25" r:id="rId25"/>
    <sheet name="G00.6" sheetId="26" r:id="rId26"/>
    <sheet name="G00.7" sheetId="27" r:id="rId27"/>
    <sheet name="G00.8" sheetId="28" r:id="rId28"/>
    <sheet name="G00.9" sheetId="29" r:id="rId29"/>
    <sheet name="G00.10" sheetId="30" r:id="rId30"/>
    <sheet name="G00.11" sheetId="31" r:id="rId31"/>
    <sheet name="G00.12" sheetId="32" r:id="rId32"/>
    <sheet name="G00.13" sheetId="33" r:id="rId33"/>
    <sheet name="G00.14" sheetId="34" r:id="rId34"/>
  </sheets>
  <definedNames>
    <definedName name="_xlnm._FilterDatabase" localSheetId="19" hidden="1">'datos para graficos'!$A$154:$C$166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6" i="20" l="1"/>
  <c r="B166" i="20"/>
  <c r="C165" i="20"/>
  <c r="B165" i="20"/>
  <c r="C164" i="20"/>
  <c r="B164" i="20"/>
  <c r="C163" i="20"/>
  <c r="B163" i="20"/>
  <c r="C162" i="20"/>
  <c r="B162" i="20"/>
  <c r="C161" i="20"/>
  <c r="B161" i="20"/>
  <c r="C160" i="20"/>
  <c r="B160" i="20"/>
  <c r="C159" i="20"/>
  <c r="B159" i="20"/>
  <c r="C158" i="20"/>
  <c r="B158" i="20"/>
  <c r="C157" i="20"/>
  <c r="B157" i="20"/>
  <c r="C156" i="20"/>
  <c r="B156" i="20"/>
  <c r="C155" i="20"/>
  <c r="B155" i="20"/>
  <c r="D144" i="20"/>
  <c r="C144" i="20"/>
  <c r="D143" i="20"/>
  <c r="C143" i="20"/>
  <c r="D142" i="20"/>
  <c r="C142" i="20"/>
  <c r="D141" i="20"/>
  <c r="C141" i="20"/>
  <c r="D140" i="20"/>
  <c r="C140" i="20"/>
  <c r="D139" i="20"/>
  <c r="C139" i="20"/>
  <c r="D138" i="20"/>
  <c r="C138" i="20"/>
  <c r="D137" i="20"/>
  <c r="C137" i="20"/>
  <c r="D136" i="20"/>
  <c r="C136" i="20"/>
  <c r="D135" i="20"/>
  <c r="C135" i="20"/>
  <c r="D134" i="20"/>
  <c r="C134" i="20"/>
  <c r="D133" i="20"/>
  <c r="C133" i="20"/>
  <c r="D132" i="20"/>
  <c r="C132" i="20"/>
  <c r="L114" i="20"/>
  <c r="K114" i="20"/>
  <c r="H114" i="20"/>
  <c r="G114" i="20"/>
  <c r="L113" i="20"/>
  <c r="K113" i="20"/>
  <c r="H113" i="20"/>
  <c r="G113" i="20"/>
  <c r="L112" i="20"/>
  <c r="K112" i="20"/>
  <c r="H112" i="20"/>
  <c r="G112" i="20"/>
  <c r="L111" i="20"/>
  <c r="K111" i="20"/>
  <c r="H111" i="20"/>
  <c r="G111" i="20"/>
  <c r="L110" i="20"/>
  <c r="K110" i="20"/>
  <c r="H110" i="20"/>
  <c r="G110" i="20"/>
  <c r="C101" i="20"/>
  <c r="B101" i="20"/>
  <c r="H87" i="20" s="1"/>
  <c r="C100" i="20"/>
  <c r="B100" i="20"/>
  <c r="H86" i="20" s="1"/>
  <c r="C95" i="20"/>
  <c r="B95" i="20"/>
  <c r="G87" i="20" s="1"/>
  <c r="C94" i="20"/>
  <c r="B94" i="20"/>
  <c r="G86" i="20" s="1"/>
  <c r="C89" i="20"/>
  <c r="B89" i="20"/>
  <c r="F87" i="20" s="1"/>
  <c r="C88" i="20"/>
  <c r="B88" i="20"/>
  <c r="F86" i="20" s="1"/>
  <c r="B82" i="20"/>
  <c r="B81" i="20"/>
  <c r="B80" i="20"/>
  <c r="B79" i="20"/>
  <c r="H57" i="20"/>
  <c r="C62" i="20" s="1"/>
  <c r="G57" i="20"/>
  <c r="F57" i="20"/>
  <c r="B62" i="20" s="1"/>
  <c r="H56" i="20"/>
  <c r="C75" i="20" s="1"/>
  <c r="G56" i="20"/>
  <c r="F56" i="20"/>
  <c r="B75" i="20" s="1"/>
  <c r="E56" i="20"/>
  <c r="H55" i="20"/>
  <c r="C74" i="20" s="1"/>
  <c r="G55" i="20"/>
  <c r="F55" i="20"/>
  <c r="B74" i="20" s="1"/>
  <c r="E55" i="20"/>
  <c r="H54" i="20"/>
  <c r="C73" i="20" s="1"/>
  <c r="G54" i="20"/>
  <c r="F54" i="20"/>
  <c r="B73" i="20" s="1"/>
  <c r="E54" i="20"/>
  <c r="H53" i="20"/>
  <c r="C72" i="20" s="1"/>
  <c r="G53" i="20"/>
  <c r="F53" i="20"/>
  <c r="B72" i="20" s="1"/>
  <c r="E53" i="20"/>
  <c r="H52" i="20"/>
  <c r="C71" i="20" s="1"/>
  <c r="G52" i="20"/>
  <c r="F52" i="20"/>
  <c r="B71" i="20" s="1"/>
  <c r="E52" i="20"/>
  <c r="H51" i="20"/>
  <c r="C70" i="20" s="1"/>
  <c r="G51" i="20"/>
  <c r="F51" i="20"/>
  <c r="B70" i="20" s="1"/>
  <c r="E51" i="20"/>
  <c r="H50" i="20"/>
  <c r="C69" i="20" s="1"/>
  <c r="G50" i="20"/>
  <c r="F50" i="20"/>
  <c r="B69" i="20" s="1"/>
  <c r="E50" i="20"/>
  <c r="H49" i="20"/>
  <c r="C68" i="20" s="1"/>
  <c r="G49" i="20"/>
  <c r="F49" i="20"/>
  <c r="B68" i="20" s="1"/>
  <c r="E49" i="20"/>
  <c r="H48" i="20"/>
  <c r="C67" i="20" s="1"/>
  <c r="G48" i="20"/>
  <c r="F48" i="20"/>
  <c r="B67" i="20" s="1"/>
  <c r="E48" i="20"/>
  <c r="H47" i="20"/>
  <c r="C66" i="20" s="1"/>
  <c r="G47" i="20"/>
  <c r="F47" i="20"/>
  <c r="B66" i="20" s="1"/>
  <c r="E47" i="20"/>
  <c r="H46" i="20"/>
  <c r="C65" i="20" s="1"/>
  <c r="G46" i="20"/>
  <c r="F46" i="20"/>
  <c r="B65" i="20" s="1"/>
  <c r="E46" i="20"/>
  <c r="H45" i="20"/>
  <c r="C64" i="20" s="1"/>
  <c r="G45" i="20"/>
  <c r="F45" i="20"/>
  <c r="B64" i="20" s="1"/>
  <c r="E45" i="20"/>
  <c r="H44" i="20"/>
  <c r="C63" i="20" s="1"/>
  <c r="G44" i="20"/>
  <c r="F44" i="20"/>
  <c r="B63" i="20" s="1"/>
  <c r="E44" i="20"/>
  <c r="B38" i="20"/>
  <c r="B37" i="20"/>
  <c r="B36" i="20"/>
  <c r="B35" i="20"/>
  <c r="B34" i="20"/>
  <c r="B33" i="20"/>
  <c r="B32" i="20"/>
  <c r="B31" i="20"/>
  <c r="H18" i="20"/>
  <c r="E18" i="20"/>
  <c r="H17" i="20"/>
  <c r="E17" i="20"/>
  <c r="H16" i="20"/>
  <c r="E16" i="20"/>
  <c r="H15" i="20"/>
  <c r="E15" i="20"/>
  <c r="H14" i="20"/>
  <c r="E14" i="20"/>
  <c r="H13" i="20"/>
  <c r="E13" i="20"/>
  <c r="H12" i="20"/>
  <c r="E12" i="20"/>
  <c r="H11" i="20"/>
  <c r="E11" i="20"/>
  <c r="D4" i="20"/>
  <c r="B4" i="20"/>
  <c r="D3" i="20"/>
  <c r="B3" i="20"/>
  <c r="D2" i="20"/>
  <c r="B2" i="20"/>
  <c r="E32" i="14"/>
  <c r="E31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M26" i="12"/>
  <c r="B18" i="20" s="1"/>
  <c r="D26" i="12"/>
  <c r="M25" i="12"/>
  <c r="D25" i="12"/>
  <c r="M24" i="12"/>
  <c r="D24" i="12"/>
  <c r="M23" i="12"/>
  <c r="B15" i="20" s="1"/>
  <c r="D23" i="12"/>
  <c r="M22" i="12"/>
  <c r="B14" i="20" s="1"/>
  <c r="D22" i="12"/>
  <c r="M21" i="12"/>
  <c r="B13" i="20" s="1"/>
  <c r="D21" i="12"/>
  <c r="M20" i="12"/>
  <c r="B12" i="20" s="1"/>
  <c r="D20" i="12"/>
  <c r="M19" i="12"/>
  <c r="D19" i="12"/>
  <c r="K39" i="11"/>
  <c r="E39" i="11"/>
  <c r="C111" i="20" l="1"/>
  <c r="C44" i="20"/>
  <c r="C54" i="20"/>
  <c r="C47" i="20"/>
  <c r="C52" i="20"/>
  <c r="M114" i="20"/>
  <c r="C112" i="20"/>
  <c r="I110" i="20"/>
  <c r="M112" i="20"/>
  <c r="C45" i="20"/>
  <c r="C56" i="20"/>
  <c r="D27" i="12"/>
  <c r="E25" i="12" s="1"/>
  <c r="C49" i="20"/>
  <c r="C50" i="20"/>
  <c r="C48" i="20"/>
  <c r="C55" i="20"/>
  <c r="C110" i="20"/>
  <c r="M110" i="20"/>
  <c r="E3" i="20"/>
  <c r="I2" i="20" s="1"/>
  <c r="C51" i="20"/>
  <c r="H19" i="20"/>
  <c r="I114" i="20"/>
  <c r="J114" i="20" s="1"/>
  <c r="C53" i="20"/>
  <c r="C113" i="20"/>
  <c r="M113" i="20"/>
  <c r="M111" i="20"/>
  <c r="M27" i="12"/>
  <c r="N23" i="12" s="1"/>
  <c r="D5" i="20"/>
  <c r="E5" i="20" s="1"/>
  <c r="I4" i="20" s="1"/>
  <c r="B5" i="20"/>
  <c r="C5" i="20" s="1"/>
  <c r="H4" i="20" s="1"/>
  <c r="I112" i="20"/>
  <c r="E19" i="20"/>
  <c r="B39" i="20"/>
  <c r="C37" i="20" s="1"/>
  <c r="C4" i="20"/>
  <c r="H3" i="20" s="1"/>
  <c r="C46" i="20"/>
  <c r="B111" i="20"/>
  <c r="D111" i="20" s="1"/>
  <c r="F111" i="20" s="1"/>
  <c r="E4" i="20"/>
  <c r="I3" i="20" s="1"/>
  <c r="B113" i="20"/>
  <c r="B17" i="20"/>
  <c r="B110" i="20"/>
  <c r="I111" i="20"/>
  <c r="C3" i="20"/>
  <c r="H2" i="20" s="1"/>
  <c r="B16" i="20"/>
  <c r="B11" i="20"/>
  <c r="B112" i="20"/>
  <c r="I113" i="20"/>
  <c r="E21" i="12" l="1"/>
  <c r="E23" i="12"/>
  <c r="N112" i="20"/>
  <c r="N110" i="20"/>
  <c r="E20" i="12"/>
  <c r="E19" i="12"/>
  <c r="E22" i="12"/>
  <c r="E24" i="12"/>
  <c r="E26" i="12"/>
  <c r="J110" i="20"/>
  <c r="N113" i="20"/>
  <c r="C31" i="20"/>
  <c r="D113" i="20"/>
  <c r="F113" i="20" s="1"/>
  <c r="C36" i="20"/>
  <c r="C38" i="20"/>
  <c r="C57" i="20"/>
  <c r="D46" i="20" s="1"/>
  <c r="N19" i="12"/>
  <c r="N26" i="12"/>
  <c r="N21" i="12"/>
  <c r="N22" i="12"/>
  <c r="N20" i="12"/>
  <c r="N24" i="12"/>
  <c r="N25" i="12"/>
  <c r="N111" i="20"/>
  <c r="N114" i="20"/>
  <c r="B22" i="20"/>
  <c r="B23" i="20" s="1"/>
  <c r="C34" i="20"/>
  <c r="J113" i="20"/>
  <c r="J111" i="20"/>
  <c r="J112" i="20"/>
  <c r="C35" i="20"/>
  <c r="C32" i="20"/>
  <c r="C33" i="20"/>
  <c r="D110" i="20"/>
  <c r="F110" i="20" s="1"/>
  <c r="E111" i="20"/>
  <c r="B19" i="20"/>
  <c r="D112" i="20"/>
  <c r="F112" i="20" s="1"/>
  <c r="D53" i="20" l="1"/>
  <c r="E27" i="12"/>
  <c r="N27" i="12"/>
  <c r="D44" i="20"/>
  <c r="D56" i="20"/>
  <c r="D49" i="20"/>
  <c r="D45" i="20"/>
  <c r="D51" i="20"/>
  <c r="D55" i="20"/>
  <c r="D48" i="20"/>
  <c r="D50" i="20"/>
  <c r="D47" i="20"/>
  <c r="D54" i="20"/>
  <c r="D52" i="20"/>
  <c r="E113" i="20"/>
  <c r="E112" i="20"/>
  <c r="E110" i="20"/>
</calcChain>
</file>

<file path=xl/sharedStrings.xml><?xml version="1.0" encoding="utf-8"?>
<sst xmlns="http://schemas.openxmlformats.org/spreadsheetml/2006/main" count="988" uniqueCount="184">
  <si>
    <t>Estadística sobre Actividades Económicas y Medio Ambiente en Andalucía. Año 2018</t>
  </si>
  <si>
    <t>(00) PRINCIPALES RESULTADOS AGREGADOS</t>
  </si>
  <si>
    <t>TABLAS</t>
  </si>
  <si>
    <t>VOLUMEN DE NEGOCIO, ESPECIALIZACIÓN Y DIVERSIFICACIÓN DE ACTIVIDADES AMBIENTALES</t>
  </si>
  <si>
    <t>Tabla 00.1. Facturación ambiental, importe total y media, por ámbito de actuación</t>
  </si>
  <si>
    <t>Tabla 00.2. Indicadores de especialización ambiental. Participación de la facturación y el empleo ambientales en los totales respectivos según ámbito de actuación ambiental (en %) (*)</t>
  </si>
  <si>
    <t>Tabla 00.3. Indicadores de diversificación ambiental. Establecimientos empresariales según la exclusividad de su ámbito de actuación ambiental (en % de establecimientos) (*)</t>
  </si>
  <si>
    <t>Tabla 00.4. Empresas según ámbito de mercado en que se han vendido los bienes y servicios ambientales producidos (en %)</t>
  </si>
  <si>
    <t>Tabla 00.5. Facturación ambiental, importe total y media, por provincia</t>
  </si>
  <si>
    <t>Tabla 00.6. Facturación ambiental por ámbito de actuación y provincia</t>
  </si>
  <si>
    <t>GASTO AMBIENTAL</t>
  </si>
  <si>
    <t>Tabla 00.7. Gasto ambiental por ámbito de actuación y capítulo presupuestario</t>
  </si>
  <si>
    <t>Tabla 00.8. Gasto ambiental por ámbito de actuación y provincia</t>
  </si>
  <si>
    <t>EMPLEO AMBIENTAL</t>
  </si>
  <si>
    <t>Tabla 00.9. Personal ocupado y su equivalente a dedicación plena por ámbito de actuación ambiental</t>
  </si>
  <si>
    <t>Tabla 00.10. Personal ocupado y su equivalente a dedicación plena por ámbito de actuación ambiental y sector institucional</t>
  </si>
  <si>
    <t>Tabla 00.11. Personal ocupado y su equivalente a dedicación plena por provincia y sector institucional</t>
  </si>
  <si>
    <t>Tabla 00.12. Personal ocupado y su equivalente a dedicación plena por ámbito de actuación ambiental y sexo</t>
  </si>
  <si>
    <t>Tabla 00.13. Indicadores de género. Empleo ambiental (EDP) según ámbito de actuación por sexo e Índice de representación de género (IRG)</t>
  </si>
  <si>
    <t>Tabla 00.14. Personal ocupado y su equivalente a dedicación plena por provincia y sexo</t>
  </si>
  <si>
    <t>Tabla 00.15. Personal ocupado por ámbito de actuación ambiental y provincia</t>
  </si>
  <si>
    <t>Tabla 00.16. Empleo equivalente a dedicación plena por ámbito de actuación ambiental y provincia</t>
  </si>
  <si>
    <t>Tabla 00.17. Personal ocupado en actuaciones ambientales por Sector Institucional, Categoría Profesional y sexo</t>
  </si>
  <si>
    <t>Tabla 00.18. Empresas según la perspectiva de creación de empleo ambiental a corto y a largo plazo (en %)</t>
  </si>
  <si>
    <t>GRÁFICOS</t>
  </si>
  <si>
    <t>Gráfico 00.1. Distribución de la facturación ambiental por ámbito de actuación (en %)</t>
  </si>
  <si>
    <t>Gráfico 00.2. Indicadores de especialización ambiental. Participación de la facturación y el empleo ambientales en los totales respectivos según ámbito de actuación ambiental (en %) (*)</t>
  </si>
  <si>
    <t>Gráfico 01.3. Indicadores de diversificación ambiental. Establecimientos empresariales según la exclusividad de su ámbito de actuación ambiental (en % de establecimientos) (*)</t>
  </si>
  <si>
    <t>Gráfico 00.4. Distribución de establecimientos empresariales según ámbito geográfico de mercado ambiental (en %)</t>
  </si>
  <si>
    <t>Gráfico 00.5. Distribución de la facturación ambiental por provincia (en %)</t>
  </si>
  <si>
    <t>Gráfico 00.6. Distribución del gasto total liquidado en las Administraciones Públicas en materia ambiental por ámbito de actuación (en %)</t>
  </si>
  <si>
    <t>Gráfico 00.7. Distribución del gasto liquidado en las Administraciones Públicas por capítulo presupuestario y tipo de agente (en %)</t>
  </si>
  <si>
    <t>Gráfico 00.8. Distribución del gasto total liquidado en las Administraciones Públicas por provincia (en %)</t>
  </si>
  <si>
    <t>Gráfico 00.9. Distribución del empleo ambiental (EDP) por ámbito de actuación (en %)</t>
  </si>
  <si>
    <t>Gráfico 00.10. Distribución del empleo ambiental (EDP) por sector institucional (en %)</t>
  </si>
  <si>
    <t>Gráfico 00.11. Distribución del empleo ambiental (EDP) por provincia (en %)</t>
  </si>
  <si>
    <t>Gráfico 00.12. Distribución del empleo ambiental (EDP) según ámbito de actuación por sexo (en %)</t>
  </si>
  <si>
    <t>Gráfico 01.13. Personal ocupado en actuaciones ambientales por categoría profesional y sexo (%)</t>
  </si>
  <si>
    <t>Gráfico 01.14. Empresas según la perspectiva de creación de empleo ambiental a corto y a largo plazo (en %)</t>
  </si>
  <si>
    <t>ÁMBITO DE ACTUACIÓN AMBIENTAL</t>
  </si>
  <si>
    <t>IMPORTE TOTAL</t>
  </si>
  <si>
    <t>MEDIA</t>
  </si>
  <si>
    <t>miles de euros</t>
  </si>
  <si>
    <t>%</t>
  </si>
  <si>
    <t>miles de euros / establecimiento</t>
  </si>
  <si>
    <t>(01) Gestión ambiental del medio atmosférico</t>
  </si>
  <si>
    <t>(02) Gestión sostenible de los recursos hídricos y descontaminación de espacios</t>
  </si>
  <si>
    <t>(03) Gestión de residuos y reciclaje</t>
  </si>
  <si>
    <t>(04) Gestión sostenible de la energía: energía renovable</t>
  </si>
  <si>
    <t>(05) Agricultura y ganadería ecológicas. Pesca y acuicultura sostenibles</t>
  </si>
  <si>
    <t>(06) Gestión de espacios protegidos y actividades forestales sostenibles</t>
  </si>
  <si>
    <t>(07) Ecoturismo</t>
  </si>
  <si>
    <t>(08) Educación y sensibilización  ambiental</t>
  </si>
  <si>
    <t>(09) Ecoinnovación, investigación y desarrollo en materia ambiental</t>
  </si>
  <si>
    <t>(10) Otros servicios ambientales a empresas y entidades</t>
  </si>
  <si>
    <t>(11) Construcción sostenible: edificación, rehabilitación y eficiencia energética</t>
  </si>
  <si>
    <t>(12) Movilidad sostenible</t>
  </si>
  <si>
    <t xml:space="preserve">TOTAL PRODUCCIÓN DE BIENES Y SERVICIOS AMBIENTALES   </t>
  </si>
  <si>
    <t>Volver a índice PRINCIPALES RESULTADOS AGREGADOS</t>
  </si>
  <si>
    <t>FACTURACIÓN AMBIENTAL SOBRE TOTAL FACTURADO (%)</t>
  </si>
  <si>
    <t>EMPLEO AMBIENTAL SOBRE TOTAL EMPLEO (EDP) (%)</t>
  </si>
  <si>
    <t>(01) GESTIÓN AMBIENTAL DEL MEDIO ATMOSFÉRICO</t>
  </si>
  <si>
    <t>(02) GESTIÓN SOSTENIBLE DE LOS RECURSOS HÍDRICOS Y DESCONTAMINACIÓN DE ESPACIOS</t>
  </si>
  <si>
    <t>(03) GESTIÓN DE RESIDUOS Y RECICLAJE</t>
  </si>
  <si>
    <t>(04) GESTIÓN SOSTENIBLE DE LA ENERGÍA: ENERGÍA RENOVABLE</t>
  </si>
  <si>
    <t>(05) AGRICULTURA Y GANADERÍA ECOLÓGICAS. PESCA Y ACUICULTURA SOSTENIBLES</t>
  </si>
  <si>
    <t>(06) GESTIÓN DE ESPACIOS PROTEGIDOS Y ACTIVIDADES FORESTALES SOSTENIBLES</t>
  </si>
  <si>
    <t>(07) ECOTURISMO</t>
  </si>
  <si>
    <t>(08) EDUCACIÓN Y SENSIBILIZACIÓN  AMBIENTAL</t>
  </si>
  <si>
    <t>(09) ECOINNOVACIÓN, INVESTIGACIÓN Y DESARROLLO EN MATERIA AMBIENTAL</t>
  </si>
  <si>
    <t>(10) OTROS SERVICIOS AMBIENTALES A EMPRESAS Y ENTIDADES</t>
  </si>
  <si>
    <t>(11) CONSTRUCCIÓN SOSTENIBLE: EDIFICACIÓN, REHABILITACIÓN Y EFICIENCIA ENERGÉTICA</t>
  </si>
  <si>
    <t>(12) MOVILIDAD SOSTENIBLE</t>
  </si>
  <si>
    <r>
      <rPr>
        <sz val="8"/>
        <color rgb="FF000000"/>
        <rFont val="Arial"/>
        <family val="2"/>
        <charset val="1"/>
      </rPr>
      <t xml:space="preserve">(*) Resultados correspondientes a la media porcentual estimada para la muestra de establecimientos en el </t>
    </r>
    <r>
      <rPr>
        <i/>
        <sz val="8"/>
        <color rgb="FF000000"/>
        <rFont val="Arial"/>
        <family val="2"/>
        <charset val="1"/>
      </rPr>
      <t>Sector Empresa</t>
    </r>
    <r>
      <rPr>
        <sz val="8"/>
        <color rgb="FF000000"/>
        <rFont val="Arial"/>
        <family val="2"/>
        <charset val="1"/>
      </rPr>
      <t xml:space="preserve"> de cada uno de los ámbitos de actuación ambiental objeto de estudio.</t>
    </r>
  </si>
  <si>
    <t>ÁMBITOS DE ACTUACIÓN AMBIENTAL</t>
  </si>
  <si>
    <t xml:space="preserve">Actúan con exclusividad en su ámbito ambiental     </t>
  </si>
  <si>
    <t>Con actividades ambientales secundarias</t>
  </si>
  <si>
    <t>Total</t>
  </si>
  <si>
    <t>(*) Opción multi-respuesta, con posibilidad de señalar más de una actividad ambiental secundaria. Porcentajes obtenidos sobre la muestra de establecimientos del sector empresa en el grupo correspondiente.</t>
  </si>
  <si>
    <t>Mercado regional andaluz</t>
  </si>
  <si>
    <t>Mercado nacional</t>
  </si>
  <si>
    <t>Mercado europeo</t>
  </si>
  <si>
    <t>Mercado mundial</t>
  </si>
  <si>
    <t>(*) Porcentajes obtenidos sobre la muestra de establecimientos que señalan afirmativamente cada uno de los ámbitos geográficos de mercado indicados.</t>
  </si>
  <si>
    <t>MEDIA (*)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</si>
  <si>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</si>
  <si>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</si>
  <si>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</si>
  <si>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</si>
  <si>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</si>
  <si>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</si>
  <si>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</si>
  <si>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</si>
  <si>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</si>
  <si>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Tabla 00.3. Facturación ambiental por ámbito de actuación y provincia</t>
  </si>
  <si>
    <t>,</t>
  </si>
  <si>
    <t>GASTO TOTAL</t>
  </si>
  <si>
    <t>GASTOS DE PERSONAL</t>
  </si>
  <si>
    <t>INVERSIONES REALES</t>
  </si>
  <si>
    <t>(A) Gasto en las Administraciones Públicas</t>
  </si>
  <si>
    <t>(B) Gasto en protección ambiental en la industria no-ambiental</t>
  </si>
  <si>
    <t>ANDALUCIA</t>
  </si>
  <si>
    <t>PERSONAL OCUPADO</t>
  </si>
  <si>
    <t>EQUIVALENTE A DEDICACIÓN PLENA</t>
  </si>
  <si>
    <t>efectivos</t>
  </si>
  <si>
    <t>EDP</t>
  </si>
  <si>
    <t>(A) OFERTA DE BIENES Y SERVICIOS AMBIENTALES</t>
  </si>
  <si>
    <t>(B) DEMANDA DE BIENES Y SERVICIOS AMBIENTALES</t>
  </si>
  <si>
    <t>(13) Actividades internas de protección ambiental en la industria no-ambiental</t>
  </si>
  <si>
    <t xml:space="preserve">TOTAL ACTIVIDADES AMBIENTALES   </t>
  </si>
  <si>
    <t>Tabla 00.10. Personal ocupado y su equivalente a dedicación por ámbito de actuación ambiental y sector institucional (*)</t>
  </si>
  <si>
    <t>SECTOR EMPRESA</t>
  </si>
  <si>
    <t>SECTOR AA.PP.</t>
  </si>
  <si>
    <r>
      <rPr>
        <sz val="8"/>
        <color theme="1"/>
        <rFont val="Arial"/>
        <family val="2"/>
        <charset val="1"/>
      </rPr>
      <t xml:space="preserve">(*) El </t>
    </r>
    <r>
      <rPr>
        <b/>
        <i/>
        <sz val="8"/>
        <color theme="1"/>
        <rFont val="Arial"/>
        <family val="2"/>
        <charset val="1"/>
      </rPr>
      <t>Sector Empresa</t>
    </r>
    <r>
      <rPr>
        <sz val="8"/>
        <color theme="1"/>
        <rFont val="Arial"/>
        <family val="2"/>
        <charset val="1"/>
      </rPr>
      <t xml:space="preserve"> 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  <charset val="1"/>
      </rPr>
      <t>Sector Administraciones Públicas</t>
    </r>
    <r>
      <rPr>
        <sz val="8"/>
        <color theme="1"/>
        <rFont val="Arial"/>
        <family val="2"/>
        <charset val="1"/>
      </rPr>
      <t xml:space="preserve"> se refiere a los departamentos de las Administraciones Públicas Estatal, Autonómica y Local, incluido sus organismos autónomos, Mancomunidades o Consorcios, así como a las Universidades públicas andaluzas.</t>
    </r>
  </si>
  <si>
    <t>Tabla 00.11. Personal ocupado y su equivalente a dedicación plena por provincia y sector institucional (*)</t>
  </si>
  <si>
    <t>TOTAL</t>
  </si>
  <si>
    <t>HOMBRES</t>
  </si>
  <si>
    <t>MUJERES</t>
  </si>
  <si>
    <t>Tabla 00.13. Indicadores de género. Empleo ambiental (EDP) según ámbito de actuación ambiental por sexo e Índice de Representación de Género.</t>
  </si>
  <si>
    <t>AMBOS SEXOS</t>
  </si>
  <si>
    <t>IPG</t>
  </si>
  <si>
    <t>(*)</t>
  </si>
  <si>
    <r>
      <rPr>
        <sz val="8"/>
        <color theme="1"/>
        <rFont val="Arial"/>
        <family val="2"/>
        <charset val="1"/>
      </rPr>
      <t>(*)</t>
    </r>
    <r>
      <rPr>
        <b/>
        <sz val="8"/>
        <color theme="1"/>
        <rFont val="Arial"/>
        <family val="2"/>
        <charset val="1"/>
      </rPr>
      <t xml:space="preserve"> Índice de Presencia por Género (IPG)</t>
    </r>
    <r>
      <rPr>
        <sz val="8"/>
        <color theme="1"/>
        <rFont val="Arial"/>
        <family val="2"/>
        <charset val="1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</si>
  <si>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>(A) TOTAL ACTIVIDADES AMBIENTALES</t>
  </si>
  <si>
    <t>Ingenieros y licenciados</t>
  </si>
  <si>
    <t>Ingenieros técnicos, peritos y ayudantes titulados</t>
  </si>
  <si>
    <t>Jefes administrativos y de taller y oficiales administrativos</t>
  </si>
  <si>
    <t>Auxiliares administrativos, oficiales, subalternos, ayudantes no titulados, peones y trabajadores menos de 18 años</t>
  </si>
  <si>
    <t>TOTAL  ACTUACIONES AMBIENTALES</t>
  </si>
  <si>
    <t>Tabla 13.15. Personal ocupado en el Sector Empresas por Categoría Profesional y sexo</t>
  </si>
  <si>
    <t>(B) ACTIVIDADES INTERNAS DE PROTECCIÓN AMBIENTAL EN LA INDUSTRIA NO-AMBIENTAL</t>
  </si>
  <si>
    <t>(A) TOTAL ACTIVIDADES AMBIENTALES (SECTOR EMPRESAS)</t>
  </si>
  <si>
    <t>% SI</t>
  </si>
  <si>
    <t>% NO</t>
  </si>
  <si>
    <t>Con perspectivas de creación de puestos de trabajo, vinculados a la actividad ambiental que desarrolla, a corto plazo</t>
  </si>
  <si>
    <t>Con perspectivas de creación de puestos de trabajo, vinculados a la actividad ambiental que desarrolla, a medio y largo plazo</t>
  </si>
  <si>
    <t>(A) TOTAL ACTIVIDADES AMBIENTALES (SECTOR AAPP)</t>
  </si>
  <si>
    <t>% AAPP</t>
  </si>
  <si>
    <t>% Industria no ambiental</t>
  </si>
  <si>
    <t>ADMINISTRACIONES PÚBLICAS</t>
  </si>
  <si>
    <t>INDUSTRIA NO AMBIENTAL</t>
  </si>
  <si>
    <t>Gasto total</t>
  </si>
  <si>
    <t>Gasto personal</t>
  </si>
  <si>
    <t>Inversiones reales</t>
  </si>
  <si>
    <t>Resto capítulos presupuestarios</t>
  </si>
  <si>
    <t>Sector empresa</t>
  </si>
  <si>
    <t>Sector Administraciones Públicas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</si>
  <si>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</si>
  <si>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</si>
  <si>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</si>
  <si>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</si>
  <si>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</si>
  <si>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</si>
  <si>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</si>
  <si>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</si>
  <si>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</si>
  <si>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</si>
  <si>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</si>
  <si>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</si>
  <si>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(13)</t>
  </si>
  <si>
    <t>ÁMBITO GEOGRÁFICO DE MERCADO AMBIENTAL</t>
  </si>
  <si>
    <t>Sector empresas</t>
  </si>
  <si>
    <t>Sector AAPP</t>
  </si>
  <si>
    <t>TOTAL ACTIVIDADES AMBIENTALES (SECTOR EMPRESAS)</t>
  </si>
  <si>
    <t>Total actividades ambientales empresas</t>
  </si>
  <si>
    <t>Total actividades ambientales AAPP</t>
  </si>
  <si>
    <t>Industria no ambiental</t>
  </si>
  <si>
    <t>TOTAL ACTIVIDADES AMBIENTALES (SECTOR AAPP)</t>
  </si>
  <si>
    <t>(13) ACTIVIDADES INTERNAS DE PROTECCIÓN AMBIENTAL EN LA INDUSTRIA NO-AMBIENTAL</t>
  </si>
  <si>
    <t>SECTOR AAPP</t>
  </si>
  <si>
    <t>% HOMBRES</t>
  </si>
  <si>
    <t>% MUJERES</t>
  </si>
  <si>
    <t>Ingenieros técnicos, peritos y
Ayudantes titulados</t>
  </si>
  <si>
    <t>Jefes administrativos y de taller y
Oficiales administrativos</t>
  </si>
  <si>
    <t>Auxiliares administrativos, oficiales,
subalternos, ayudantes no titulados, peones y
Trabajadores menos de 18 años</t>
  </si>
  <si>
    <t>Tabla 13.15. Personal ocupado en el Sector Empresas Por Categoría Profesional y sexo</t>
  </si>
  <si>
    <t>Notaciones:</t>
  </si>
  <si>
    <t>(08) Educación y sensibilización ambiental</t>
  </si>
  <si>
    <t>(03)  Gestión de residuos y reciclaje</t>
  </si>
  <si>
    <r>
      <rPr>
        <sz val="8"/>
        <color theme="1"/>
        <rFont val="Arial"/>
        <family val="2"/>
        <charset val="1"/>
      </rPr>
      <t xml:space="preserve">(*) Porcentajes obtenidos sobre la muestra de establecimientos del </t>
    </r>
    <r>
      <rPr>
        <i/>
        <sz val="8"/>
        <color theme="1"/>
        <rFont val="Arial"/>
        <family val="2"/>
        <charset val="1"/>
      </rPr>
      <t>Sector Empresa</t>
    </r>
    <r>
      <rPr>
        <sz val="8"/>
        <color theme="1"/>
        <rFont val="Arial"/>
        <family val="2"/>
        <charset val="1"/>
      </rPr>
      <t xml:space="preserve"> que señalan afirmativo cada uno de los ámbitos geográficos de mercado indicados.</t>
    </r>
  </si>
  <si>
    <t>Gráfico 00.7. Distribución del gasto ambiental por capítulo presupuestario y tipo de agente (en %)</t>
  </si>
  <si>
    <t>Gráfico 01.8. Distribución del gasto total liquidado en las Administraciones Públicas por provincia (en %)</t>
  </si>
  <si>
    <r>
      <rPr>
        <sz val="8"/>
        <color theme="1"/>
        <rFont val="Arial"/>
        <family val="2"/>
        <charset val="1"/>
      </rPr>
      <t xml:space="preserve">(*) El </t>
    </r>
    <r>
      <rPr>
        <b/>
        <i/>
        <sz val="8"/>
        <color theme="1"/>
        <rFont val="Arial"/>
        <family val="2"/>
        <charset val="1"/>
      </rPr>
      <t xml:space="preserve">Sector Empresa </t>
    </r>
    <r>
      <rPr>
        <sz val="8"/>
        <color theme="1"/>
        <rFont val="Arial"/>
        <family val="2"/>
        <charset val="1"/>
      </rPr>
      <t xml:space="preserve">abarca cualquier fórmula empresarial de carácter público o privado, así como fundaciones o asociaciones con actividad económica; por su parte, el </t>
    </r>
    <r>
      <rPr>
        <b/>
        <i/>
        <sz val="8"/>
        <color theme="1"/>
        <rFont val="Arial"/>
        <family val="2"/>
        <charset val="1"/>
      </rPr>
      <t>Sector Administraciones Públicas</t>
    </r>
    <r>
      <rPr>
        <sz val="8"/>
        <color theme="1"/>
        <rFont val="Arial"/>
        <family val="2"/>
        <charset val="1"/>
      </rPr>
      <t xml:space="preserve"> se refiere a los departamentos de las Administraciones Públicas Estatal, Autonómica y Local, incluido sus organismos autónomos, Mancomunidades o Consorcios, así como a las Universidades públicas andaluzas.</t>
    </r>
  </si>
  <si>
    <t>Gráfico 01.13.  Personal ocupado en actuaciones ambientales por categoría profesional y sexo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</si>
</sst>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#.0"/>
    <numFmt numFmtId="167" formatCode="0.0000000"/>
  </numFmts>
  <fonts count="35" x14ac:knownFonts="1">
    <font>
      <sz val="11"/>
      <color theme="1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8"/>
      <color theme="1"/>
      <name val="Arial Narrow"/>
      <family val="2"/>
      <charset val="1"/>
    </font>
    <font>
      <b/>
      <sz val="18"/>
      <color rgb="FF008000"/>
      <name val="Arial Narrow"/>
      <family val="2"/>
      <charset val="1"/>
    </font>
    <font>
      <b/>
      <sz val="9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u/>
      <sz val="10"/>
      <color rgb="FF0000FF"/>
      <name val="Arial"/>
      <family val="2"/>
      <charset val="1"/>
    </font>
    <font>
      <u/>
      <sz val="9"/>
      <color rgb="FF0000FF"/>
      <name val="Arial"/>
      <family val="2"/>
      <charset val="1"/>
    </font>
    <font>
      <sz val="8"/>
      <color theme="1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i/>
      <sz val="8"/>
      <color rgb="FF000000"/>
      <name val="Arial"/>
      <family val="2"/>
      <charset val="1"/>
    </font>
    <font>
      <b/>
      <i/>
      <sz val="8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i/>
      <sz val="9"/>
      <color theme="1"/>
      <name val="Arial"/>
      <family val="2"/>
      <charset val="1"/>
    </font>
    <font>
      <b/>
      <sz val="11"/>
      <color theme="1"/>
      <name val="Arial"/>
      <family val="2"/>
      <charset val="1"/>
    </font>
    <font>
      <i/>
      <sz val="8"/>
      <color theme="1"/>
      <name val="Arial"/>
      <family val="2"/>
      <charset val="1"/>
    </font>
    <font>
      <sz val="11"/>
      <color theme="1"/>
      <name val="Arial"/>
      <family val="2"/>
      <charset val="1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8B8B8B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5000B"/>
      </patternFill>
    </fill>
    <fill>
      <patternFill patternType="solid">
        <fgColor rgb="FFCCFFCC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600"/>
      </patternFill>
    </fill>
    <fill>
      <patternFill patternType="solid">
        <fgColor rgb="FFFFFF00"/>
        <bgColor rgb="FFFFD320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1">
    <xf numFmtId="0" fontId="0" fillId="0" borderId="0"/>
    <xf numFmtId="0" fontId="19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33" fillId="0" borderId="0"/>
    <xf numFmtId="0" fontId="12" fillId="0" borderId="0"/>
    <xf numFmtId="0" fontId="13" fillId="8" borderId="1"/>
    <xf numFmtId="0" fontId="33" fillId="0" borderId="0"/>
    <xf numFmtId="0" fontId="33" fillId="0" borderId="0"/>
    <xf numFmtId="0" fontId="3" fillId="0" borderId="0"/>
  </cellStyleXfs>
  <cellXfs count="223">
    <xf numFmtId="0" fontId="0" fillId="0" borderId="0" xfId="0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7" borderId="0" xfId="0" applyFont="1" applyFill="1" applyAlignment="1">
      <alignment vertical="center"/>
    </xf>
    <xf numFmtId="0" fontId="18" fillId="7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" applyAlignment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1" applyFont="1" applyAlignment="1">
      <alignment horizontal="left" vertical="center"/>
    </xf>
    <xf numFmtId="0" fontId="19" fillId="0" borderId="0" xfId="1" applyAlignment="1">
      <alignment vertical="center"/>
    </xf>
    <xf numFmtId="0" fontId="18" fillId="0" borderId="0" xfId="0" applyFont="1"/>
    <xf numFmtId="0" fontId="21" fillId="0" borderId="0" xfId="0" applyFont="1"/>
    <xf numFmtId="164" fontId="18" fillId="0" borderId="0" xfId="0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64" fontId="18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5" fontId="16" fillId="0" borderId="0" xfId="0" applyNumberFormat="1" applyFont="1" applyAlignment="1">
      <alignment horizontal="center" vertical="center"/>
    </xf>
    <xf numFmtId="0" fontId="22" fillId="0" borderId="2" xfId="0" applyFont="1" applyBorder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164" fontId="16" fillId="0" borderId="2" xfId="0" applyNumberFormat="1" applyFont="1" applyBorder="1" applyAlignment="1">
      <alignment vertical="center"/>
    </xf>
    <xf numFmtId="165" fontId="16" fillId="0" borderId="2" xfId="0" applyNumberFormat="1" applyFont="1" applyBorder="1" applyAlignment="1">
      <alignment horizontal="center" vertical="center"/>
    </xf>
    <xf numFmtId="164" fontId="16" fillId="0" borderId="2" xfId="0" applyNumberFormat="1" applyFont="1" applyBorder="1"/>
    <xf numFmtId="0" fontId="24" fillId="0" borderId="0" xfId="14" applyFont="1" applyAlignment="1">
      <alignment vertical="center"/>
    </xf>
    <xf numFmtId="164" fontId="25" fillId="0" borderId="0" xfId="14" applyNumberFormat="1" applyFont="1" applyAlignment="1">
      <alignment vertical="center"/>
    </xf>
    <xf numFmtId="0" fontId="11" fillId="0" borderId="0" xfId="14" applyAlignment="1">
      <alignment vertical="center"/>
    </xf>
    <xf numFmtId="0" fontId="26" fillId="0" borderId="2" xfId="14" applyFont="1" applyBorder="1" applyAlignment="1">
      <alignment horizontal="left" vertical="center"/>
    </xf>
    <xf numFmtId="0" fontId="26" fillId="0" borderId="2" xfId="14" applyFont="1" applyBorder="1" applyAlignment="1">
      <alignment horizontal="center" vertical="center" wrapText="1"/>
    </xf>
    <xf numFmtId="0" fontId="26" fillId="0" borderId="5" xfId="14" applyFont="1" applyBorder="1" applyAlignment="1">
      <alignment vertical="center" wrapText="1"/>
    </xf>
    <xf numFmtId="0" fontId="26" fillId="0" borderId="0" xfId="14" applyFont="1" applyAlignment="1">
      <alignment vertical="center"/>
    </xf>
    <xf numFmtId="165" fontId="25" fillId="0" borderId="5" xfId="14" applyNumberFormat="1" applyFont="1" applyBorder="1" applyAlignment="1">
      <alignment horizontal="center" vertical="center"/>
    </xf>
    <xf numFmtId="165" fontId="23" fillId="0" borderId="0" xfId="14" applyNumberFormat="1" applyFont="1" applyAlignment="1">
      <alignment horizontal="center" vertical="center"/>
    </xf>
    <xf numFmtId="0" fontId="26" fillId="0" borderId="6" xfId="14" applyFont="1" applyBorder="1" applyAlignment="1">
      <alignment vertical="center" wrapText="1"/>
    </xf>
    <xf numFmtId="165" fontId="25" fillId="0" borderId="6" xfId="14" applyNumberFormat="1" applyFont="1" applyBorder="1" applyAlignment="1">
      <alignment horizontal="center" vertical="center"/>
    </xf>
    <xf numFmtId="0" fontId="26" fillId="0" borderId="7" xfId="14" applyFont="1" applyBorder="1" applyAlignment="1">
      <alignment vertical="center" wrapText="1"/>
    </xf>
    <xf numFmtId="165" fontId="25" fillId="0" borderId="7" xfId="14" applyNumberFormat="1" applyFont="1" applyBorder="1" applyAlignment="1">
      <alignment horizontal="center" vertical="center"/>
    </xf>
    <xf numFmtId="0" fontId="26" fillId="0" borderId="0" xfId="14" applyFont="1" applyAlignment="1">
      <alignment vertical="center" wrapText="1"/>
    </xf>
    <xf numFmtId="165" fontId="25" fillId="0" borderId="0" xfId="14" applyNumberFormat="1" applyFont="1" applyAlignment="1">
      <alignment horizontal="center" vertical="center"/>
    </xf>
    <xf numFmtId="0" fontId="26" fillId="0" borderId="4" xfId="14" applyFont="1" applyBorder="1" applyAlignment="1">
      <alignment vertical="center" wrapText="1"/>
    </xf>
    <xf numFmtId="165" fontId="25" fillId="0" borderId="4" xfId="14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 wrapText="1"/>
    </xf>
    <xf numFmtId="165" fontId="18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0" fontId="26" fillId="0" borderId="0" xfId="16" applyFont="1" applyAlignment="1">
      <alignment horizontal="left" wrapText="1"/>
    </xf>
    <xf numFmtId="165" fontId="16" fillId="0" borderId="0" xfId="0" applyNumberFormat="1" applyFont="1" applyAlignment="1">
      <alignment horizontal="center"/>
    </xf>
    <xf numFmtId="0" fontId="26" fillId="0" borderId="2" xfId="16" applyFont="1" applyBorder="1" applyAlignment="1">
      <alignment horizontal="left" wrapText="1"/>
    </xf>
    <xf numFmtId="165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164" fontId="16" fillId="0" borderId="2" xfId="0" applyNumberFormat="1" applyFont="1" applyBorder="1" applyAlignment="1">
      <alignment horizontal="right"/>
    </xf>
    <xf numFmtId="0" fontId="22" fillId="7" borderId="0" xfId="0" applyFont="1" applyFill="1" applyAlignment="1">
      <alignment horizontal="left" vertical="center"/>
    </xf>
    <xf numFmtId="164" fontId="16" fillId="7" borderId="0" xfId="0" applyNumberFormat="1" applyFont="1" applyFill="1" applyAlignment="1">
      <alignment vertical="center"/>
    </xf>
    <xf numFmtId="165" fontId="16" fillId="7" borderId="0" xfId="0" applyNumberFormat="1" applyFont="1" applyFill="1" applyAlignment="1">
      <alignment horizontal="center" vertical="center"/>
    </xf>
    <xf numFmtId="0" fontId="22" fillId="7" borderId="4" xfId="0" applyFont="1" applyFill="1" applyBorder="1" applyAlignment="1">
      <alignment horizontal="left" vertical="center"/>
    </xf>
    <xf numFmtId="164" fontId="16" fillId="7" borderId="4" xfId="0" applyNumberFormat="1" applyFont="1" applyFill="1" applyBorder="1" applyAlignment="1">
      <alignment vertical="center"/>
    </xf>
    <xf numFmtId="165" fontId="16" fillId="7" borderId="4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2" fillId="7" borderId="0" xfId="0" applyFont="1" applyFill="1"/>
    <xf numFmtId="0" fontId="0" fillId="0" borderId="4" xfId="0" applyBorder="1"/>
    <xf numFmtId="164" fontId="18" fillId="0" borderId="4" xfId="0" applyNumberFormat="1" applyFont="1" applyBorder="1"/>
    <xf numFmtId="165" fontId="16" fillId="0" borderId="4" xfId="0" applyNumberFormat="1" applyFont="1" applyBorder="1" applyAlignment="1">
      <alignment horizontal="center"/>
    </xf>
    <xf numFmtId="166" fontId="16" fillId="7" borderId="2" xfId="0" applyNumberFormat="1" applyFont="1" applyFill="1" applyBorder="1" applyAlignment="1">
      <alignment horizontal="right"/>
    </xf>
    <xf numFmtId="0" fontId="22" fillId="7" borderId="2" xfId="0" applyFont="1" applyFill="1" applyBorder="1" applyAlignment="1">
      <alignment horizontal="left" wrapText="1"/>
    </xf>
    <xf numFmtId="165" fontId="16" fillId="7" borderId="2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7" borderId="0" xfId="0" applyFont="1" applyFill="1" applyAlignment="1">
      <alignment vertical="center"/>
    </xf>
    <xf numFmtId="0" fontId="21" fillId="7" borderId="0" xfId="0" applyFont="1" applyFill="1" applyAlignment="1">
      <alignment vertical="center"/>
    </xf>
    <xf numFmtId="3" fontId="16" fillId="7" borderId="0" xfId="0" applyNumberFormat="1" applyFont="1" applyFill="1" applyAlignment="1">
      <alignment vertical="center"/>
    </xf>
    <xf numFmtId="3" fontId="1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3" fontId="18" fillId="0" borderId="4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6" fillId="0" borderId="0" xfId="0" applyNumberFormat="1" applyFont="1" applyAlignment="1">
      <alignment vertical="center"/>
    </xf>
    <xf numFmtId="0" fontId="33" fillId="0" borderId="0" xfId="15"/>
    <xf numFmtId="0" fontId="14" fillId="0" borderId="0" xfId="15" applyFont="1" applyAlignment="1">
      <alignment horizontal="center" vertical="center"/>
    </xf>
    <xf numFmtId="0" fontId="33" fillId="0" borderId="0" xfId="15" applyAlignment="1">
      <alignment vertical="center"/>
    </xf>
    <xf numFmtId="0" fontId="16" fillId="0" borderId="0" xfId="15" applyFont="1" applyAlignment="1">
      <alignment vertical="center"/>
    </xf>
    <xf numFmtId="0" fontId="16" fillId="0" borderId="0" xfId="15" applyFont="1" applyAlignment="1">
      <alignment horizontal="left"/>
    </xf>
    <xf numFmtId="0" fontId="16" fillId="0" borderId="4" xfId="15" applyFont="1" applyBorder="1" applyAlignment="1">
      <alignment horizontal="left"/>
    </xf>
    <xf numFmtId="0" fontId="33" fillId="0" borderId="4" xfId="15" applyBorder="1"/>
    <xf numFmtId="0" fontId="22" fillId="0" borderId="0" xfId="15" applyFont="1"/>
    <xf numFmtId="0" fontId="21" fillId="0" borderId="4" xfId="15" applyFont="1" applyBorder="1" applyAlignment="1">
      <alignment horizontal="center"/>
    </xf>
    <xf numFmtId="0" fontId="22" fillId="0" borderId="4" xfId="15" applyFont="1" applyBorder="1" applyAlignment="1">
      <alignment horizontal="center"/>
    </xf>
    <xf numFmtId="0" fontId="21" fillId="0" borderId="0" xfId="15" applyFont="1" applyAlignment="1">
      <alignment horizontal="center"/>
    </xf>
    <xf numFmtId="0" fontId="22" fillId="7" borderId="0" xfId="15" applyFont="1" applyFill="1"/>
    <xf numFmtId="0" fontId="21" fillId="7" borderId="0" xfId="15" applyFont="1" applyFill="1"/>
    <xf numFmtId="3" fontId="16" fillId="7" borderId="0" xfId="15" applyNumberFormat="1" applyFont="1" applyFill="1" applyAlignment="1">
      <alignment vertical="center"/>
    </xf>
    <xf numFmtId="165" fontId="16" fillId="7" borderId="0" xfId="15" applyNumberFormat="1" applyFont="1" applyFill="1" applyAlignment="1">
      <alignment horizontal="center" vertical="center"/>
    </xf>
    <xf numFmtId="3" fontId="33" fillId="0" borderId="0" xfId="15" applyNumberFormat="1"/>
    <xf numFmtId="0" fontId="22" fillId="0" borderId="0" xfId="15" applyFont="1" applyAlignment="1">
      <alignment vertical="center" wrapText="1"/>
    </xf>
    <xf numFmtId="3" fontId="18" fillId="0" borderId="0" xfId="15" applyNumberFormat="1" applyFont="1" applyAlignment="1">
      <alignment vertical="center"/>
    </xf>
    <xf numFmtId="165" fontId="16" fillId="0" borderId="0" xfId="15" applyNumberFormat="1" applyFont="1" applyAlignment="1">
      <alignment horizontal="center" vertical="center"/>
    </xf>
    <xf numFmtId="0" fontId="18" fillId="0" borderId="0" xfId="15" applyFont="1" applyAlignment="1">
      <alignment vertical="center"/>
    </xf>
    <xf numFmtId="0" fontId="22" fillId="7" borderId="0" xfId="15" applyFont="1" applyFill="1" applyAlignment="1">
      <alignment vertical="center"/>
    </xf>
    <xf numFmtId="0" fontId="33" fillId="0" borderId="4" xfId="15" applyBorder="1" applyAlignment="1">
      <alignment vertical="center"/>
    </xf>
    <xf numFmtId="0" fontId="22" fillId="0" borderId="4" xfId="15" applyFont="1" applyBorder="1" applyAlignment="1">
      <alignment vertical="center" wrapText="1"/>
    </xf>
    <xf numFmtId="3" fontId="18" fillId="0" borderId="4" xfId="15" applyNumberFormat="1" applyFont="1" applyBorder="1" applyAlignment="1">
      <alignment vertical="center"/>
    </xf>
    <xf numFmtId="165" fontId="16" fillId="0" borderId="4" xfId="15" applyNumberFormat="1" applyFont="1" applyBorder="1" applyAlignment="1">
      <alignment horizontal="center" vertical="center"/>
    </xf>
    <xf numFmtId="0" fontId="33" fillId="0" borderId="2" xfId="15" applyBorder="1" applyAlignment="1">
      <alignment vertical="center"/>
    </xf>
    <xf numFmtId="0" fontId="22" fillId="0" borderId="2" xfId="15" applyFont="1" applyBorder="1" applyAlignment="1">
      <alignment horizontal="right" vertical="center" wrapText="1"/>
    </xf>
    <xf numFmtId="3" fontId="16" fillId="0" borderId="2" xfId="15" applyNumberFormat="1" applyFont="1" applyBorder="1" applyAlignment="1">
      <alignment vertical="center"/>
    </xf>
    <xf numFmtId="165" fontId="16" fillId="0" borderId="2" xfId="15" applyNumberFormat="1" applyFont="1" applyBorder="1" applyAlignment="1">
      <alignment horizontal="center" vertical="center"/>
    </xf>
    <xf numFmtId="0" fontId="21" fillId="0" borderId="0" xfId="15" applyFont="1"/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4" xfId="0" applyFont="1" applyBorder="1" applyAlignment="1">
      <alignment horizontal="center"/>
    </xf>
    <xf numFmtId="3" fontId="18" fillId="0" borderId="0" xfId="0" applyNumberFormat="1" applyFont="1"/>
    <xf numFmtId="3" fontId="0" fillId="0" borderId="0" xfId="0" applyNumberFormat="1"/>
    <xf numFmtId="3" fontId="16" fillId="0" borderId="2" xfId="0" applyNumberFormat="1" applyFont="1" applyBorder="1"/>
    <xf numFmtId="3" fontId="16" fillId="0" borderId="0" xfId="0" applyNumberFormat="1" applyFont="1"/>
    <xf numFmtId="164" fontId="16" fillId="0" borderId="0" xfId="0" applyNumberFormat="1" applyFont="1"/>
    <xf numFmtId="0" fontId="16" fillId="0" borderId="4" xfId="0" applyFont="1" applyBorder="1" applyAlignment="1">
      <alignment horizontal="left"/>
    </xf>
    <xf numFmtId="0" fontId="22" fillId="0" borderId="0" xfId="0" applyFont="1" applyAlignment="1">
      <alignment horizontal="center" wrapText="1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7" borderId="0" xfId="0" applyFont="1" applyFill="1"/>
    <xf numFmtId="164" fontId="16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9" fillId="0" borderId="3" xfId="0" applyFont="1" applyBorder="1" applyAlignment="1">
      <alignment horizontal="center"/>
    </xf>
    <xf numFmtId="2" fontId="16" fillId="7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" fontId="18" fillId="0" borderId="4" xfId="0" applyNumberFormat="1" applyFont="1" applyBorder="1" applyAlignment="1">
      <alignment horizontal="right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167" fontId="0" fillId="0" borderId="0" xfId="0" applyNumberFormat="1"/>
    <xf numFmtId="164" fontId="16" fillId="7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3" fontId="18" fillId="0" borderId="0" xfId="0" applyNumberFormat="1" applyFont="1" applyAlignment="1">
      <alignment horizontal="right"/>
    </xf>
    <xf numFmtId="0" fontId="16" fillId="0" borderId="0" xfId="0" applyFont="1"/>
    <xf numFmtId="0" fontId="30" fillId="0" borderId="2" xfId="0" applyFont="1" applyBorder="1"/>
    <xf numFmtId="0" fontId="18" fillId="0" borderId="2" xfId="0" applyFont="1" applyBorder="1" applyAlignment="1">
      <alignment horizontal="center"/>
    </xf>
    <xf numFmtId="0" fontId="22" fillId="0" borderId="0" xfId="0" applyFont="1" applyAlignment="1">
      <alignment wrapText="1"/>
    </xf>
    <xf numFmtId="0" fontId="22" fillId="0" borderId="4" xfId="0" applyFont="1" applyBorder="1" applyAlignment="1">
      <alignment wrapText="1"/>
    </xf>
    <xf numFmtId="164" fontId="16" fillId="7" borderId="0" xfId="0" applyNumberFormat="1" applyFont="1" applyFill="1" applyAlignment="1">
      <alignment horizontal="right" vertical="center"/>
    </xf>
    <xf numFmtId="0" fontId="29" fillId="0" borderId="0" xfId="0" applyFont="1"/>
    <xf numFmtId="0" fontId="31" fillId="0" borderId="0" xfId="0" applyFont="1"/>
    <xf numFmtId="49" fontId="0" fillId="0" borderId="0" xfId="0" applyNumberFormat="1"/>
    <xf numFmtId="0" fontId="22" fillId="0" borderId="2" xfId="0" applyFont="1" applyBorder="1"/>
    <xf numFmtId="0" fontId="16" fillId="0" borderId="2" xfId="0" applyFont="1" applyBorder="1" applyAlignment="1">
      <alignment horizontal="center"/>
    </xf>
    <xf numFmtId="0" fontId="22" fillId="0" borderId="4" xfId="0" applyFont="1" applyBorder="1"/>
    <xf numFmtId="0" fontId="22" fillId="0" borderId="6" xfId="0" applyFont="1" applyBorder="1"/>
    <xf numFmtId="0" fontId="17" fillId="0" borderId="0" xfId="0" applyFont="1" applyAlignment="1">
      <alignment wrapText="1"/>
    </xf>
    <xf numFmtId="0" fontId="22" fillId="10" borderId="0" xfId="0" applyFont="1" applyFill="1" applyAlignment="1">
      <alignment horizontal="center"/>
    </xf>
    <xf numFmtId="0" fontId="21" fillId="10" borderId="4" xfId="0" applyFont="1" applyFill="1" applyBorder="1" applyAlignment="1">
      <alignment horizontal="center" wrapText="1"/>
    </xf>
    <xf numFmtId="0" fontId="22" fillId="10" borderId="4" xfId="0" applyFont="1" applyFill="1" applyBorder="1" applyAlignment="1">
      <alignment horizontal="center" wrapText="1"/>
    </xf>
    <xf numFmtId="3" fontId="18" fillId="10" borderId="0" xfId="0" applyNumberFormat="1" applyFont="1" applyFill="1"/>
    <xf numFmtId="165" fontId="16" fillId="10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49" fontId="21" fillId="0" borderId="0" xfId="0" applyNumberFormat="1" applyFont="1"/>
    <xf numFmtId="0" fontId="14" fillId="0" borderId="0" xfId="0" applyFont="1" applyAlignment="1">
      <alignment vertical="top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19" fillId="0" borderId="0" xfId="1"/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left" vertical="center"/>
    </xf>
    <xf numFmtId="0" fontId="0" fillId="0" borderId="0" xfId="0"/>
    <xf numFmtId="0" fontId="19" fillId="0" borderId="0" xfId="1" applyAlignment="1">
      <alignment vertical="center" wrapText="1"/>
    </xf>
    <xf numFmtId="0" fontId="19" fillId="0" borderId="0" xfId="1" applyAlignment="1">
      <alignment horizontal="left" vertical="center" wrapText="1"/>
    </xf>
    <xf numFmtId="0" fontId="19" fillId="0" borderId="0" xfId="1" applyAlignment="1">
      <alignment vertical="center"/>
    </xf>
    <xf numFmtId="0" fontId="20" fillId="0" borderId="0" xfId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164" fontId="22" fillId="0" borderId="3" xfId="0" applyNumberFormat="1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3" fillId="0" borderId="0" xfId="14" applyFont="1" applyAlignment="1">
      <alignment horizontal="left" vertical="center" wrapText="1"/>
    </xf>
    <xf numFmtId="0" fontId="24" fillId="0" borderId="0" xfId="14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/>
    </xf>
    <xf numFmtId="0" fontId="0" fillId="0" borderId="2" xfId="0" applyBorder="1"/>
    <xf numFmtId="0" fontId="22" fillId="0" borderId="3" xfId="0" applyFont="1" applyBorder="1" applyAlignment="1">
      <alignment horizontal="center"/>
    </xf>
    <xf numFmtId="0" fontId="20" fillId="0" borderId="0" xfId="1" applyFont="1"/>
    <xf numFmtId="0" fontId="22" fillId="0" borderId="3" xfId="0" applyFont="1" applyBorder="1" applyAlignment="1">
      <alignment horizontal="center" vertical="center" wrapText="1"/>
    </xf>
    <xf numFmtId="0" fontId="21" fillId="0" borderId="0" xfId="15" applyFont="1" applyAlignment="1">
      <alignment horizontal="left" wrapText="1"/>
    </xf>
    <xf numFmtId="0" fontId="14" fillId="0" borderId="0" xfId="15" applyFont="1" applyAlignment="1">
      <alignment horizontal="left" vertical="center" wrapText="1"/>
    </xf>
    <xf numFmtId="0" fontId="16" fillId="0" borderId="0" xfId="15" applyFont="1" applyAlignment="1">
      <alignment horizontal="left" vertical="center"/>
    </xf>
    <xf numFmtId="0" fontId="16" fillId="0" borderId="0" xfId="15" applyFont="1" applyAlignment="1">
      <alignment horizontal="left"/>
    </xf>
    <xf numFmtId="0" fontId="22" fillId="0" borderId="2" xfId="15" applyFont="1" applyBorder="1" applyAlignment="1">
      <alignment horizontal="left" vertical="center"/>
    </xf>
    <xf numFmtId="0" fontId="22" fillId="0" borderId="2" xfId="15" applyFont="1" applyBorder="1" applyAlignment="1">
      <alignment horizontal="center"/>
    </xf>
    <xf numFmtId="0" fontId="22" fillId="0" borderId="0" xfId="15" applyFont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 wrapText="1"/>
    </xf>
    <xf numFmtId="0" fontId="22" fillId="0" borderId="4" xfId="0" applyFont="1" applyBorder="1" applyAlignment="1">
      <alignment horizontal="center"/>
    </xf>
    <xf numFmtId="0" fontId="21" fillId="0" borderId="0" xfId="16" applyFont="1" applyAlignment="1">
      <alignment horizontal="left" wrapText="1"/>
    </xf>
    <xf numFmtId="0" fontId="0" fillId="0" borderId="0" xfId="0" applyAlignment="1">
      <alignment horizontal="left" vertical="center"/>
    </xf>
    <xf numFmtId="0" fontId="4" fillId="9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4" fillId="9" borderId="0" xfId="0" applyFont="1" applyFill="1" applyAlignment="1">
      <alignment horizontal="left"/>
    </xf>
    <xf numFmtId="0" fontId="22" fillId="10" borderId="0" xfId="0" applyFont="1" applyFill="1" applyAlignment="1">
      <alignment horizontal="center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21">
    <cellStyle name="Accent 1 5" xfId="2"/>
    <cellStyle name="Accent 2 6" xfId="3"/>
    <cellStyle name="Accent 3 7" xfId="4"/>
    <cellStyle name="Accent 4" xfId="5"/>
    <cellStyle name="Bad 8" xfId="6"/>
    <cellStyle name="Error 9" xfId="7"/>
    <cellStyle name="Footnote 10" xfId="8"/>
    <cellStyle name="Good 11" xfId="9"/>
    <cellStyle name="Heading" xfId="10"/>
    <cellStyle name="Heading 1 12" xfId="11"/>
    <cellStyle name="Heading 2 13" xfId="12"/>
    <cellStyle name="Hipervínculo" xfId="1" builtinId="8"/>
    <cellStyle name="Hyperlink 14" xfId="13"/>
    <cellStyle name="Normal" xfId="0" builtinId="0"/>
    <cellStyle name="Normal 2" xfId="14"/>
    <cellStyle name="Normal 3" xfId="15"/>
    <cellStyle name="Normal_Distribuciones" xfId="16"/>
    <cellStyle name="Note 15" xfId="17"/>
    <cellStyle name="Status 16" xfId="18"/>
    <cellStyle name="Text 17" xfId="19"/>
    <cellStyle name="Warning 18" xfId="2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66FF00"/>
      <rgbColor rgb="FF0000FF"/>
      <rgbColor rgb="FFFFFF00"/>
      <rgbColor rgb="FFFF66FF"/>
      <rgbColor rgb="FF33FF99"/>
      <rgbColor rgb="FF7E0021"/>
      <rgbColor rgb="FF008000"/>
      <rgbColor rgb="FF000080"/>
      <rgbColor rgb="FF669900"/>
      <rgbColor rgb="FF800080"/>
      <rgbColor rgb="FF008080"/>
      <rgbColor rgb="FFB3B3B3"/>
      <rgbColor rgb="FF808080"/>
      <rgbColor rgb="FF9999FF"/>
      <rgbColor rgb="FF993366"/>
      <rgbColor rgb="FFFFFFCC"/>
      <rgbColor rgb="FF99FF66"/>
      <rgbColor rgb="FF660066"/>
      <rgbColor rgb="FFFF9999"/>
      <rgbColor rgb="FF0084D1"/>
      <rgbColor rgb="FFDDDDDD"/>
      <rgbColor rgb="FF000080"/>
      <rgbColor rgb="FFFF00FF"/>
      <rgbColor rgb="FFFFD320"/>
      <rgbColor rgb="FFAECF00"/>
      <rgbColor rgb="FFFF950E"/>
      <rgbColor rgb="FFC5000B"/>
      <rgbColor rgb="FF156082"/>
      <rgbColor rgb="FF0000EE"/>
      <rgbColor rgb="FF00CCCC"/>
      <rgbColor rgb="FFFF99FF"/>
      <rgbColor rgb="FFCCFFCC"/>
      <rgbColor rgb="FF99FF33"/>
      <rgbColor rgb="FF83CA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8B8B8B"/>
      <rgbColor rgb="FF969696"/>
      <rgbColor rgb="FF004586"/>
      <rgbColor rgb="FF579D1C"/>
      <rgbColor rgb="FF006600"/>
      <rgbColor rgb="FF314004"/>
      <rgbColor rgb="FFFF420E"/>
      <rgbColor rgb="FFCC9999"/>
      <rgbColor rgb="FF4B1F6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4176129557759597E-2"/>
          <c:y val="6.6798107255520503E-2"/>
          <c:w val="0.45623113410952998"/>
          <c:h val="0.73044164037854897"/>
        </c:manualLayout>
      </c:layout>
      <c:pieChart>
        <c:varyColors val="1"/>
        <c:ser>
          <c:idx val="0"/>
          <c:order val="0"/>
          <c:tx>
            <c:strRef>
              <c:f>'T00.1'!$E$16:$E$16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4"/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B40-0B43-ADC3-DCF50B3864D1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B40-0B43-ADC3-DCF50B3864D1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B40-0B43-ADC3-DCF50B3864D1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B40-0B43-ADC3-DCF50B3864D1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B40-0B43-ADC3-DCF50B3864D1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B40-0B43-ADC3-DCF50B3864D1}"/>
              </c:ext>
            </c:extLst>
          </c:dPt>
          <c:dPt>
            <c:idx val="6"/>
            <c:bubble3D val="0"/>
            <c:spPr>
              <a:solidFill>
                <a:srgbClr val="314004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B40-0B43-ADC3-DCF50B3864D1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B40-0B43-ADC3-DCF50B3864D1}"/>
              </c:ext>
            </c:extLst>
          </c:dPt>
          <c:dPt>
            <c:idx val="8"/>
            <c:bubble3D val="0"/>
            <c:spPr>
              <a:solidFill>
                <a:srgbClr val="4B1F6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B40-0B43-ADC3-DCF50B3864D1}"/>
              </c:ext>
            </c:extLst>
          </c:dPt>
          <c:dPt>
            <c:idx val="9"/>
            <c:bubble3D val="0"/>
            <c:spPr>
              <a:solidFill>
                <a:srgbClr val="FF950E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B40-0B43-ADC3-DCF50B3864D1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B40-0B43-ADC3-DCF50B3864D1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B40-0B43-ADC3-DCF50B3864D1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534779694262551E-2"/>
                  <c:y val="0"/>
                </c:manualLayout>
              </c:layout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0356519796174992E-2"/>
                  <c:y val="-1.6694271367352839E-2"/>
                </c:manualLayout>
              </c:layout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5891299490437478E-2"/>
                  <c:y val="0"/>
                </c:manualLayout>
              </c:layout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EB40-0B43-ADC3-DCF50B3864D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 wrap="square"/>
                <a:lstStyle/>
                <a:p>
                  <a:pPr>
                    <a:defRPr sz="105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EB40-0B43-ADC3-DCF50B3864D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50" b="1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'T00.1'!$B$17:$B$28</c:f>
              <c:strCache>
                <c:ptCount val="12"/>
                <c:pt idx="0">
                  <c:v>(01) Gestión ambiental del medio atmosférico</c:v>
                </c:pt>
                <c:pt idx="1">
                  <c:v>(02) Gestión sostenible de los recursos hídricos y descontaminación de espacios</c:v>
                </c:pt>
                <c:pt idx="2">
                  <c:v>(03) Gestión de residuos y reciclaje</c:v>
                </c:pt>
                <c:pt idx="3">
                  <c:v>(04) Gestión sostenible de la energía: energía renovable</c:v>
                </c:pt>
                <c:pt idx="4">
                  <c:v>(05) Agricultura y ganadería ecológicas. Pesca y acuicultura sostenibles</c:v>
                </c:pt>
                <c:pt idx="5">
                  <c:v>(06) Gestión de espacios protegidos y actividades forestales sostenibles</c:v>
                </c:pt>
                <c:pt idx="6">
                  <c:v>(07) Ecoturismo</c:v>
                </c:pt>
                <c:pt idx="7">
                  <c:v>(08) Educación y sensibilización  ambiental</c:v>
                </c:pt>
                <c:pt idx="8">
                  <c:v>(09) Ecoinnovación, investigación y desarrollo en materia ambiental</c:v>
                </c:pt>
                <c:pt idx="9">
                  <c:v>(10) Otros servicios ambientales a empresas y entidades</c:v>
                </c:pt>
                <c:pt idx="10">
                  <c:v>(11) Construcción sostenible: edificación, rehabilitación y eficiencia energética</c:v>
                </c:pt>
                <c:pt idx="11">
                  <c:v>(12) Movilidad sostenible</c:v>
                </c:pt>
              </c:strCache>
            </c:strRef>
          </c:cat>
          <c:val>
            <c:numRef>
              <c:f>'T00.1'!$E$17:$E$28</c:f>
              <c:numCache>
                <c:formatCode>0.0</c:formatCode>
                <c:ptCount val="12"/>
                <c:pt idx="0">
                  <c:v>0.23440276565475501</c:v>
                </c:pt>
                <c:pt idx="1">
                  <c:v>3.5646473185396901</c:v>
                </c:pt>
                <c:pt idx="2">
                  <c:v>21.454164815475501</c:v>
                </c:pt>
                <c:pt idx="3">
                  <c:v>21.076735400659999</c:v>
                </c:pt>
                <c:pt idx="4">
                  <c:v>24.967756677189101</c:v>
                </c:pt>
                <c:pt idx="5">
                  <c:v>1.4756133209684501</c:v>
                </c:pt>
                <c:pt idx="6">
                  <c:v>5.5633698923228598</c:v>
                </c:pt>
                <c:pt idx="7">
                  <c:v>0.73461746403875905</c:v>
                </c:pt>
                <c:pt idx="8">
                  <c:v>0.55446374516062102</c:v>
                </c:pt>
                <c:pt idx="9">
                  <c:v>1.57790924999702</c:v>
                </c:pt>
                <c:pt idx="10">
                  <c:v>10.1162287584591</c:v>
                </c:pt>
                <c:pt idx="11">
                  <c:v>8.6800905915341406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EB40-0B43-ADC3-DCF50B386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12600">
          <a:noFill/>
        </a:ln>
      </c:spPr>
    </c:plotArea>
    <c:legend>
      <c:legendPos val="r"/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sz="800" b="1" strike="noStrike" spc="-1">
              <a:solidFill>
                <a:srgbClr val="000000"/>
              </a:solidFill>
              <a:latin typeface="Arial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03072734344613"/>
          <c:y val="7.0083279948750798E-2"/>
          <c:w val="0.42577466614806198"/>
          <c:h val="0.84138372837924402"/>
        </c:manualLayout>
      </c:layout>
      <c:pieChart>
        <c:varyColors val="1"/>
        <c:ser>
          <c:idx val="0"/>
          <c:order val="0"/>
          <c:tx>
            <c:strRef>
              <c:f>'datos para graficos'!$B$21:$B$21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5"/>
          <c:dPt>
            <c:idx val="0"/>
            <c:bubble3D val="0"/>
            <c:spPr>
              <a:solidFill>
                <a:srgbClr val="FF9999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676-494E-AB17-C60B2FB0816A}"/>
              </c:ext>
            </c:extLst>
          </c:dPt>
          <c:dPt>
            <c:idx val="1"/>
            <c:bubble3D val="0"/>
            <c:spPr>
              <a:solidFill>
                <a:srgbClr val="99FF33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676-494E-AB17-C60B2FB0816A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676-494E-AB17-C60B2FB0816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676-494E-AB17-C60B2FB0816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'datos para graficos'!$A$22:$A$23</c:f>
              <c:strCache>
                <c:ptCount val="2"/>
                <c:pt idx="0">
                  <c:v>Sector empresa</c:v>
                </c:pt>
                <c:pt idx="1">
                  <c:v>Sector Administraciones Públicas</c:v>
                </c:pt>
              </c:strCache>
            </c:strRef>
          </c:cat>
          <c:val>
            <c:numRef>
              <c:f>'datos para graficos'!$B$22:$B$23</c:f>
              <c:numCache>
                <c:formatCode>0.0</c:formatCode>
                <c:ptCount val="2"/>
                <c:pt idx="0">
                  <c:v>75.831944435839134</c:v>
                </c:pt>
                <c:pt idx="1">
                  <c:v>24.168055564160866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676-494E-AB17-C60B2FB08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1829631635969701"/>
          <c:y val="6.1525840853158299E-2"/>
          <c:w val="0.496885157096425"/>
          <c:h val="0.85995546701043002"/>
        </c:manualLayout>
      </c:layout>
      <c:pieChart>
        <c:varyColors val="1"/>
        <c:ser>
          <c:idx val="0"/>
          <c:order val="0"/>
          <c:tx>
            <c:strRef>
              <c:f>'T00.11'!$N$18:$N$18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6"/>
          <c:dPt>
            <c:idx val="0"/>
            <c:bubble3D val="0"/>
            <c:spPr>
              <a:solidFill>
                <a:srgbClr val="FF66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0D-0049-806D-128ED24594ED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0D-0049-806D-128ED24594E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B0D-0049-806D-128ED24594ED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B0D-0049-806D-128ED24594ED}"/>
              </c:ext>
            </c:extLst>
          </c:dPt>
          <c:dPt>
            <c:idx val="4"/>
            <c:bubble3D val="0"/>
            <c:spPr>
              <a:solidFill>
                <a:srgbClr val="9999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B0D-0049-806D-128ED24594ED}"/>
              </c:ext>
            </c:extLst>
          </c:dPt>
          <c:dPt>
            <c:idx val="5"/>
            <c:bubble3D val="0"/>
            <c:spPr>
              <a:solidFill>
                <a:srgbClr val="99CC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B0D-0049-806D-128ED24594ED}"/>
              </c:ext>
            </c:extLst>
          </c:dPt>
          <c:dPt>
            <c:idx val="6"/>
            <c:bubble3D val="0"/>
            <c:spPr>
              <a:solidFill>
                <a:srgbClr val="33CCC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B0D-0049-806D-128ED24594ED}"/>
              </c:ext>
            </c:extLst>
          </c:dPt>
          <c:dPt>
            <c:idx val="7"/>
            <c:bubble3D val="0"/>
            <c:spPr>
              <a:solidFill>
                <a:srgbClr val="00808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B0D-0049-806D-128ED24594ED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B0D-0049-806D-128ED24594ED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B0D-0049-806D-128ED24594E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'T00.11'!$B$19:$B$26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'T00.11'!$N$19:$N$26</c:f>
              <c:numCache>
                <c:formatCode>0.0</c:formatCode>
                <c:ptCount val="8"/>
                <c:pt idx="0">
                  <c:v>10.61468782334463</c:v>
                </c:pt>
                <c:pt idx="1">
                  <c:v>11.415188446025068</c:v>
                </c:pt>
                <c:pt idx="2">
                  <c:v>10.892880377201841</c:v>
                </c:pt>
                <c:pt idx="3">
                  <c:v>13.455473701819713</c:v>
                </c:pt>
                <c:pt idx="4">
                  <c:v>10.797464668306494</c:v>
                </c:pt>
                <c:pt idx="5">
                  <c:v>8.64875247058532</c:v>
                </c:pt>
                <c:pt idx="6">
                  <c:v>15.35263539427134</c:v>
                </c:pt>
                <c:pt idx="7">
                  <c:v>18.822917118445591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6B0D-0049-806D-128ED245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12600">
          <a:noFill/>
        </a:ln>
      </c:spPr>
    </c:plotArea>
    <c:legend>
      <c:legendPos val="r"/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Arial"/>
            </a:defRPr>
          </a:pPr>
          <a:endParaRPr lang="es-ES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'datos para graficos'!$B$60:$B$61</c:f>
              <c:strCache>
                <c:ptCount val="2"/>
                <c:pt idx="0">
                  <c:v>HOMBRES</c:v>
                </c:pt>
                <c:pt idx="1">
                  <c:v>%</c:v>
                </c:pt>
              </c:strCache>
            </c:strRef>
          </c:tx>
          <c:spPr>
            <a:solidFill>
              <a:srgbClr val="9999FF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66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1B-444C-BB92-3735F838D934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1B-444C-BB92-3735F838D9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graficos'!$D$62:$D$75</c:f>
              <c:strCache>
                <c:ptCount val="14"/>
                <c:pt idx="0">
                  <c:v>TOTAL</c:v>
                </c:pt>
                <c:pt idx="1">
                  <c:v>(01)</c:v>
                </c:pt>
                <c:pt idx="2">
                  <c:v>(02)</c:v>
                </c:pt>
                <c:pt idx="3">
                  <c:v>(03)</c:v>
                </c:pt>
                <c:pt idx="4">
                  <c:v>(04)</c:v>
                </c:pt>
                <c:pt idx="5">
                  <c:v>(05)</c:v>
                </c:pt>
                <c:pt idx="6">
                  <c:v>(06)</c:v>
                </c:pt>
                <c:pt idx="7">
                  <c:v>(07)</c:v>
                </c:pt>
                <c:pt idx="8">
                  <c:v>(08)</c:v>
                </c:pt>
                <c:pt idx="9">
                  <c:v>(09)</c:v>
                </c:pt>
                <c:pt idx="10">
                  <c:v>(10)</c:v>
                </c:pt>
                <c:pt idx="11">
                  <c:v>(11)</c:v>
                </c:pt>
                <c:pt idx="12">
                  <c:v>(12)</c:v>
                </c:pt>
                <c:pt idx="13">
                  <c:v>(13)</c:v>
                </c:pt>
              </c:strCache>
            </c:strRef>
          </c:cat>
          <c:val>
            <c:numRef>
              <c:f>'datos para graficos'!$B$62:$B$75</c:f>
              <c:numCache>
                <c:formatCode>0.0</c:formatCode>
                <c:ptCount val="14"/>
                <c:pt idx="0">
                  <c:v>73.140636780071802</c:v>
                </c:pt>
                <c:pt idx="1">
                  <c:v>80.905077262693197</c:v>
                </c:pt>
                <c:pt idx="2">
                  <c:v>82.282746033974504</c:v>
                </c:pt>
                <c:pt idx="3">
                  <c:v>80.238466569401794</c:v>
                </c:pt>
                <c:pt idx="4">
                  <c:v>81.127218534074004</c:v>
                </c:pt>
                <c:pt idx="5">
                  <c:v>65.526343208418695</c:v>
                </c:pt>
                <c:pt idx="6">
                  <c:v>77.836699113758499</c:v>
                </c:pt>
                <c:pt idx="7">
                  <c:v>51.736347541876597</c:v>
                </c:pt>
                <c:pt idx="8">
                  <c:v>46.083455344070302</c:v>
                </c:pt>
                <c:pt idx="9">
                  <c:v>59.145205479452102</c:v>
                </c:pt>
                <c:pt idx="10">
                  <c:v>70.047965890922001</c:v>
                </c:pt>
                <c:pt idx="11">
                  <c:v>87.905965484440799</c:v>
                </c:pt>
                <c:pt idx="12">
                  <c:v>83.160937024642493</c:v>
                </c:pt>
                <c:pt idx="13">
                  <c:v>62.998105710311997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1B-444C-BB92-3735F838D934}"/>
            </c:ext>
          </c:extLst>
        </c:ser>
        <c:ser>
          <c:idx val="1"/>
          <c:order val="1"/>
          <c:tx>
            <c:strRef>
              <c:f>'datos para graficos'!$C$60:$C$61</c:f>
              <c:strCache>
                <c:ptCount val="2"/>
                <c:pt idx="0">
                  <c:v>MUJERES</c:v>
                </c:pt>
                <c:pt idx="1">
                  <c:v>%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FF99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01B-444C-BB92-3735F838D934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1B-444C-BB92-3735F838D93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graficos'!$D$62:$D$75</c:f>
              <c:strCache>
                <c:ptCount val="14"/>
                <c:pt idx="0">
                  <c:v>TOTAL</c:v>
                </c:pt>
                <c:pt idx="1">
                  <c:v>(01)</c:v>
                </c:pt>
                <c:pt idx="2">
                  <c:v>(02)</c:v>
                </c:pt>
                <c:pt idx="3">
                  <c:v>(03)</c:v>
                </c:pt>
                <c:pt idx="4">
                  <c:v>(04)</c:v>
                </c:pt>
                <c:pt idx="5">
                  <c:v>(05)</c:v>
                </c:pt>
                <c:pt idx="6">
                  <c:v>(06)</c:v>
                </c:pt>
                <c:pt idx="7">
                  <c:v>(07)</c:v>
                </c:pt>
                <c:pt idx="8">
                  <c:v>(08)</c:v>
                </c:pt>
                <c:pt idx="9">
                  <c:v>(09)</c:v>
                </c:pt>
                <c:pt idx="10">
                  <c:v>(10)</c:v>
                </c:pt>
                <c:pt idx="11">
                  <c:v>(11)</c:v>
                </c:pt>
                <c:pt idx="12">
                  <c:v>(12)</c:v>
                </c:pt>
                <c:pt idx="13">
                  <c:v>(13)</c:v>
                </c:pt>
              </c:strCache>
            </c:strRef>
          </c:cat>
          <c:val>
            <c:numRef>
              <c:f>'datos para graficos'!$C$62:$C$75</c:f>
              <c:numCache>
                <c:formatCode>0.0</c:formatCode>
                <c:ptCount val="14"/>
                <c:pt idx="0">
                  <c:v>26.859363219928198</c:v>
                </c:pt>
                <c:pt idx="1">
                  <c:v>19.094922737306799</c:v>
                </c:pt>
                <c:pt idx="2">
                  <c:v>17.717253966025599</c:v>
                </c:pt>
                <c:pt idx="3">
                  <c:v>19.761533430598199</c:v>
                </c:pt>
                <c:pt idx="4">
                  <c:v>18.872781465926</c:v>
                </c:pt>
                <c:pt idx="5">
                  <c:v>34.473656791581298</c:v>
                </c:pt>
                <c:pt idx="6">
                  <c:v>22.163300886241501</c:v>
                </c:pt>
                <c:pt idx="7">
                  <c:v>48.263652458123403</c:v>
                </c:pt>
                <c:pt idx="8">
                  <c:v>53.916544655929698</c:v>
                </c:pt>
                <c:pt idx="9">
                  <c:v>40.854794520547998</c:v>
                </c:pt>
                <c:pt idx="10">
                  <c:v>29.952034109077999</c:v>
                </c:pt>
                <c:pt idx="11">
                  <c:v>12.0940345155592</c:v>
                </c:pt>
                <c:pt idx="12">
                  <c:v>16.8390629753575</c:v>
                </c:pt>
                <c:pt idx="13">
                  <c:v>37.001894289688003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1B-444C-BB92-3735F838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708384"/>
        <c:axId val="533694784"/>
      </c:barChart>
      <c:catAx>
        <c:axId val="53370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60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1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694784"/>
        <c:crossesAt val="0"/>
        <c:auto val="1"/>
        <c:lblAlgn val="ctr"/>
        <c:lblOffset val="100"/>
        <c:noMultiLvlLbl val="0"/>
      </c:catAx>
      <c:valAx>
        <c:axId val="53369478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533708384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8676869529610499E-2"/>
          <c:y val="1.9752813948355801E-2"/>
          <c:w val="0.93105389773250802"/>
          <c:h val="0.800816596777752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para graficos'!$E$107:$E$109</c:f>
              <c:strCache>
                <c:ptCount val="3"/>
                <c:pt idx="2">
                  <c:v>% HOMBRES</c:v>
                </c:pt>
              </c:strCache>
            </c:strRef>
          </c:tx>
          <c:spPr>
            <a:solidFill>
              <a:srgbClr val="FFCC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graficos'!$A$110:$A$113</c:f>
              <c:strCache>
                <c:ptCount val="4"/>
                <c:pt idx="0">
                  <c:v>Ingenieros y licenciados</c:v>
                </c:pt>
                <c:pt idx="1">
                  <c:v>Ingenieros técnicos, peritos y
Ayudantes titulados</c:v>
                </c:pt>
                <c:pt idx="2">
                  <c:v>Jefes administrativos y de taller y
Oficiales administrativos</c:v>
                </c:pt>
                <c:pt idx="3">
                  <c:v>Auxiliares administrativos, oficiales,
subalternos, ayudantes no titulados, peones y
Trabajadores menos de 18 años</c:v>
                </c:pt>
              </c:strCache>
            </c:strRef>
          </c:cat>
          <c:val>
            <c:numRef>
              <c:f>'datos para graficos'!$E$110:$E$113</c:f>
              <c:numCache>
                <c:formatCode>0.0</c:formatCode>
                <c:ptCount val="4"/>
                <c:pt idx="0">
                  <c:v>66.760969085952368</c:v>
                </c:pt>
                <c:pt idx="1">
                  <c:v>71.581140922115139</c:v>
                </c:pt>
                <c:pt idx="2">
                  <c:v>74.687131713339696</c:v>
                </c:pt>
                <c:pt idx="3">
                  <c:v>73.229672663363189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A6-494C-AC40-EB22505ADCCF}"/>
            </c:ext>
          </c:extLst>
        </c:ser>
        <c:ser>
          <c:idx val="1"/>
          <c:order val="1"/>
          <c:tx>
            <c:strRef>
              <c:f>'datos para graficos'!$F$107:$F$109</c:f>
              <c:strCache>
                <c:ptCount val="3"/>
                <c:pt idx="2">
                  <c:v>% MUJERES</c:v>
                </c:pt>
              </c:strCache>
            </c:strRef>
          </c:tx>
          <c:spPr>
            <a:solidFill>
              <a:srgbClr val="66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graficos'!$A$110:$A$113</c:f>
              <c:strCache>
                <c:ptCount val="4"/>
                <c:pt idx="0">
                  <c:v>Ingenieros y licenciados</c:v>
                </c:pt>
                <c:pt idx="1">
                  <c:v>Ingenieros técnicos, peritos y
Ayudantes titulados</c:v>
                </c:pt>
                <c:pt idx="2">
                  <c:v>Jefes administrativos y de taller y
Oficiales administrativos</c:v>
                </c:pt>
                <c:pt idx="3">
                  <c:v>Auxiliares administrativos, oficiales,
subalternos, ayudantes no titulados, peones y
Trabajadores menos de 18 años</c:v>
                </c:pt>
              </c:strCache>
            </c:strRef>
          </c:cat>
          <c:val>
            <c:numRef>
              <c:f>'datos para graficos'!$F$110:$F$113</c:f>
              <c:numCache>
                <c:formatCode>0.0</c:formatCode>
                <c:ptCount val="4"/>
                <c:pt idx="0">
                  <c:v>33.239030914047632</c:v>
                </c:pt>
                <c:pt idx="1">
                  <c:v>28.418859077884864</c:v>
                </c:pt>
                <c:pt idx="2">
                  <c:v>25.312868286660308</c:v>
                </c:pt>
                <c:pt idx="3">
                  <c:v>26.770327336636804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A6-494C-AC40-EB22505AD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704576"/>
        <c:axId val="533698592"/>
      </c:barChart>
      <c:catAx>
        <c:axId val="533704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66FF00"/>
            </a:solidFill>
            <a:round/>
          </a:ln>
        </c:spPr>
        <c:txPr>
          <a:bodyPr/>
          <a:lstStyle/>
          <a:p>
            <a:pPr>
              <a:defRPr sz="11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698592"/>
        <c:crossesAt val="0"/>
        <c:auto val="1"/>
        <c:lblAlgn val="ctr"/>
        <c:lblOffset val="100"/>
        <c:noMultiLvlLbl val="0"/>
      </c:catAx>
      <c:valAx>
        <c:axId val="533698592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370457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50715442059637605"/>
          <c:y val="1.9820339541783399E-2"/>
          <c:w val="0.40602642435636299"/>
          <c:h val="0.618509971979562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'datos para graficos'!$E$86:$E$86</c:f>
              <c:strCache>
                <c:ptCount val="1"/>
                <c:pt idx="0">
                  <c:v>Con perspectivas de creación de puestos de trabajo, vinculados a la actividad ambiental que desarrolla, a corto plazo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85-E641-8D7A-F44052EB93C2}"/>
              </c:ext>
            </c:extLst>
          </c:dPt>
          <c:dLbls>
            <c:dLbl>
              <c:idx val="1"/>
              <c:layout>
                <c:manualLayout>
                  <c:x val="2.2507221809791599E-2"/>
                  <c:y val="-7.0773549664449098E-2"/>
                </c:manualLayout>
              </c:layout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085-E641-8D7A-F44052EB93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graficos'!$F$85:$H$85</c:f>
              <c:strCache>
                <c:ptCount val="3"/>
                <c:pt idx="0">
                  <c:v>Total actividades ambientales empresas</c:v>
                </c:pt>
                <c:pt idx="1">
                  <c:v>Total actividades ambientales AAPP</c:v>
                </c:pt>
                <c:pt idx="2">
                  <c:v>Industria no ambiental</c:v>
                </c:pt>
              </c:strCache>
            </c:strRef>
          </c:cat>
          <c:val>
            <c:numRef>
              <c:f>'datos para graficos'!$F$86:$H$86</c:f>
              <c:numCache>
                <c:formatCode>0.0</c:formatCode>
                <c:ptCount val="3"/>
                <c:pt idx="0">
                  <c:v>6.5</c:v>
                </c:pt>
                <c:pt idx="1">
                  <c:v>1.8587360594795499</c:v>
                </c:pt>
                <c:pt idx="2">
                  <c:v>56.622516556291401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85-E641-8D7A-F44052EB93C2}"/>
            </c:ext>
          </c:extLst>
        </c:ser>
        <c:ser>
          <c:idx val="1"/>
          <c:order val="1"/>
          <c:tx>
            <c:strRef>
              <c:f>'datos para graficos'!$E$87:$E$87</c:f>
              <c:strCache>
                <c:ptCount val="1"/>
                <c:pt idx="0">
                  <c:v>Con perspectivas de creación de puestos de trabajo, vinculados a la actividad ambiental que desarrolla, a medio y largo plazo</c:v>
                </c:pt>
              </c:strCache>
            </c:strRef>
          </c:tx>
          <c:spPr>
            <a:solidFill>
              <a:srgbClr val="669900"/>
            </a:solidFill>
            <a:ln w="0">
              <a:noFill/>
            </a:ln>
          </c:spPr>
          <c:invertIfNegative val="0"/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2085-E641-8D7A-F44052EB93C2}"/>
              </c:ext>
            </c:extLst>
          </c:dPt>
          <c:dLbls>
            <c:dLbl>
              <c:idx val="1"/>
              <c:layout>
                <c:manualLayout>
                  <c:x val="2.7039290255061629E-2"/>
                  <c:y val="2.8476421747017262E-3"/>
                </c:manualLayout>
              </c:layout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085-E641-8D7A-F44052EB93C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graficos'!$F$85:$H$85</c:f>
              <c:strCache>
                <c:ptCount val="3"/>
                <c:pt idx="0">
                  <c:v>Total actividades ambientales empresas</c:v>
                </c:pt>
                <c:pt idx="1">
                  <c:v>Total actividades ambientales AAPP</c:v>
                </c:pt>
                <c:pt idx="2">
                  <c:v>Industria no ambiental</c:v>
                </c:pt>
              </c:strCache>
            </c:strRef>
          </c:cat>
          <c:val>
            <c:numRef>
              <c:f>'datos para graficos'!$F$87:$H$87</c:f>
              <c:numCache>
                <c:formatCode>0.0</c:formatCode>
                <c:ptCount val="3"/>
                <c:pt idx="0">
                  <c:v>28.597616865261202</c:v>
                </c:pt>
                <c:pt idx="1">
                  <c:v>2.6022304832713798</c:v>
                </c:pt>
                <c:pt idx="2">
                  <c:v>52.849740932642497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085-E641-8D7A-F44052EB9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699136"/>
        <c:axId val="533705664"/>
      </c:barChart>
      <c:catAx>
        <c:axId val="533699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66FF00"/>
            </a:solidFill>
            <a:round/>
          </a:ln>
        </c:spPr>
        <c:txPr>
          <a:bodyPr/>
          <a:lstStyle/>
          <a:p>
            <a:pPr>
              <a:defRPr sz="11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705664"/>
        <c:crossesAt val="0"/>
        <c:auto val="1"/>
        <c:lblAlgn val="ctr"/>
        <c:lblOffset val="100"/>
        <c:noMultiLvlLbl val="0"/>
      </c:catAx>
      <c:valAx>
        <c:axId val="53370566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3699136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217178058541945"/>
          <c:y val="0.77498295325403399"/>
          <c:w val="0.71050772973397203"/>
          <c:h val="0.188726418668080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1.2303987784107601E-2"/>
          <c:y val="8.7692658112519903E-2"/>
          <c:w val="0.97633170846302897"/>
          <c:h val="0.7140687874876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para graficos'!$B$154</c:f>
              <c:strCache>
                <c:ptCount val="1"/>
                <c:pt idx="0">
                  <c:v>FACTURACIÓN AMBIENTAL SOBRE TOTAL FACTURADO (%)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graficos'!$A$155:$A$166</c:f>
              <c:strCache>
                <c:ptCount val="12"/>
                <c:pt idx="0">
                  <c:v>(12) Movilidad sostenible</c:v>
                </c:pt>
                <c:pt idx="1">
                  <c:v>(11) Construcción sostenible: edificación, rehabilitación y eficiencia energética</c:v>
                </c:pt>
                <c:pt idx="2">
                  <c:v>(10) Otros servicios ambientales a empresas y entidades</c:v>
                </c:pt>
                <c:pt idx="3">
                  <c:v>(09) Ecoinnovación, investigación y desarrollo en materia ambiental</c:v>
                </c:pt>
                <c:pt idx="4">
                  <c:v>(08) Educación y sensibilización  ambiental</c:v>
                </c:pt>
                <c:pt idx="5">
                  <c:v>(07) Ecoturismo</c:v>
                </c:pt>
                <c:pt idx="6">
                  <c:v>(06) Gestión de espacios protegidos y actividades forestales sostenibles</c:v>
                </c:pt>
                <c:pt idx="7">
                  <c:v>(05) Agricultura y ganadería ecológicas. Pesca y acuicultura sostenibles</c:v>
                </c:pt>
                <c:pt idx="8">
                  <c:v>(04) Gestión sostenible de la energía: energía renovable</c:v>
                </c:pt>
                <c:pt idx="9">
                  <c:v>(03) Gestión de residuos y reciclaje</c:v>
                </c:pt>
                <c:pt idx="10">
                  <c:v>(02) Gestión sostenible de los recursos hídricos y descontaminación de espacios</c:v>
                </c:pt>
                <c:pt idx="11">
                  <c:v>(01) Gestión ambiental del medio atmosférico</c:v>
                </c:pt>
              </c:strCache>
            </c:strRef>
          </c:cat>
          <c:val>
            <c:numRef>
              <c:f>'datos para graficos'!$B$155:$B$166</c:f>
              <c:numCache>
                <c:formatCode>0.0</c:formatCode>
                <c:ptCount val="12"/>
                <c:pt idx="0">
                  <c:v>83.106561095404203</c:v>
                </c:pt>
                <c:pt idx="1">
                  <c:v>52.985223457305601</c:v>
                </c:pt>
                <c:pt idx="2">
                  <c:v>52.096165257237999</c:v>
                </c:pt>
                <c:pt idx="3">
                  <c:v>21.9379164785522</c:v>
                </c:pt>
                <c:pt idx="4">
                  <c:v>66.285855451752099</c:v>
                </c:pt>
                <c:pt idx="5">
                  <c:v>83.929668154472196</c:v>
                </c:pt>
                <c:pt idx="6">
                  <c:v>55.274374430063901</c:v>
                </c:pt>
                <c:pt idx="7">
                  <c:v>54.813866467570001</c:v>
                </c:pt>
                <c:pt idx="8">
                  <c:v>63.772365962033497</c:v>
                </c:pt>
                <c:pt idx="9">
                  <c:v>54.459794067180198</c:v>
                </c:pt>
                <c:pt idx="10">
                  <c:v>67.927638383841796</c:v>
                </c:pt>
                <c:pt idx="11">
                  <c:v>44.862285555855202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B8-614E-9624-D97A721BCE0A}"/>
            </c:ext>
          </c:extLst>
        </c:ser>
        <c:ser>
          <c:idx val="1"/>
          <c:order val="1"/>
          <c:tx>
            <c:strRef>
              <c:f>'datos para graficos'!$C$154:$C$154</c:f>
              <c:strCache>
                <c:ptCount val="1"/>
                <c:pt idx="0">
                  <c:v>EMPLEO AMBIENTAL SOBRE TOTAL EMPLEO (EDP) (%)</c:v>
                </c:pt>
              </c:strCache>
            </c:strRef>
          </c:tx>
          <c:spPr>
            <a:solidFill>
              <a:srgbClr val="66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graficos'!$A$155:$A$166</c:f>
              <c:strCache>
                <c:ptCount val="12"/>
                <c:pt idx="0">
                  <c:v>(12) Movilidad sostenible</c:v>
                </c:pt>
                <c:pt idx="1">
                  <c:v>(11) Construcción sostenible: edificación, rehabilitación y eficiencia energética</c:v>
                </c:pt>
                <c:pt idx="2">
                  <c:v>(10) Otros servicios ambientales a empresas y entidades</c:v>
                </c:pt>
                <c:pt idx="3">
                  <c:v>(09) Ecoinnovación, investigación y desarrollo en materia ambiental</c:v>
                </c:pt>
                <c:pt idx="4">
                  <c:v>(08) Educación y sensibilización  ambiental</c:v>
                </c:pt>
                <c:pt idx="5">
                  <c:v>(07) Ecoturismo</c:v>
                </c:pt>
                <c:pt idx="6">
                  <c:v>(06) Gestión de espacios protegidos y actividades forestales sostenibles</c:v>
                </c:pt>
                <c:pt idx="7">
                  <c:v>(05) Agricultura y ganadería ecológicas. Pesca y acuicultura sostenibles</c:v>
                </c:pt>
                <c:pt idx="8">
                  <c:v>(04) Gestión sostenible de la energía: energía renovable</c:v>
                </c:pt>
                <c:pt idx="9">
                  <c:v>(03) Gestión de residuos y reciclaje</c:v>
                </c:pt>
                <c:pt idx="10">
                  <c:v>(02) Gestión sostenible de los recursos hídricos y descontaminación de espacios</c:v>
                </c:pt>
                <c:pt idx="11">
                  <c:v>(01) Gestión ambiental del medio atmosférico</c:v>
                </c:pt>
              </c:strCache>
            </c:strRef>
          </c:cat>
          <c:val>
            <c:numRef>
              <c:f>'datos para graficos'!$C$155:$C$166</c:f>
              <c:numCache>
                <c:formatCode>0.0</c:formatCode>
                <c:ptCount val="12"/>
                <c:pt idx="0">
                  <c:v>80.163926060418703</c:v>
                </c:pt>
                <c:pt idx="1">
                  <c:v>45.495608003030398</c:v>
                </c:pt>
                <c:pt idx="2">
                  <c:v>51.482541604829002</c:v>
                </c:pt>
                <c:pt idx="3">
                  <c:v>50.953959321530299</c:v>
                </c:pt>
                <c:pt idx="4">
                  <c:v>51.062865392075999</c:v>
                </c:pt>
                <c:pt idx="5">
                  <c:v>82.398208035995694</c:v>
                </c:pt>
                <c:pt idx="6">
                  <c:v>38.657239987337299</c:v>
                </c:pt>
                <c:pt idx="7">
                  <c:v>56.375692442312797</c:v>
                </c:pt>
                <c:pt idx="8">
                  <c:v>34.348003796022198</c:v>
                </c:pt>
                <c:pt idx="9">
                  <c:v>51.837729270904397</c:v>
                </c:pt>
                <c:pt idx="10">
                  <c:v>53.974320577274099</c:v>
                </c:pt>
                <c:pt idx="11">
                  <c:v>48.846907703534299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B8-614E-9624-D97A721BC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704032"/>
        <c:axId val="533702944"/>
      </c:barChart>
      <c:catAx>
        <c:axId val="53370403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ln w="36000">
            <a:solidFill>
              <a:srgbClr val="99FF66"/>
            </a:solidFill>
            <a:round/>
          </a:ln>
        </c:spPr>
        <c:txPr>
          <a:bodyPr/>
          <a:lstStyle/>
          <a:p>
            <a:pPr>
              <a:defRPr sz="11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702944"/>
        <c:crossesAt val="0"/>
        <c:auto val="1"/>
        <c:lblAlgn val="ctr"/>
        <c:lblOffset val="100"/>
        <c:noMultiLvlLbl val="0"/>
      </c:catAx>
      <c:valAx>
        <c:axId val="533702944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370403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444723739420398"/>
          <c:y val="0.852788955533622"/>
          <c:w val="0.50412027664261772"/>
          <c:h val="0.10331199014670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7.2609998929450803E-2"/>
          <c:y val="1.9554651294223999E-2"/>
          <c:w val="0.603200942083289"/>
          <c:h val="0.94404883011190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'T00.3'!$D$15</c:f>
              <c:strCache>
                <c:ptCount val="1"/>
                <c:pt idx="0">
                  <c:v>Actúan con exclusividad en su ámbito ambiental     </c:v>
                </c:pt>
              </c:strCache>
            </c:strRef>
          </c:tx>
          <c:spPr>
            <a:solidFill>
              <a:srgbClr val="AECF00"/>
            </a:solidFill>
            <a:ln w="0">
              <a:noFill/>
            </a:ln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B61-C34A-9D86-98B290C14821}"/>
              </c:ext>
            </c:extLst>
          </c:dPt>
          <c:dLbls>
            <c:dLbl>
              <c:idx val="8"/>
              <c:layout>
                <c:manualLayout>
                  <c:x val="1.1026656674874199E-2"/>
                  <c:y val="0"/>
                </c:manualLayout>
              </c:layout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separator>; 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61-C34A-9D86-98B290C1482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graficos'!$F$132:$F$143</c:f>
              <c:strCache>
                <c:ptCount val="12"/>
                <c:pt idx="0">
                  <c:v>(01)</c:v>
                </c:pt>
                <c:pt idx="1">
                  <c:v>(02)</c:v>
                </c:pt>
                <c:pt idx="2">
                  <c:v>(03)</c:v>
                </c:pt>
                <c:pt idx="3">
                  <c:v>(04)</c:v>
                </c:pt>
                <c:pt idx="4">
                  <c:v>(05)</c:v>
                </c:pt>
                <c:pt idx="5">
                  <c:v>(06)</c:v>
                </c:pt>
                <c:pt idx="6">
                  <c:v>(07)</c:v>
                </c:pt>
                <c:pt idx="7">
                  <c:v>(08)</c:v>
                </c:pt>
                <c:pt idx="8">
                  <c:v>(09)</c:v>
                </c:pt>
                <c:pt idx="9">
                  <c:v>(10)</c:v>
                </c:pt>
                <c:pt idx="10">
                  <c:v>(11)</c:v>
                </c:pt>
                <c:pt idx="11">
                  <c:v>(12)</c:v>
                </c:pt>
              </c:strCache>
            </c:strRef>
          </c:cat>
          <c:val>
            <c:numRef>
              <c:f>'T00.3'!$D$16:$D$27</c:f>
              <c:numCache>
                <c:formatCode>0.0</c:formatCode>
                <c:ptCount val="12"/>
                <c:pt idx="0">
                  <c:v>100</c:v>
                </c:pt>
                <c:pt idx="1">
                  <c:v>79.881656804733694</c:v>
                </c:pt>
                <c:pt idx="2">
                  <c:v>57.420357420357398</c:v>
                </c:pt>
                <c:pt idx="3">
                  <c:v>85.087719298245602</c:v>
                </c:pt>
                <c:pt idx="4">
                  <c:v>61.696306429548599</c:v>
                </c:pt>
                <c:pt idx="5">
                  <c:v>97.596153846153797</c:v>
                </c:pt>
                <c:pt idx="6">
                  <c:v>49.828767123287697</c:v>
                </c:pt>
                <c:pt idx="7">
                  <c:v>100</c:v>
                </c:pt>
                <c:pt idx="8">
                  <c:v>100</c:v>
                </c:pt>
                <c:pt idx="9">
                  <c:v>50.467289719626201</c:v>
                </c:pt>
                <c:pt idx="10">
                  <c:v>54.411063423938998</c:v>
                </c:pt>
                <c:pt idx="11">
                  <c:v>40.512820512820497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61-C34A-9D86-98B290C1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700768"/>
        <c:axId val="533695872"/>
      </c:barChart>
      <c:catAx>
        <c:axId val="53370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260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Arial"/>
              </a:defRPr>
            </a:pPr>
            <a:endParaRPr lang="es-ES"/>
          </a:p>
        </c:txPr>
        <c:crossAx val="533695872"/>
        <c:crossesAt val="0"/>
        <c:auto val="1"/>
        <c:lblAlgn val="ctr"/>
        <c:lblOffset val="100"/>
        <c:noMultiLvlLbl val="0"/>
      </c:catAx>
      <c:valAx>
        <c:axId val="533695872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533700768"/>
        <c:crosses val="autoZero"/>
        <c:crossBetween val="between"/>
      </c:valAx>
      <c:spPr>
        <a:noFill/>
        <a:ln w="12600">
          <a:noFill/>
          <a:round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6.2944349105172798E-2"/>
          <c:y val="0.170701581027668"/>
          <c:w val="0.80381220887472404"/>
          <c:h val="0.537796442687746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para graficos'!$B$78:$B$78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graficos'!$A$79:$A$82</c:f>
              <c:strCache>
                <c:ptCount val="4"/>
                <c:pt idx="0">
                  <c:v>Mercado mundial</c:v>
                </c:pt>
                <c:pt idx="1">
                  <c:v>Mercado europeo</c:v>
                </c:pt>
                <c:pt idx="2">
                  <c:v>Mercado nacional</c:v>
                </c:pt>
                <c:pt idx="3">
                  <c:v>Mercado regional andaluz</c:v>
                </c:pt>
              </c:strCache>
            </c:strRef>
          </c:cat>
          <c:val>
            <c:numRef>
              <c:f>'datos para graficos'!$B$79:$B$82</c:f>
              <c:numCache>
                <c:formatCode>0.0</c:formatCode>
                <c:ptCount val="4"/>
                <c:pt idx="0">
                  <c:v>3.8503850385038501</c:v>
                </c:pt>
                <c:pt idx="1">
                  <c:v>10.4510451045105</c:v>
                </c:pt>
                <c:pt idx="2">
                  <c:v>20.132013201320099</c:v>
                </c:pt>
                <c:pt idx="3">
                  <c:v>96.919691969196904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AE-D04F-B1BD-1B21C12A6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707840"/>
        <c:axId val="533702400"/>
      </c:barChart>
      <c:catAx>
        <c:axId val="53370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66FF00"/>
            </a:solidFill>
            <a:round/>
          </a:ln>
        </c:spPr>
        <c:txPr>
          <a:bodyPr/>
          <a:lstStyle/>
          <a:p>
            <a:pPr>
              <a:defRPr sz="11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702400"/>
        <c:crossesAt val="0"/>
        <c:auto val="1"/>
        <c:lblAlgn val="ctr"/>
        <c:lblOffset val="100"/>
        <c:noMultiLvlLbl val="0"/>
      </c:catAx>
      <c:valAx>
        <c:axId val="53370240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370784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55773153814769"/>
          <c:y val="0.175867413854775"/>
          <c:w val="0.51595267237862097"/>
          <c:h val="0.753785620603315"/>
        </c:manualLayout>
      </c:layout>
      <c:pieChart>
        <c:varyColors val="1"/>
        <c:ser>
          <c:idx val="0"/>
          <c:order val="0"/>
          <c:tx>
            <c:strRef>
              <c:f>'T00.5'!$E$16:$E$16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7"/>
          <c:dPt>
            <c:idx val="0"/>
            <c:bubble3D val="0"/>
            <c:spPr>
              <a:solidFill>
                <a:srgbClr val="FF66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176-6D4D-8DF8-2659E04AA8D5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76-6D4D-8DF8-2659E04AA8D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76-6D4D-8DF8-2659E04AA8D5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176-6D4D-8DF8-2659E04AA8D5}"/>
              </c:ext>
            </c:extLst>
          </c:dPt>
          <c:dPt>
            <c:idx val="4"/>
            <c:bubble3D val="0"/>
            <c:spPr>
              <a:solidFill>
                <a:srgbClr val="9999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176-6D4D-8DF8-2659E04AA8D5}"/>
              </c:ext>
            </c:extLst>
          </c:dPt>
          <c:dPt>
            <c:idx val="5"/>
            <c:bubble3D val="0"/>
            <c:spPr>
              <a:solidFill>
                <a:srgbClr val="99CC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176-6D4D-8DF8-2659E04AA8D5}"/>
              </c:ext>
            </c:extLst>
          </c:dPt>
          <c:dPt>
            <c:idx val="6"/>
            <c:bubble3D val="0"/>
            <c:spPr>
              <a:solidFill>
                <a:srgbClr val="33CCC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176-6D4D-8DF8-2659E04AA8D5}"/>
              </c:ext>
            </c:extLst>
          </c:dPt>
          <c:dPt>
            <c:idx val="7"/>
            <c:bubble3D val="0"/>
            <c:spPr>
              <a:solidFill>
                <a:srgbClr val="00808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176-6D4D-8DF8-2659E04AA8D5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176-6D4D-8DF8-2659E04AA8D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sz="8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176-6D4D-8DF8-2659E04AA8D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800" b="1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'T00.5'!$B$17:$B$24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'T00.5'!$E$17:$E$24</c:f>
              <c:numCache>
                <c:formatCode>0.0</c:formatCode>
                <c:ptCount val="8"/>
                <c:pt idx="0">
                  <c:v>12.586525259854</c:v>
                </c:pt>
                <c:pt idx="1">
                  <c:v>11.244824506056901</c:v>
                </c:pt>
                <c:pt idx="2">
                  <c:v>11.9797348704274</c:v>
                </c:pt>
                <c:pt idx="3">
                  <c:v>11.855711594790099</c:v>
                </c:pt>
                <c:pt idx="4">
                  <c:v>10.161537510776499</c:v>
                </c:pt>
                <c:pt idx="5">
                  <c:v>7.9712888745680202</c:v>
                </c:pt>
                <c:pt idx="6">
                  <c:v>14.349877032386001</c:v>
                </c:pt>
                <c:pt idx="7">
                  <c:v>19.8505003511411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5176-6D4D-8DF8-2659E04AA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12600">
          <a:noFill/>
        </a:ln>
      </c:spPr>
    </c:plotArea>
    <c:legend>
      <c:legendPos val="r"/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000000"/>
              </a:solidFill>
              <a:latin typeface="Arial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20271769273433199"/>
          <c:y val="0.15421317969031301"/>
          <c:w val="0.32846050233737401"/>
          <c:h val="0.74810947065178302"/>
        </c:manualLayout>
      </c:layout>
      <c:pieChart>
        <c:varyColors val="1"/>
        <c:ser>
          <c:idx val="0"/>
          <c:order val="0"/>
          <c:tx>
            <c:strRef>
              <c:f>'T00.7'!$F$16:$F$16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8"/>
          <c:dPt>
            <c:idx val="0"/>
            <c:bubble3D val="0"/>
            <c:spPr>
              <a:solidFill>
                <a:srgbClr val="33CCC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EE-6C43-99E4-4FD9E7831CEC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EEE-6C43-99E4-4FD9E7831CE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EEE-6C43-99E4-4FD9E7831CEC}"/>
              </c:ext>
            </c:extLst>
          </c:dPt>
          <c:dPt>
            <c:idx val="3"/>
            <c:bubble3D val="0"/>
            <c:spPr>
              <a:solidFill>
                <a:srgbClr val="FF66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EE-6C43-99E4-4FD9E7831CEC}"/>
              </c:ext>
            </c:extLst>
          </c:dPt>
          <c:dPt>
            <c:idx val="4"/>
            <c:bubble3D val="0"/>
            <c:spPr>
              <a:solidFill>
                <a:srgbClr val="99CC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EEE-6C43-99E4-4FD9E7831CEC}"/>
              </c:ext>
            </c:extLst>
          </c:dPt>
          <c:dPt>
            <c:idx val="5"/>
            <c:bubble3D val="0"/>
            <c:spPr>
              <a:solidFill>
                <a:srgbClr val="0080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EEE-6C43-99E4-4FD9E7831CEC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EEE-6C43-99E4-4FD9E7831CEC}"/>
              </c:ext>
            </c:extLst>
          </c:dPt>
          <c:dPt>
            <c:idx val="7"/>
            <c:bubble3D val="0"/>
            <c:spPr>
              <a:solidFill>
                <a:srgbClr val="80008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8EEE-6C43-99E4-4FD9E7831CEC}"/>
              </c:ext>
            </c:extLst>
          </c:dPt>
          <c:dPt>
            <c:idx val="8"/>
            <c:bubble3D val="0"/>
            <c:spPr>
              <a:solidFill>
                <a:srgbClr val="CC99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8EEE-6C43-99E4-4FD9E7831CEC}"/>
              </c:ext>
            </c:extLst>
          </c:dPt>
          <c:dPt>
            <c:idx val="9"/>
            <c:bubble3D val="0"/>
            <c:spPr>
              <a:solidFill>
                <a:srgbClr val="00808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EEE-6C43-99E4-4FD9E7831CEC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EEE-6C43-99E4-4FD9E7831CEC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8EEE-6C43-99E4-4FD9E7831CEC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2692519732684319E-3"/>
                  <c:y val="-1.6634772437622878E-2"/>
                </c:manualLayout>
              </c:layout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8EEE-6C43-99E4-4FD9E7831CE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 wrap="square"/>
                <a:lstStyle/>
                <a:p>
                  <a:pPr>
                    <a:defRPr sz="1000" b="1" strike="noStrike" spc="-1">
                      <a:solidFill>
                        <a:srgbClr val="000000"/>
                      </a:solidFill>
                      <a:latin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8EEE-6C43-99E4-4FD9E7831CE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1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'T00.7'!$C$18:$C$29</c:f>
              <c:strCache>
                <c:ptCount val="12"/>
                <c:pt idx="0">
                  <c:v>(01) Gestión ambiental del medio atmosférico</c:v>
                </c:pt>
                <c:pt idx="1">
                  <c:v>(02) Gestión sostenible de los recursos hídricos y descontaminación de espacios</c:v>
                </c:pt>
                <c:pt idx="2">
                  <c:v>(03) Gestión de residuos y reciclaje</c:v>
                </c:pt>
                <c:pt idx="3">
                  <c:v>(04) Gestión sostenible de la energía: energía renovable</c:v>
                </c:pt>
                <c:pt idx="4">
                  <c:v>(05) Agricultura y ganadería ecológicas. Pesca y acuicultura sostenibles</c:v>
                </c:pt>
                <c:pt idx="5">
                  <c:v>(06) Gestión de espacios protegidos y actividades forestales sostenibles</c:v>
                </c:pt>
                <c:pt idx="6">
                  <c:v>(07) Ecoturismo</c:v>
                </c:pt>
                <c:pt idx="7">
                  <c:v>(08) Educación y sensibilización  ambiental</c:v>
                </c:pt>
                <c:pt idx="8">
                  <c:v>(09) Ecoinnovación, investigación y desarrollo en materia ambiental</c:v>
                </c:pt>
                <c:pt idx="9">
                  <c:v>(10) Otros servicios ambientales a empresas y entidades</c:v>
                </c:pt>
                <c:pt idx="10">
                  <c:v>(11) Construcción sostenible: edificación, rehabilitación y eficiencia energética</c:v>
                </c:pt>
                <c:pt idx="11">
                  <c:v>(12) Movilidad sostenible</c:v>
                </c:pt>
              </c:strCache>
            </c:strRef>
          </c:cat>
          <c:val>
            <c:numRef>
              <c:f>'T00.7'!$F$18:$F$29</c:f>
              <c:numCache>
                <c:formatCode>0.0</c:formatCode>
                <c:ptCount val="12"/>
                <c:pt idx="0">
                  <c:v>1.62810258758938</c:v>
                </c:pt>
                <c:pt idx="1">
                  <c:v>14.6788272379652</c:v>
                </c:pt>
                <c:pt idx="2">
                  <c:v>27.861351665321699</c:v>
                </c:pt>
                <c:pt idx="3">
                  <c:v>0.476795308830538</c:v>
                </c:pt>
                <c:pt idx="4">
                  <c:v>1.2825945722296199</c:v>
                </c:pt>
                <c:pt idx="5">
                  <c:v>18.8436055379909</c:v>
                </c:pt>
                <c:pt idx="6">
                  <c:v>0.14705400553843001</c:v>
                </c:pt>
                <c:pt idx="7">
                  <c:v>2.1500487395350398</c:v>
                </c:pt>
                <c:pt idx="8">
                  <c:v>5.9889842715411703</c:v>
                </c:pt>
                <c:pt idx="9">
                  <c:v>10.614370199732299</c:v>
                </c:pt>
                <c:pt idx="10">
                  <c:v>3.0642774859744901</c:v>
                </c:pt>
                <c:pt idx="11">
                  <c:v>13.263988387751199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EEE-6C43-99E4-4FD9E783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12600">
          <a:noFill/>
        </a:ln>
      </c:spPr>
    </c:plotArea>
    <c:legend>
      <c:legendPos val="r"/>
      <c:overlay val="0"/>
      <c:spPr>
        <a:solidFill>
          <a:srgbClr val="FFFFFF"/>
        </a:solidFill>
        <a:ln w="0">
          <a:noFill/>
        </a:ln>
      </c:spPr>
      <c:txPr>
        <a:bodyPr/>
        <a:lstStyle/>
        <a:p>
          <a:pPr>
            <a:defRPr sz="800" b="1" strike="noStrike" spc="-1">
              <a:solidFill>
                <a:srgbClr val="000000"/>
              </a:solidFill>
              <a:latin typeface="Arial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'datos para graficos'!$G$2:$G$2</c:f>
              <c:strCache>
                <c:ptCount val="1"/>
                <c:pt idx="0">
                  <c:v>Gasto personal</c:v>
                </c:pt>
              </c:strCache>
            </c:strRef>
          </c:tx>
          <c:spPr>
            <a:solidFill>
              <a:srgbClr val="FF99C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graficos'!$H$1:$I$1</c:f>
              <c:strCache>
                <c:ptCount val="2"/>
                <c:pt idx="0">
                  <c:v>ADMINISTRACIONES PÚBLICAS</c:v>
                </c:pt>
                <c:pt idx="1">
                  <c:v>INDUSTRIA NO AMBIENTAL</c:v>
                </c:pt>
              </c:strCache>
            </c:strRef>
          </c:cat>
          <c:val>
            <c:numRef>
              <c:f>'datos para graficos'!$H$2:$I$2</c:f>
              <c:numCache>
                <c:formatCode>0.0</c:formatCode>
                <c:ptCount val="2"/>
                <c:pt idx="0">
                  <c:v>21.174119070261831</c:v>
                </c:pt>
                <c:pt idx="1">
                  <c:v>12.099265692031443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63-8940-BB0A-B7B541561993}"/>
            </c:ext>
          </c:extLst>
        </c:ser>
        <c:ser>
          <c:idx val="1"/>
          <c:order val="1"/>
          <c:tx>
            <c:strRef>
              <c:f>'datos para graficos'!$G$3:$G$3</c:f>
              <c:strCache>
                <c:ptCount val="1"/>
                <c:pt idx="0">
                  <c:v>Inversiones reales</c:v>
                </c:pt>
              </c:strCache>
            </c:strRef>
          </c:tx>
          <c:spPr>
            <a:solidFill>
              <a:srgbClr val="00CCCC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graficos'!$H$1:$I$1</c:f>
              <c:strCache>
                <c:ptCount val="2"/>
                <c:pt idx="0">
                  <c:v>ADMINISTRACIONES PÚBLICAS</c:v>
                </c:pt>
                <c:pt idx="1">
                  <c:v>INDUSTRIA NO AMBIENTAL</c:v>
                </c:pt>
              </c:strCache>
            </c:strRef>
          </c:cat>
          <c:val>
            <c:numRef>
              <c:f>'datos para graficos'!$H$3:$I$3</c:f>
              <c:numCache>
                <c:formatCode>0.0</c:formatCode>
                <c:ptCount val="2"/>
                <c:pt idx="0">
                  <c:v>18.069985532538219</c:v>
                </c:pt>
                <c:pt idx="1">
                  <c:v>41.558704488026059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163-8940-BB0A-B7B541561993}"/>
            </c:ext>
          </c:extLst>
        </c:ser>
        <c:ser>
          <c:idx val="2"/>
          <c:order val="2"/>
          <c:tx>
            <c:strRef>
              <c:f>'datos para graficos'!$G$4:$G$4</c:f>
              <c:strCache>
                <c:ptCount val="1"/>
                <c:pt idx="0">
                  <c:v>Resto capítulos presupuestarios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'datos para graficos'!$H$1:$I$1</c:f>
              <c:strCache>
                <c:ptCount val="2"/>
                <c:pt idx="0">
                  <c:v>ADMINISTRACIONES PÚBLICAS</c:v>
                </c:pt>
                <c:pt idx="1">
                  <c:v>INDUSTRIA NO AMBIENTAL</c:v>
                </c:pt>
              </c:strCache>
            </c:strRef>
          </c:cat>
          <c:val>
            <c:numRef>
              <c:f>'datos para graficos'!$H$4:$I$4</c:f>
              <c:numCache>
                <c:formatCode>0.0</c:formatCode>
                <c:ptCount val="2"/>
                <c:pt idx="0">
                  <c:v>60.75589539719995</c:v>
                </c:pt>
                <c:pt idx="1">
                  <c:v>46.342029819942496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163-8940-BB0A-B7B541561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703488"/>
        <c:axId val="533699680"/>
      </c:barChart>
      <c:catAx>
        <c:axId val="53370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99FF66"/>
            </a:solidFill>
            <a:round/>
          </a:ln>
        </c:spPr>
        <c:txPr>
          <a:bodyPr/>
          <a:lstStyle/>
          <a:p>
            <a:pPr>
              <a:defRPr sz="1000" b="1" strike="noStrike" spc="-1">
                <a:solidFill>
                  <a:srgbClr val="000000"/>
                </a:solidFill>
                <a:latin typeface="Aptos Narrow"/>
              </a:defRPr>
            </a:pPr>
            <a:endParaRPr lang="es-ES"/>
          </a:p>
        </c:txPr>
        <c:crossAx val="533699680"/>
        <c:crossesAt val="0"/>
        <c:auto val="1"/>
        <c:lblAlgn val="ctr"/>
        <c:lblOffset val="100"/>
        <c:noMultiLvlLbl val="0"/>
      </c:catAx>
      <c:valAx>
        <c:axId val="533699680"/>
        <c:scaling>
          <c:orientation val="minMax"/>
        </c:scaling>
        <c:delete val="1"/>
        <c:axPos val="b"/>
        <c:numFmt formatCode="0.0" sourceLinked="1"/>
        <c:majorTickMark val="none"/>
        <c:minorTickMark val="none"/>
        <c:tickLblPos val="nextTo"/>
        <c:crossAx val="53370348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100" b="1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32335184737986"/>
          <c:y val="3.5315101070154599E-2"/>
          <c:w val="0.62223295500281695"/>
          <c:h val="0.884066587395957"/>
        </c:manualLayout>
      </c:layout>
      <c:pieChart>
        <c:varyColors val="1"/>
        <c:ser>
          <c:idx val="0"/>
          <c:order val="0"/>
          <c:tx>
            <c:strRef>
              <c:f>'datos para graficos'!$C$30:$C$30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458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84-594A-BE7F-CA2A58EE4A80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84-594A-BE7F-CA2A58EE4A80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84-594A-BE7F-CA2A58EE4A80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84-594A-BE7F-CA2A58EE4A80}"/>
              </c:ext>
            </c:extLst>
          </c:dPt>
          <c:dPt>
            <c:idx val="4"/>
            <c:bubble3D val="0"/>
            <c:spPr>
              <a:solidFill>
                <a:srgbClr val="7E0021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884-594A-BE7F-CA2A58EE4A80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884-594A-BE7F-CA2A58EE4A80}"/>
              </c:ext>
            </c:extLst>
          </c:dPt>
          <c:dPt>
            <c:idx val="6"/>
            <c:bubble3D val="0"/>
            <c:spPr>
              <a:solidFill>
                <a:srgbClr val="FF66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884-594A-BE7F-CA2A58EE4A80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884-594A-BE7F-CA2A58EE4A80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884-594A-BE7F-CA2A58EE4A8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A884-594A-BE7F-CA2A58EE4A8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'datos para graficos'!$A$31:$A$38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'datos para graficos'!$C$31:$C$38</c:f>
              <c:numCache>
                <c:formatCode>0.0</c:formatCode>
                <c:ptCount val="8"/>
                <c:pt idx="0">
                  <c:v>4.6527828782815313</c:v>
                </c:pt>
                <c:pt idx="1">
                  <c:v>9.8901420999111167</c:v>
                </c:pt>
                <c:pt idx="2">
                  <c:v>9.4516601628761485</c:v>
                </c:pt>
                <c:pt idx="3">
                  <c:v>11.84642762256834</c:v>
                </c:pt>
                <c:pt idx="4">
                  <c:v>5.5935169580924189</c:v>
                </c:pt>
                <c:pt idx="5">
                  <c:v>7.64397655513448</c:v>
                </c:pt>
                <c:pt idx="6">
                  <c:v>14.561452825905976</c:v>
                </c:pt>
                <c:pt idx="7">
                  <c:v>36.360040897229979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884-594A-BE7F-CA2A58EE4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80708563732958982"/>
          <c:y val="0.21365125928275061"/>
          <c:w val="0.19291436267041012"/>
          <c:h val="0.5726974814344988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4.3182137340261197E-2"/>
          <c:y val="4.2830009496676202E-2"/>
          <c:w val="0.374315405139728"/>
          <c:h val="0.92355175688508995"/>
        </c:manualLayout>
      </c:layout>
      <c:pieChart>
        <c:varyColors val="1"/>
        <c:ser>
          <c:idx val="0"/>
          <c:order val="0"/>
          <c:tx>
            <c:strRef>
              <c:f>'datos para graficos'!$D$42:$D$43</c:f>
              <c:strCache>
                <c:ptCount val="2"/>
                <c:pt idx="0">
                  <c:v>EQUIVALENTE A DEDICACIÓN PLENA</c:v>
                </c:pt>
                <c:pt idx="1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FFFF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74B-1E4E-BB8B-0470BA529D75}"/>
              </c:ext>
            </c:extLst>
          </c:dPt>
          <c:dPt>
            <c:idx val="1"/>
            <c:bubble3D val="0"/>
            <c:spPr>
              <a:solidFill>
                <a:srgbClr val="FF420E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74B-1E4E-BB8B-0470BA529D75}"/>
              </c:ext>
            </c:extLst>
          </c:dPt>
          <c:dPt>
            <c:idx val="2"/>
            <c:bubble3D val="0"/>
            <c:spPr>
              <a:solidFill>
                <a:srgbClr val="FFD32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74B-1E4E-BB8B-0470BA529D75}"/>
              </c:ext>
            </c:extLst>
          </c:dPt>
          <c:dPt>
            <c:idx val="3"/>
            <c:bubble3D val="0"/>
            <c:spPr>
              <a:solidFill>
                <a:srgbClr val="579D1C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74B-1E4E-BB8B-0470BA529D75}"/>
              </c:ext>
            </c:extLst>
          </c:dPt>
          <c:dPt>
            <c:idx val="4"/>
            <c:bubble3D val="0"/>
            <c:spPr>
              <a:solidFill>
                <a:srgbClr val="CC9999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74B-1E4E-BB8B-0470BA529D75}"/>
              </c:ext>
            </c:extLst>
          </c:dPt>
          <c:dPt>
            <c:idx val="5"/>
            <c:bubble3D val="0"/>
            <c:spPr>
              <a:solidFill>
                <a:srgbClr val="83CA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74B-1E4E-BB8B-0470BA529D75}"/>
              </c:ext>
            </c:extLst>
          </c:dPt>
          <c:dPt>
            <c:idx val="6"/>
            <c:bubble3D val="0"/>
            <c:spPr>
              <a:solidFill>
                <a:srgbClr val="FF99F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74B-1E4E-BB8B-0470BA529D75}"/>
              </c:ext>
            </c:extLst>
          </c:dPt>
          <c:dPt>
            <c:idx val="7"/>
            <c:bubble3D val="0"/>
            <c:spPr>
              <a:solidFill>
                <a:srgbClr val="AECF00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74B-1E4E-BB8B-0470BA529D75}"/>
              </c:ext>
            </c:extLst>
          </c:dPt>
          <c:dPt>
            <c:idx val="8"/>
            <c:bubble3D val="0"/>
            <c:spPr>
              <a:solidFill>
                <a:srgbClr val="4B1F6F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74B-1E4E-BB8B-0470BA529D75}"/>
              </c:ext>
            </c:extLst>
          </c:dPt>
          <c:dPt>
            <c:idx val="9"/>
            <c:bubble3D val="0"/>
            <c:spPr>
              <a:solidFill>
                <a:srgbClr val="FF950E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74B-1E4E-BB8B-0470BA529D75}"/>
              </c:ext>
            </c:extLst>
          </c:dPt>
          <c:dPt>
            <c:idx val="10"/>
            <c:bubble3D val="0"/>
            <c:spPr>
              <a:solidFill>
                <a:srgbClr val="C5000B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74B-1E4E-BB8B-0470BA529D75}"/>
              </c:ext>
            </c:extLst>
          </c:dPt>
          <c:dPt>
            <c:idx val="11"/>
            <c:bubble3D val="0"/>
            <c:spPr>
              <a:solidFill>
                <a:srgbClr val="0084D1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74B-1E4E-BB8B-0470BA529D75}"/>
              </c:ext>
            </c:extLst>
          </c:dPt>
          <c:dPt>
            <c:idx val="12"/>
            <c:bubble3D val="0"/>
            <c:spPr>
              <a:solidFill>
                <a:srgbClr val="004586"/>
              </a:solidFill>
              <a:ln w="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74B-1E4E-BB8B-0470BA529D75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174B-1E4E-BB8B-0470BA529D75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1.686245257601182E-3"/>
                  <c:y val="-1.6753998533035781E-2"/>
                </c:manualLayout>
              </c:layout>
              <c:spPr/>
              <c:txPr>
                <a:bodyPr wrap="square"/>
                <a:lstStyle/>
                <a:p>
                  <a:pPr>
                    <a:defRPr sz="1100" b="1" strike="noStrike" spc="-1">
                      <a:solidFill>
                        <a:srgbClr val="000000"/>
                      </a:solidFill>
                      <a:latin typeface="Aptos Narrow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174B-1E4E-BB8B-0470BA529D7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100" b="1" strike="noStrike" spc="-1">
                    <a:solidFill>
                      <a:srgbClr val="000000"/>
                    </a:solidFill>
                    <a:latin typeface="Aptos Narrow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'datos para graficos'!$B$44:$B$56</c:f>
              <c:strCache>
                <c:ptCount val="13"/>
                <c:pt idx="0">
                  <c:v>(01) Gestión ambiental del medio atmosférico</c:v>
                </c:pt>
                <c:pt idx="1">
                  <c:v>(02) Gestión sostenible de los recursos hídricos y descontaminación de espacios</c:v>
                </c:pt>
                <c:pt idx="2">
                  <c:v>(03) Gestión de residuos y reciclaje</c:v>
                </c:pt>
                <c:pt idx="3">
                  <c:v>(04) Gestión sostenible de la energía: energía renovable</c:v>
                </c:pt>
                <c:pt idx="4">
                  <c:v>(05) Agricultura y ganadería ecológicas. Pesca y acuicultura sostenibles</c:v>
                </c:pt>
                <c:pt idx="5">
                  <c:v>(06) Gestión de espacios protegidos y actividades forestales sostenibles</c:v>
                </c:pt>
                <c:pt idx="6">
                  <c:v>(07) Ecoturismo</c:v>
                </c:pt>
                <c:pt idx="7">
                  <c:v>(08) Educación y sensibilización  ambiental</c:v>
                </c:pt>
                <c:pt idx="8">
                  <c:v>(09) Ecoinnovación, investigación y desarrollo en materia ambiental</c:v>
                </c:pt>
                <c:pt idx="9">
                  <c:v>(10) Otros servicios ambientales a empresas y entidades</c:v>
                </c:pt>
                <c:pt idx="10">
                  <c:v>(11) Construcción sostenible: edificación, rehabilitación y eficiencia energética</c:v>
                </c:pt>
                <c:pt idx="11">
                  <c:v>(12) Movilidad sostenible</c:v>
                </c:pt>
                <c:pt idx="12">
                  <c:v>(13) Actividades internas de protección ambiental en la industria no-ambiental</c:v>
                </c:pt>
              </c:strCache>
            </c:strRef>
          </c:cat>
          <c:val>
            <c:numRef>
              <c:f>'datos para graficos'!$D$44:$D$56</c:f>
              <c:numCache>
                <c:formatCode>0.0</c:formatCode>
                <c:ptCount val="13"/>
                <c:pt idx="0">
                  <c:v>1.1175807658071994</c:v>
                </c:pt>
                <c:pt idx="1">
                  <c:v>4.3932272598480591</c:v>
                </c:pt>
                <c:pt idx="2">
                  <c:v>24.518932540783339</c:v>
                </c:pt>
                <c:pt idx="3">
                  <c:v>4.5523529980259054</c:v>
                </c:pt>
                <c:pt idx="4">
                  <c:v>17.758555733933054</c:v>
                </c:pt>
                <c:pt idx="5">
                  <c:v>8.4904066347140787</c:v>
                </c:pt>
                <c:pt idx="6">
                  <c:v>9.057831747596321</c:v>
                </c:pt>
                <c:pt idx="7">
                  <c:v>3.3700117573788844</c:v>
                </c:pt>
                <c:pt idx="8">
                  <c:v>5.627993646793982</c:v>
                </c:pt>
                <c:pt idx="9">
                  <c:v>3.4717782178414605</c:v>
                </c:pt>
                <c:pt idx="10">
                  <c:v>9.0775682732617895</c:v>
                </c:pt>
                <c:pt idx="11">
                  <c:v>8.1092449827997015</c:v>
                </c:pt>
                <c:pt idx="12">
                  <c:v>0.45451544121622783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174B-1E4E-BB8B-0470BA529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411809294091322"/>
          <c:y val="4.5370370370370401E-2"/>
          <c:w val="0.58192203151119504"/>
          <c:h val="0.909259259259258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Aptos Narrow"/>
            </a:defRPr>
          </a:pPr>
          <a:endParaRPr lang="es-ES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25400</xdr:colOff>
      <xdr:row>4</xdr:row>
      <xdr:rowOff>111190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172DFAF-50B0-1847-AAC9-A1BED2E60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8900" cy="873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93941FE-3E43-6A49-BAE2-CD85FB525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538E880-A14D-7B47-9833-F0942059B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C96391B-E9D3-4044-A2F8-A957B4F51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0978894-B8AF-4242-9BFB-94ECD5BA2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174690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42FAFEB-0B6B-8446-91BA-D2F506069B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996950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18C6050-4E25-0B49-9AC5-2D665B354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174690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8E14613D-3F68-0745-A809-DF82F3987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FE855B4-342B-8C42-9E10-B4B706EBF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2219325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251FF03-2893-0B48-AAE3-1A95D7B07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2219325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D13917A-BBCA-0C4A-8C2D-058272DC3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161990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F336A1B-2234-C041-BE98-42D2FF365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159840</xdr:colOff>
      <xdr:row>12</xdr:row>
      <xdr:rowOff>37440</xdr:rowOff>
    </xdr:from>
    <xdr:to>
      <xdr:col>8</xdr:col>
      <xdr:colOff>4680</xdr:colOff>
      <xdr:row>36</xdr:row>
      <xdr:rowOff>29880</xdr:rowOff>
    </xdr:to>
    <xdr:graphicFrame macro="">
      <xdr:nvGraphicFramePr>
        <xdr:cNvPr id="20" name="Chart 2">
          <a:extLst>
            <a:ext uri="{FF2B5EF4-FFF2-40B4-BE49-F238E27FC236}">
              <a16:creationId xmlns="" xmlns:a16="http://schemas.microsoft.com/office/drawing/2014/main" id="{00000000-0008-0000-14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6D3C608-5777-6740-9BA6-0CBA626F4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381960</xdr:colOff>
      <xdr:row>13</xdr:row>
      <xdr:rowOff>148320</xdr:rowOff>
    </xdr:from>
    <xdr:to>
      <xdr:col>12</xdr:col>
      <xdr:colOff>273240</xdr:colOff>
      <xdr:row>40</xdr:row>
      <xdr:rowOff>157320</xdr:rowOff>
    </xdr:to>
    <xdr:graphicFrame macro="">
      <xdr:nvGraphicFramePr>
        <xdr:cNvPr id="21" name="Gráfico 1">
          <a:extLst>
            <a:ext uri="{FF2B5EF4-FFF2-40B4-BE49-F238E27FC236}">
              <a16:creationId xmlns="" xmlns:a16="http://schemas.microsoft.com/office/drawing/2014/main" id="{00000000-0008-0000-15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171450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5B19288-4955-1E4B-AA7C-7EB4A1EC5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267840</xdr:colOff>
      <xdr:row>12</xdr:row>
      <xdr:rowOff>103320</xdr:rowOff>
    </xdr:from>
    <xdr:to>
      <xdr:col>7</xdr:col>
      <xdr:colOff>73800</xdr:colOff>
      <xdr:row>30</xdr:row>
      <xdr:rowOff>133560</xdr:rowOff>
    </xdr:to>
    <xdr:graphicFrame macro="">
      <xdr:nvGraphicFramePr>
        <xdr:cNvPr id="23" name="Chart 1">
          <a:extLst>
            <a:ext uri="{FF2B5EF4-FFF2-40B4-BE49-F238E27FC236}">
              <a16:creationId xmlns="" xmlns:a16="http://schemas.microsoft.com/office/drawing/2014/main" id="{00000000-0008-0000-16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123825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D2C639F-FE67-A447-9EF8-52903EB51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376560</xdr:colOff>
      <xdr:row>12</xdr:row>
      <xdr:rowOff>29160</xdr:rowOff>
    </xdr:from>
    <xdr:to>
      <xdr:col>6</xdr:col>
      <xdr:colOff>117720</xdr:colOff>
      <xdr:row>28</xdr:row>
      <xdr:rowOff>47880</xdr:rowOff>
    </xdr:to>
    <xdr:graphicFrame macro="">
      <xdr:nvGraphicFramePr>
        <xdr:cNvPr id="26" name="Gráfico 1">
          <a:extLst>
            <a:ext uri="{FF2B5EF4-FFF2-40B4-BE49-F238E27FC236}">
              <a16:creationId xmlns="" xmlns:a16="http://schemas.microsoft.com/office/drawing/2014/main" id="{00000000-0008-0000-17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901700</xdr:colOff>
      <xdr:row>4</xdr:row>
      <xdr:rowOff>127065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C398B69-C2C5-DA40-B03F-F117A10D2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108360</xdr:colOff>
      <xdr:row>11</xdr:row>
      <xdr:rowOff>159840</xdr:rowOff>
    </xdr:from>
    <xdr:to>
      <xdr:col>5</xdr:col>
      <xdr:colOff>285480</xdr:colOff>
      <xdr:row>27</xdr:row>
      <xdr:rowOff>130680</xdr:rowOff>
    </xdr:to>
    <xdr:graphicFrame macro="">
      <xdr:nvGraphicFramePr>
        <xdr:cNvPr id="28" name="Chart 2">
          <a:extLst>
            <a:ext uri="{FF2B5EF4-FFF2-40B4-BE49-F238E27FC236}">
              <a16:creationId xmlns="" xmlns:a16="http://schemas.microsoft.com/office/drawing/2014/main" id="{00000000-0008-0000-18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5E8343F-3EF8-6540-9A25-8D51BC1B9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75960</xdr:colOff>
      <xdr:row>12</xdr:row>
      <xdr:rowOff>-360</xdr:rowOff>
    </xdr:from>
    <xdr:to>
      <xdr:col>9</xdr:col>
      <xdr:colOff>694440</xdr:colOff>
      <xdr:row>32</xdr:row>
      <xdr:rowOff>187920</xdr:rowOff>
    </xdr:to>
    <xdr:graphicFrame macro="">
      <xdr:nvGraphicFramePr>
        <xdr:cNvPr id="30" name="Chart 2">
          <a:extLst>
            <a:ext uri="{FF2B5EF4-FFF2-40B4-BE49-F238E27FC236}">
              <a16:creationId xmlns="" xmlns:a16="http://schemas.microsoft.com/office/drawing/2014/main" id="{00000000-0008-0000-19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A8619B3-093B-754F-9721-918198CFF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155520</xdr:colOff>
      <xdr:row>11</xdr:row>
      <xdr:rowOff>114120</xdr:rowOff>
    </xdr:from>
    <xdr:to>
      <xdr:col>7</xdr:col>
      <xdr:colOff>757800</xdr:colOff>
      <xdr:row>31</xdr:row>
      <xdr:rowOff>75600</xdr:rowOff>
    </xdr:to>
    <xdr:graphicFrame macro="">
      <xdr:nvGraphicFramePr>
        <xdr:cNvPr id="32" name="Gráfico 1">
          <a:extLst>
            <a:ext uri="{FF2B5EF4-FFF2-40B4-BE49-F238E27FC236}">
              <a16:creationId xmlns="" xmlns:a16="http://schemas.microsoft.com/office/drawing/2014/main" id="{00000000-0008-0000-1A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158815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C2846F3-FB51-D943-8BFF-A05D5F68D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175057</xdr:colOff>
      <xdr:row>11</xdr:row>
      <xdr:rowOff>94425</xdr:rowOff>
    </xdr:from>
    <xdr:to>
      <xdr:col>5</xdr:col>
      <xdr:colOff>412657</xdr:colOff>
      <xdr:row>27</xdr:row>
      <xdr:rowOff>73545</xdr:rowOff>
    </xdr:to>
    <xdr:graphicFrame macro="">
      <xdr:nvGraphicFramePr>
        <xdr:cNvPr id="34" name="Gráfico 1">
          <a:extLst>
            <a:ext uri="{FF2B5EF4-FFF2-40B4-BE49-F238E27FC236}">
              <a16:creationId xmlns="" xmlns:a16="http://schemas.microsoft.com/office/drawing/2014/main" id="{00000000-0008-0000-1B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98888CE-3CC1-B84C-BEB0-D9D34A59B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57240</xdr:colOff>
      <xdr:row>12</xdr:row>
      <xdr:rowOff>9720</xdr:rowOff>
    </xdr:from>
    <xdr:to>
      <xdr:col>15</xdr:col>
      <xdr:colOff>618480</xdr:colOff>
      <xdr:row>31</xdr:row>
      <xdr:rowOff>180360</xdr:rowOff>
    </xdr:to>
    <xdr:graphicFrame macro="">
      <xdr:nvGraphicFramePr>
        <xdr:cNvPr id="36" name="Gráfico 1">
          <a:extLst>
            <a:ext uri="{FF2B5EF4-FFF2-40B4-BE49-F238E27FC236}">
              <a16:creationId xmlns="" xmlns:a16="http://schemas.microsoft.com/office/drawing/2014/main" id="{00000000-0008-0000-1C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7A527EB-2500-7244-A3FE-79F75CAAB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246240</xdr:colOff>
      <xdr:row>12</xdr:row>
      <xdr:rowOff>9360</xdr:rowOff>
    </xdr:from>
    <xdr:to>
      <xdr:col>6</xdr:col>
      <xdr:colOff>248040</xdr:colOff>
      <xdr:row>26</xdr:row>
      <xdr:rowOff>151560</xdr:rowOff>
    </xdr:to>
    <xdr:graphicFrame macro="">
      <xdr:nvGraphicFramePr>
        <xdr:cNvPr id="38" name="Gráfico 1">
          <a:extLst>
            <a:ext uri="{FF2B5EF4-FFF2-40B4-BE49-F238E27FC236}">
              <a16:creationId xmlns="" xmlns:a16="http://schemas.microsoft.com/office/drawing/2014/main" id="{00000000-0008-0000-1D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158815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2AE4A1B-DCB2-9348-BA06-833062801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2298700</xdr:colOff>
      <xdr:row>5</xdr:row>
      <xdr:rowOff>65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CB7FCAD-2372-3C4C-8C9F-B57453C64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221400</xdr:colOff>
      <xdr:row>12</xdr:row>
      <xdr:rowOff>59400</xdr:rowOff>
    </xdr:from>
    <xdr:to>
      <xdr:col>6</xdr:col>
      <xdr:colOff>245160</xdr:colOff>
      <xdr:row>28</xdr:row>
      <xdr:rowOff>83160</xdr:rowOff>
    </xdr:to>
    <xdr:graphicFrame macro="">
      <xdr:nvGraphicFramePr>
        <xdr:cNvPr id="40" name="Chart 2">
          <a:extLst>
            <a:ext uri="{FF2B5EF4-FFF2-40B4-BE49-F238E27FC236}">
              <a16:creationId xmlns="" xmlns:a16="http://schemas.microsoft.com/office/drawing/2014/main" id="{00000000-0008-0000-1E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07EAC59-49FE-F44D-8239-35416AA50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264240</xdr:colOff>
      <xdr:row>12</xdr:row>
      <xdr:rowOff>59760</xdr:rowOff>
    </xdr:from>
    <xdr:to>
      <xdr:col>7</xdr:col>
      <xdr:colOff>610920</xdr:colOff>
      <xdr:row>35</xdr:row>
      <xdr:rowOff>102240</xdr:rowOff>
    </xdr:to>
    <xdr:graphicFrame macro="">
      <xdr:nvGraphicFramePr>
        <xdr:cNvPr id="42" name="Gráfico 1">
          <a:extLst>
            <a:ext uri="{FF2B5EF4-FFF2-40B4-BE49-F238E27FC236}">
              <a16:creationId xmlns="" xmlns:a16="http://schemas.microsoft.com/office/drawing/2014/main" id="{00000000-0008-0000-1F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266700</xdr:colOff>
      <xdr:row>5</xdr:row>
      <xdr:rowOff>31815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887B833-22DC-4A47-B026-6CD0CE0CA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352440</xdr:colOff>
      <xdr:row>12</xdr:row>
      <xdr:rowOff>154440</xdr:rowOff>
    </xdr:from>
    <xdr:to>
      <xdr:col>7</xdr:col>
      <xdr:colOff>414360</xdr:colOff>
      <xdr:row>31</xdr:row>
      <xdr:rowOff>86400</xdr:rowOff>
    </xdr:to>
    <xdr:graphicFrame macro="">
      <xdr:nvGraphicFramePr>
        <xdr:cNvPr id="43" name="Gráfico 1">
          <a:extLst>
            <a:ext uri="{FF2B5EF4-FFF2-40B4-BE49-F238E27FC236}">
              <a16:creationId xmlns="" xmlns:a16="http://schemas.microsoft.com/office/drawing/2014/main" id="{00000000-0008-0000-20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3404332-D921-C440-8134-73592B41C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104400</xdr:rowOff>
    </xdr:from>
    <xdr:to>
      <xdr:col>6</xdr:col>
      <xdr:colOff>1032480</xdr:colOff>
      <xdr:row>39</xdr:row>
      <xdr:rowOff>87480</xdr:rowOff>
    </xdr:to>
    <xdr:graphicFrame macro="">
      <xdr:nvGraphicFramePr>
        <xdr:cNvPr id="46" name="Gráfico 1">
          <a:extLst>
            <a:ext uri="{FF2B5EF4-FFF2-40B4-BE49-F238E27FC236}">
              <a16:creationId xmlns="" xmlns:a16="http://schemas.microsoft.com/office/drawing/2014/main" id="{00000000-0008-0000-21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92075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5A07BCC-A925-A741-8E94-76EA2D1A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2282825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47057DB-685B-D844-940B-A9CA00B8C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2219325</xdr:colOff>
      <xdr:row>5</xdr:row>
      <xdr:rowOff>65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2FFC82D-9368-634E-96BB-1A0451D8F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225C40D-F731-0148-9734-F21AC665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2362200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0FC4CA0-C654-4E48-825A-B9256563D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2362200</xdr:colOff>
      <xdr:row>5</xdr:row>
      <xdr:rowOff>15940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32AC690-1DBF-6E46-A903-5922DD608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2616200" cy="8731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2108200</xdr:colOff>
      <xdr:row>4</xdr:row>
      <xdr:rowOff>111190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8A359E-3542-504C-AB7B-D421D7DB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16200" cy="87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..\..\Users\mgca\AppData\Local\Temp\(00)Principales_resultados_agregados_2014.od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zoomScaleNormal="100" workbookViewId="0">
      <selection activeCell="A6" sqref="A6:I6"/>
    </sheetView>
  </sheetViews>
  <sheetFormatPr baseColWidth="10" defaultColWidth="10.625" defaultRowHeight="14.25" x14ac:dyDescent="0.2"/>
  <cols>
    <col min="1" max="2" width="3.375" customWidth="1"/>
    <col min="3" max="8" width="13.625" customWidth="1"/>
    <col min="9" max="9" width="63" customWidth="1"/>
    <col min="10" max="1024" width="13.625" customWidth="1"/>
  </cols>
  <sheetData>
    <row r="1" spans="1:14" s="1" customFormat="1" ht="15" customHeight="1" x14ac:dyDescent="0.2"/>
    <row r="2" spans="1:14" s="1" customFormat="1" ht="15" customHeight="1" x14ac:dyDescent="0.2"/>
    <row r="3" spans="1:14" s="1" customFormat="1" ht="15" customHeight="1" x14ac:dyDescent="0.2"/>
    <row r="4" spans="1:14" s="1" customFormat="1" ht="15" customHeight="1" x14ac:dyDescent="0.2"/>
    <row r="5" spans="1:14" s="1" customFormat="1" ht="15" customHeight="1" x14ac:dyDescent="0.2"/>
    <row r="6" spans="1:14" s="1" customFormat="1" ht="45" customHeight="1" x14ac:dyDescent="0.2">
      <c r="A6" s="179" t="s">
        <v>0</v>
      </c>
      <c r="B6" s="180"/>
      <c r="C6" s="180"/>
      <c r="D6" s="180"/>
      <c r="E6" s="180"/>
      <c r="F6" s="180"/>
      <c r="G6" s="180"/>
      <c r="H6" s="180"/>
      <c r="I6" s="180"/>
      <c r="J6" s="2"/>
      <c r="K6" s="2"/>
      <c r="L6" s="2"/>
      <c r="M6" s="2"/>
      <c r="N6" s="2"/>
    </row>
    <row r="7" spans="1:14" s="1" customFormat="1" ht="14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</row>
    <row r="8" spans="1:14" s="1" customFormat="1" ht="14.25" customHeight="1" x14ac:dyDescent="0.2">
      <c r="A8" s="181" t="s">
        <v>1</v>
      </c>
      <c r="B8" s="181"/>
      <c r="C8" s="181"/>
      <c r="D8" s="181"/>
      <c r="E8" s="181"/>
      <c r="F8" s="181"/>
      <c r="G8" s="181"/>
      <c r="H8" s="181"/>
      <c r="I8" s="181"/>
      <c r="J8" s="2"/>
      <c r="K8" s="2"/>
      <c r="L8" s="2"/>
      <c r="M8" s="2"/>
      <c r="N8" s="2"/>
    </row>
    <row r="9" spans="1:14" s="6" customFormat="1" ht="14.25" customHeight="1" x14ac:dyDescent="0.2">
      <c r="A9" s="5"/>
      <c r="B9" s="5"/>
      <c r="C9" s="182"/>
      <c r="D9" s="182"/>
      <c r="E9" s="182"/>
      <c r="F9" s="182"/>
      <c r="G9" s="182"/>
      <c r="H9" s="182"/>
      <c r="I9" s="182"/>
    </row>
    <row r="10" spans="1:14" s="1" customFormat="1" ht="14.25" customHeight="1" x14ac:dyDescent="0.2">
      <c r="A10" s="7" t="s">
        <v>2</v>
      </c>
      <c r="B10" s="8"/>
      <c r="C10" s="8"/>
      <c r="D10" s="8"/>
      <c r="E10" s="8"/>
      <c r="F10" s="8"/>
      <c r="G10" s="8"/>
      <c r="H10" s="8"/>
      <c r="I10" s="8"/>
    </row>
    <row r="11" spans="1:14" s="1" customFormat="1" ht="15" customHeight="1" x14ac:dyDescent="0.2">
      <c r="A11" s="9"/>
      <c r="B11" s="9"/>
      <c r="C11" s="9"/>
      <c r="D11" s="9"/>
      <c r="E11" s="9"/>
      <c r="F11" s="9"/>
      <c r="G11" s="9"/>
      <c r="H11" s="9"/>
      <c r="I11" s="9"/>
    </row>
    <row r="12" spans="1:14" s="9" customFormat="1" ht="15" customHeight="1" x14ac:dyDescent="0.2">
      <c r="B12" s="181" t="s">
        <v>3</v>
      </c>
      <c r="C12" s="181"/>
      <c r="D12" s="181"/>
      <c r="E12" s="181"/>
      <c r="F12" s="181"/>
      <c r="G12" s="181"/>
      <c r="H12" s="181"/>
      <c r="I12" s="181"/>
    </row>
    <row r="13" spans="1:14" s="176" customFormat="1" ht="15" customHeight="1" x14ac:dyDescent="0.2">
      <c r="B13" s="177"/>
      <c r="C13" s="178" t="s">
        <v>4</v>
      </c>
      <c r="D13" s="177"/>
      <c r="E13" s="177"/>
      <c r="F13" s="177"/>
      <c r="G13" s="177"/>
      <c r="H13" s="177"/>
      <c r="I13" s="177"/>
    </row>
    <row r="14" spans="1:14" s="176" customFormat="1" ht="15" customHeight="1" x14ac:dyDescent="0.2">
      <c r="B14" s="177"/>
      <c r="C14" s="178" t="s">
        <v>5</v>
      </c>
      <c r="D14" s="177"/>
      <c r="E14" s="177"/>
      <c r="F14" s="177"/>
      <c r="G14" s="177"/>
      <c r="H14" s="177"/>
      <c r="I14" s="177"/>
    </row>
    <row r="15" spans="1:14" s="9" customFormat="1" ht="15" customHeight="1" x14ac:dyDescent="0.2">
      <c r="C15" s="10" t="s">
        <v>6</v>
      </c>
      <c r="D15" s="10"/>
      <c r="E15" s="10"/>
      <c r="F15" s="10"/>
      <c r="G15" s="10"/>
      <c r="H15" s="10"/>
      <c r="I15" s="10"/>
    </row>
    <row r="16" spans="1:14" s="9" customFormat="1" ht="15" customHeight="1" x14ac:dyDescent="0.2">
      <c r="C16" s="10" t="s">
        <v>7</v>
      </c>
      <c r="D16" s="10"/>
      <c r="E16" s="10"/>
      <c r="F16" s="10"/>
      <c r="G16" s="10"/>
      <c r="H16" s="10"/>
      <c r="I16" s="10"/>
    </row>
    <row r="17" spans="2:12" s="9" customFormat="1" ht="15" customHeight="1" x14ac:dyDescent="0.2">
      <c r="C17" s="10" t="s">
        <v>8</v>
      </c>
      <c r="D17" s="10"/>
      <c r="E17" s="10"/>
      <c r="F17" s="10"/>
      <c r="G17" s="10"/>
      <c r="H17" s="10"/>
      <c r="I17" s="10"/>
    </row>
    <row r="18" spans="2:12" s="9" customFormat="1" ht="15" customHeight="1" x14ac:dyDescent="0.2">
      <c r="C18" s="10" t="s">
        <v>9</v>
      </c>
      <c r="D18" s="10"/>
      <c r="E18" s="10"/>
      <c r="F18" s="10"/>
      <c r="G18" s="10"/>
      <c r="H18" s="10"/>
      <c r="I18" s="10"/>
    </row>
    <row r="19" spans="2:12" s="9" customFormat="1" ht="15" customHeight="1" x14ac:dyDescent="0.2"/>
    <row r="20" spans="2:12" s="9" customFormat="1" ht="15" customHeight="1" x14ac:dyDescent="0.2">
      <c r="B20" s="181" t="s">
        <v>10</v>
      </c>
      <c r="C20" s="181"/>
      <c r="D20" s="181"/>
      <c r="E20" s="181"/>
      <c r="F20" s="181"/>
      <c r="G20" s="181"/>
      <c r="H20" s="181"/>
      <c r="I20" s="181"/>
    </row>
    <row r="21" spans="2:12" s="9" customFormat="1" ht="15" customHeight="1" x14ac:dyDescent="0.2">
      <c r="C21" s="183" t="s">
        <v>11</v>
      </c>
      <c r="D21" s="183"/>
      <c r="E21" s="183"/>
      <c r="F21" s="183"/>
      <c r="G21" s="183"/>
      <c r="H21" s="183"/>
      <c r="I21" s="183"/>
    </row>
    <row r="22" spans="2:12" s="9" customFormat="1" ht="15" customHeight="1" x14ac:dyDescent="0.2">
      <c r="C22" s="184" t="s">
        <v>12</v>
      </c>
      <c r="D22" s="184"/>
      <c r="E22" s="184"/>
      <c r="F22" s="184"/>
      <c r="G22" s="184"/>
      <c r="H22" s="184"/>
      <c r="I22" s="184"/>
      <c r="J22" s="11"/>
      <c r="K22" s="11"/>
      <c r="L22" s="11"/>
    </row>
    <row r="23" spans="2:12" s="9" customFormat="1" ht="15" customHeight="1" x14ac:dyDescent="0.2">
      <c r="C23" s="12"/>
      <c r="D23" s="12"/>
      <c r="E23" s="12"/>
      <c r="F23" s="12"/>
      <c r="G23" s="12"/>
      <c r="H23" s="12"/>
      <c r="I23" s="12"/>
      <c r="J23" s="11"/>
      <c r="K23" s="11"/>
      <c r="L23" s="11"/>
    </row>
    <row r="24" spans="2:12" s="9" customFormat="1" ht="15" customHeight="1" x14ac:dyDescent="0.2">
      <c r="B24" s="181" t="s">
        <v>13</v>
      </c>
      <c r="C24" s="181"/>
      <c r="D24" s="181"/>
      <c r="E24" s="181"/>
      <c r="F24" s="181"/>
      <c r="G24" s="181"/>
      <c r="H24" s="181"/>
      <c r="I24" s="181"/>
    </row>
    <row r="25" spans="2:12" s="9" customFormat="1" ht="15" customHeight="1" x14ac:dyDescent="0.2">
      <c r="B25" s="11"/>
      <c r="C25" s="183" t="s">
        <v>14</v>
      </c>
      <c r="D25" s="183"/>
      <c r="E25" s="183"/>
      <c r="F25" s="183"/>
      <c r="G25" s="183"/>
      <c r="H25" s="183"/>
      <c r="I25" s="183"/>
    </row>
    <row r="26" spans="2:12" s="9" customFormat="1" ht="27" customHeight="1" x14ac:dyDescent="0.2">
      <c r="B26" s="11"/>
      <c r="C26" s="183" t="s">
        <v>15</v>
      </c>
      <c r="D26" s="183"/>
      <c r="E26" s="183"/>
      <c r="F26" s="183"/>
      <c r="G26" s="183"/>
      <c r="H26" s="183"/>
      <c r="I26" s="183"/>
    </row>
    <row r="27" spans="2:12" s="9" customFormat="1" ht="15" customHeight="1" x14ac:dyDescent="0.2">
      <c r="B27" s="11"/>
      <c r="C27" s="183" t="s">
        <v>16</v>
      </c>
      <c r="D27" s="183"/>
      <c r="E27" s="183"/>
      <c r="F27" s="183"/>
      <c r="G27" s="183"/>
      <c r="H27" s="183"/>
      <c r="I27" s="183"/>
    </row>
    <row r="28" spans="2:12" s="9" customFormat="1" ht="15" customHeight="1" x14ac:dyDescent="0.2">
      <c r="C28" s="183" t="s">
        <v>17</v>
      </c>
      <c r="D28" s="183"/>
      <c r="E28" s="183"/>
      <c r="F28" s="183"/>
      <c r="G28" s="183"/>
      <c r="H28" s="183"/>
      <c r="I28" s="183"/>
    </row>
    <row r="29" spans="2:12" s="9" customFormat="1" ht="27" customHeight="1" x14ac:dyDescent="0.2">
      <c r="C29" s="183" t="s">
        <v>18</v>
      </c>
      <c r="D29" s="183"/>
      <c r="E29" s="183"/>
      <c r="F29" s="183"/>
      <c r="G29" s="183"/>
      <c r="H29" s="183"/>
      <c r="I29" s="183"/>
    </row>
    <row r="30" spans="2:12" s="9" customFormat="1" ht="15" customHeight="1" x14ac:dyDescent="0.2">
      <c r="C30" s="183" t="s">
        <v>19</v>
      </c>
      <c r="D30" s="183"/>
      <c r="E30" s="183"/>
      <c r="F30" s="183"/>
      <c r="G30" s="183"/>
      <c r="H30" s="183"/>
      <c r="I30" s="183"/>
    </row>
    <row r="31" spans="2:12" s="9" customFormat="1" ht="15" customHeight="1" x14ac:dyDescent="0.2">
      <c r="C31" s="183" t="s">
        <v>20</v>
      </c>
      <c r="D31" s="183"/>
      <c r="E31" s="183"/>
      <c r="F31" s="183"/>
      <c r="G31" s="183"/>
      <c r="H31" s="183"/>
      <c r="I31" s="183"/>
    </row>
    <row r="32" spans="2:12" s="9" customFormat="1" ht="15" customHeight="1" x14ac:dyDescent="0.2">
      <c r="C32" s="183" t="s">
        <v>21</v>
      </c>
      <c r="D32" s="183"/>
      <c r="E32" s="183"/>
      <c r="F32" s="183"/>
      <c r="G32" s="183"/>
      <c r="H32" s="183"/>
      <c r="I32" s="183"/>
    </row>
    <row r="33" spans="1:12" s="9" customFormat="1" ht="15" customHeight="1" x14ac:dyDescent="0.2">
      <c r="C33" s="183" t="s">
        <v>22</v>
      </c>
      <c r="D33" s="183"/>
      <c r="E33" s="183"/>
      <c r="F33" s="183"/>
      <c r="G33" s="183"/>
      <c r="H33" s="183"/>
      <c r="I33" s="183"/>
    </row>
    <row r="34" spans="1:12" s="9" customFormat="1" ht="15" customHeight="1" x14ac:dyDescent="0.2">
      <c r="C34" s="183" t="s">
        <v>23</v>
      </c>
      <c r="D34" s="183"/>
      <c r="E34" s="183"/>
      <c r="F34" s="183"/>
      <c r="G34" s="183"/>
      <c r="H34" s="183"/>
      <c r="I34" s="183"/>
    </row>
    <row r="35" spans="1:12" s="9" customFormat="1" ht="15" customHeight="1" x14ac:dyDescent="0.2">
      <c r="C35" s="12"/>
      <c r="D35" s="12"/>
      <c r="E35" s="12"/>
      <c r="F35" s="12"/>
      <c r="G35" s="12"/>
      <c r="H35" s="12"/>
      <c r="I35" s="12"/>
      <c r="J35" s="11"/>
      <c r="K35" s="11"/>
      <c r="L35" s="11"/>
    </row>
    <row r="36" spans="1:12" s="1" customFormat="1" ht="15" customHeight="1" x14ac:dyDescent="0.2">
      <c r="A36" s="7" t="s">
        <v>24</v>
      </c>
      <c r="B36" s="8"/>
      <c r="C36" s="8"/>
      <c r="D36" s="8"/>
      <c r="E36" s="8"/>
      <c r="F36" s="8"/>
      <c r="G36" s="8"/>
      <c r="H36" s="8"/>
      <c r="I36" s="8"/>
    </row>
    <row r="37" spans="1:12" s="1" customFormat="1" ht="15" customHeight="1" x14ac:dyDescent="0.2">
      <c r="A37" s="9"/>
      <c r="B37" s="9"/>
      <c r="C37" s="9"/>
      <c r="D37" s="9"/>
      <c r="E37" s="9"/>
      <c r="F37" s="9"/>
      <c r="G37" s="9"/>
      <c r="H37" s="9"/>
      <c r="I37" s="9"/>
    </row>
    <row r="38" spans="1:12" s="9" customFormat="1" ht="15" customHeight="1" x14ac:dyDescent="0.2">
      <c r="C38" s="185" t="s">
        <v>25</v>
      </c>
      <c r="D38" s="185"/>
      <c r="E38" s="185"/>
      <c r="F38" s="185"/>
      <c r="G38" s="185"/>
      <c r="H38" s="185"/>
      <c r="I38" s="185"/>
    </row>
    <row r="39" spans="1:12" s="9" customFormat="1" ht="15" customHeight="1" x14ac:dyDescent="0.2">
      <c r="C39" s="13" t="s">
        <v>26</v>
      </c>
      <c r="D39" s="13"/>
      <c r="E39" s="13"/>
      <c r="F39" s="13"/>
      <c r="G39" s="13"/>
      <c r="H39" s="13"/>
      <c r="I39" s="13"/>
    </row>
    <row r="40" spans="1:12" s="9" customFormat="1" ht="15" customHeight="1" x14ac:dyDescent="0.2">
      <c r="C40" s="13" t="s">
        <v>27</v>
      </c>
      <c r="D40" s="13"/>
      <c r="E40" s="13"/>
      <c r="F40" s="13"/>
      <c r="G40" s="13"/>
      <c r="H40" s="13"/>
      <c r="I40" s="13"/>
    </row>
    <row r="41" spans="1:12" s="9" customFormat="1" ht="15" customHeight="1" x14ac:dyDescent="0.2">
      <c r="C41" s="13" t="s">
        <v>28</v>
      </c>
      <c r="D41" s="13"/>
      <c r="E41" s="13"/>
      <c r="F41" s="13"/>
      <c r="G41" s="13"/>
      <c r="H41" s="13"/>
      <c r="I41" s="13"/>
    </row>
    <row r="42" spans="1:12" s="9" customFormat="1" ht="15" customHeight="1" x14ac:dyDescent="0.2">
      <c r="C42" s="185" t="s">
        <v>29</v>
      </c>
      <c r="D42" s="185"/>
      <c r="E42" s="185"/>
      <c r="F42" s="185"/>
      <c r="G42" s="185"/>
      <c r="H42" s="185"/>
      <c r="I42" s="185"/>
    </row>
    <row r="43" spans="1:12" s="9" customFormat="1" ht="30" customHeight="1" x14ac:dyDescent="0.2">
      <c r="C43" s="184" t="s">
        <v>30</v>
      </c>
      <c r="D43" s="184"/>
      <c r="E43" s="184"/>
      <c r="F43" s="184"/>
      <c r="G43" s="184"/>
      <c r="H43" s="184"/>
      <c r="I43" s="184"/>
    </row>
    <row r="44" spans="1:12" s="9" customFormat="1" ht="21" customHeight="1" x14ac:dyDescent="0.2">
      <c r="C44" s="183" t="s">
        <v>31</v>
      </c>
      <c r="D44" s="183"/>
      <c r="E44" s="183"/>
      <c r="F44" s="183"/>
      <c r="G44" s="183"/>
      <c r="H44" s="183"/>
      <c r="I44" s="183"/>
    </row>
    <row r="45" spans="1:12" s="9" customFormat="1" ht="15" customHeight="1" x14ac:dyDescent="0.2">
      <c r="C45" s="183" t="s">
        <v>32</v>
      </c>
      <c r="D45" s="183"/>
      <c r="E45" s="183"/>
      <c r="F45" s="183"/>
      <c r="G45" s="183"/>
      <c r="H45" s="183"/>
      <c r="I45" s="183"/>
    </row>
    <row r="46" spans="1:12" s="9" customFormat="1" ht="15" customHeight="1" x14ac:dyDescent="0.2">
      <c r="C46" s="185" t="s">
        <v>33</v>
      </c>
      <c r="D46" s="185"/>
      <c r="E46" s="185"/>
      <c r="F46" s="185"/>
      <c r="G46" s="185"/>
      <c r="H46" s="185"/>
      <c r="I46" s="185"/>
    </row>
    <row r="47" spans="1:12" s="9" customFormat="1" ht="15" customHeight="1" x14ac:dyDescent="0.2">
      <c r="C47" s="185" t="s">
        <v>34</v>
      </c>
      <c r="D47" s="185"/>
      <c r="E47" s="185"/>
      <c r="F47" s="185"/>
      <c r="G47" s="185"/>
      <c r="H47" s="185"/>
      <c r="I47" s="185"/>
    </row>
    <row r="48" spans="1:12" s="9" customFormat="1" ht="15" customHeight="1" x14ac:dyDescent="0.2">
      <c r="C48" s="185" t="s">
        <v>35</v>
      </c>
      <c r="D48" s="185"/>
      <c r="E48" s="185"/>
      <c r="F48" s="185"/>
      <c r="G48" s="185"/>
      <c r="H48" s="185"/>
      <c r="I48" s="185"/>
    </row>
    <row r="49" spans="1:9" s="9" customFormat="1" ht="15" customHeight="1" x14ac:dyDescent="0.2">
      <c r="C49" s="185" t="s">
        <v>36</v>
      </c>
      <c r="D49" s="185"/>
      <c r="E49" s="185"/>
      <c r="F49" s="185"/>
      <c r="G49" s="185"/>
      <c r="H49" s="185"/>
      <c r="I49" s="185"/>
    </row>
    <row r="50" spans="1:9" s="1" customFormat="1" ht="15" customHeight="1" x14ac:dyDescent="0.2">
      <c r="A50" s="9"/>
      <c r="B50" s="9"/>
      <c r="C50" s="186" t="s">
        <v>37</v>
      </c>
      <c r="D50" s="186"/>
      <c r="E50" s="186"/>
      <c r="F50" s="186"/>
      <c r="G50" s="186"/>
      <c r="H50" s="186"/>
      <c r="I50" s="186"/>
    </row>
    <row r="51" spans="1:9" s="1" customFormat="1" ht="15" customHeight="1" x14ac:dyDescent="0.2">
      <c r="A51" s="9"/>
      <c r="B51" s="9"/>
      <c r="C51" s="186" t="s">
        <v>38</v>
      </c>
      <c r="D51" s="186"/>
      <c r="E51" s="186"/>
      <c r="F51" s="186"/>
      <c r="G51" s="186"/>
      <c r="H51" s="186"/>
      <c r="I51" s="186"/>
    </row>
    <row r="52" spans="1:9" s="1" customFormat="1" ht="15" customHeight="1" x14ac:dyDescent="0.2">
      <c r="A52" s="9"/>
      <c r="B52" s="9"/>
      <c r="C52" s="12"/>
      <c r="D52" s="12"/>
      <c r="E52" s="12"/>
      <c r="F52" s="12"/>
      <c r="G52" s="12"/>
      <c r="H52" s="12"/>
      <c r="I52" s="12"/>
    </row>
    <row r="53" spans="1:9" s="1" customFormat="1" ht="15" customHeight="1" x14ac:dyDescent="0.2">
      <c r="A53" s="9"/>
      <c r="B53" s="9"/>
      <c r="C53" s="12"/>
      <c r="D53" s="12"/>
      <c r="E53" s="12"/>
      <c r="F53" s="12"/>
      <c r="G53" s="12"/>
      <c r="H53" s="12"/>
      <c r="I53" s="12"/>
    </row>
    <row r="54" spans="1:9" s="1" customFormat="1" ht="12.75" customHeight="1" x14ac:dyDescent="0.2">
      <c r="A54" s="14"/>
    </row>
  </sheetData>
  <mergeCells count="29">
    <mergeCell ref="C48:I48"/>
    <mergeCell ref="C49:I49"/>
    <mergeCell ref="C50:I50"/>
    <mergeCell ref="C51:I51"/>
    <mergeCell ref="C43:I43"/>
    <mergeCell ref="C44:I44"/>
    <mergeCell ref="C45:I45"/>
    <mergeCell ref="C46:I46"/>
    <mergeCell ref="C47:I47"/>
    <mergeCell ref="C32:I32"/>
    <mergeCell ref="C33:I33"/>
    <mergeCell ref="C34:I34"/>
    <mergeCell ref="C38:I38"/>
    <mergeCell ref="C42:I42"/>
    <mergeCell ref="C27:I27"/>
    <mergeCell ref="C28:I28"/>
    <mergeCell ref="C29:I29"/>
    <mergeCell ref="C30:I30"/>
    <mergeCell ref="C31:I31"/>
    <mergeCell ref="C21:I21"/>
    <mergeCell ref="C22:I22"/>
    <mergeCell ref="B24:I24"/>
    <mergeCell ref="C25:I25"/>
    <mergeCell ref="C26:I26"/>
    <mergeCell ref="A6:I6"/>
    <mergeCell ref="A8:I8"/>
    <mergeCell ref="C9:I9"/>
    <mergeCell ref="B12:I12"/>
    <mergeCell ref="B20:I20"/>
  </mergeCells>
  <hyperlinks>
    <hyperlink ref="C13" location="T00.1!A1" display="Tabla 00.1. Facturación ambiental, importe total y media, por ámbito de actuación"/>
    <hyperlink ref="C14" location="T00.2!A1" display="Tabla 00.2. Indicadores de especialización ambiental. Participación de la facturación y el empleo ambientales en los totales respectivos según ámbito de actuación ambiental (en %) (*)"/>
    <hyperlink ref="C15" location="T00!3" display="Tabla 00.3. Indicadores de diversificación ambiental. Establecimientos empresariales según la exclusividad de su ámbito de actuación ambiental (en % de establecimientos) (*)"/>
    <hyperlink ref="C16" location="T00!4" display="Tabla 00.4. Empresas según ámbito de mercado en que se han vendido los bienes y servicios ambientales producidos (en %)"/>
    <hyperlink ref="C17" location="T00!5" display="Tabla 00.5. Facturación ambiental, importe total y media, por provincia"/>
    <hyperlink ref="C18" location="T00!6" display="Tabla 00.6. Facturación ambiental por ámbito de actuación y provincia"/>
    <hyperlink ref="C21" r:id="rId1" location="T00.7"/>
    <hyperlink ref="C22" location="T00!8" display="Tabla 00.8. Gasto ambiental por ámbito de actuación y provincia"/>
    <hyperlink ref="C25" location="T00!9" display="Tabla 00.9. Personal ocupado y su equivalente a dedicación plena por ámbito de actuación ambiental"/>
    <hyperlink ref="C26" location="T00!10" display="Tabla 00.10. Personal ocupado y su equivalente a dedicación plena por ámbito de actuación ambiental y sector institucional"/>
    <hyperlink ref="C27" location="T00!11" display="Tabla 00.11. Personal ocupado y su equivalente a dedicación plena por provincia y sector institucional"/>
    <hyperlink ref="C28" location="T00!12" display="Tabla 00.12. Personal ocupado y su equivalente a dedicación plena por ámbito de actuación ambiental y sexo"/>
    <hyperlink ref="C29" location="T00!13" display="Tabla 00.13. Indicadores de género. Empleo ambiental (EDP) según ámbito de actuación por sexo e Índice de representación de género (IRG)"/>
    <hyperlink ref="C30" location="T00!14" display="Tabla 00.14. Personal ocupado y su equivalente a dedicación plena por provincia y sexo"/>
    <hyperlink ref="C31" location="T00!15" display="Tabla 00.15. Personal ocupado por ámbito de actuación ambiental y provincia"/>
    <hyperlink ref="C32" location="T00!16" display="Tabla 00.16. Empleo equivalente a dedicación plena por ámbito de actuación ambiental y provincia"/>
    <hyperlink ref="C33" location="T00!17" display="Tabla 00.17. Personal ocupado en actuaciones ambientales por Sector Institucional, Categoría Profesional y sexo"/>
    <hyperlink ref="C34" location="T00!18" display="Tabla 00.18. Empresas según la perspectiva de creación de empleo ambiental a corto y a largo plazo (en %)"/>
    <hyperlink ref="C38" location="G00!1" display="Gráfico 00.1. Distribución de la facturación ambiental por ámbito de actuación (en %)"/>
    <hyperlink ref="C39" location="G00!2" display="Gráfico 00.2. Indicadores de especialización ambiental. Participación de la facturación y el empleo ambientales en los totales respectivos según ámbito de actuación ambiental (en %) (*)"/>
    <hyperlink ref="C40" location="G00!3" display="Gráfico 01.3. Indicadores de diversificación ambiental. Establecimientos empresariales según la exclusividad de su ámbito de actuación ambiental (en % de establecimientos) (*)"/>
    <hyperlink ref="C41" location="G00!4" display="Gráfico 00.4. Distribución de establecimientos empresariales según ámbito geográfico de mercado ambiental (en %)"/>
    <hyperlink ref="C42" location="G00!5" display="Gráfico 00.5. Distribución de la facturación ambiental por provincia (en %)"/>
    <hyperlink ref="C43" location="G00!6" display="Gráfico 00.6. Distribución del gasto total liquidado en las Administraciones Públicas en materia ambiental por ámbito de actuación (en %)"/>
    <hyperlink ref="C44" location="G00!7" display="Gráfico 00.7. Distribución del gasto liquidado en las Administraciones Públicas por capítulo presupuestario y tipo de agente (en %)"/>
    <hyperlink ref="C45" location="G00!8" display="Gráfico 00.8. Distribución del gasto total liquidado en las Administraciones Públicas por provincia (en %)"/>
    <hyperlink ref="C46" location="G00!9" display="Gráfico 00.9. Distribución del empleo ambiental (EDP) por ámbito de actuación (en %)"/>
    <hyperlink ref="C47" location="G00!10" display="Gráfico 00.10. Distribución del empleo ambiental (EDP) por sector institucional (en %)"/>
    <hyperlink ref="C48" location="G00!11" display="Gráfico 00.11. Distribución del empleo ambiental (EDP) por provincia (en %)"/>
    <hyperlink ref="C49" location="G00!12" display="Gráfico 00.12. Distribución del empleo ambiental (EDP) según ámbito de actuación por sexo (en %)"/>
    <hyperlink ref="C50" location="G00!13" display="Gráfico 01.13. Personal ocupado en actuaciones ambientales por categoría profesional y sexo (%)"/>
    <hyperlink ref="C51" location="G00!14" display="Gráfico 01.14. Empresas según la perspectiva de creación de empleo ambiental a corto y a largo plazo (en %)"/>
  </hyperlinks>
  <pageMargins left="0.78749999999999998" right="0.78749999999999998" top="1.08263888888889" bottom="1.08263888888889" header="0.511811023622047" footer="0.511811023622047"/>
  <pageSetup paperSize="9" scale="75" pageOrder="overThenDown" orientation="portrait" horizontalDpi="300" verticalDpi="3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L35"/>
  <sheetViews>
    <sheetView showGridLines="0" zoomScale="80" zoomScaleNormal="80" workbookViewId="0">
      <selection activeCell="A6" sqref="A6:I6"/>
    </sheetView>
  </sheetViews>
  <sheetFormatPr baseColWidth="10" defaultColWidth="10.625" defaultRowHeight="14.25" x14ac:dyDescent="0.2"/>
  <cols>
    <col min="1" max="2" width="3.375" customWidth="1"/>
    <col min="3" max="3" width="56.375" customWidth="1"/>
    <col min="4" max="4" width="1" customWidth="1"/>
    <col min="5" max="5" width="13.125" customWidth="1"/>
    <col min="7" max="7" width="1" customWidth="1"/>
    <col min="8" max="8" width="13.125" customWidth="1"/>
    <col min="10" max="64" width="13.625" customWidth="1"/>
  </cols>
  <sheetData>
    <row r="5" spans="1:64" ht="1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7"/>
      <c r="K6" s="17"/>
      <c r="L6" s="17"/>
      <c r="M6" s="17"/>
      <c r="N6" s="1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81"/>
      <c r="I9" s="18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A13" s="1"/>
      <c r="B13" s="181" t="s">
        <v>14</v>
      </c>
      <c r="C13" s="181"/>
      <c r="D13" s="181"/>
      <c r="E13" s="181"/>
      <c r="F13" s="181"/>
      <c r="G13" s="181"/>
      <c r="H13" s="181"/>
      <c r="I13" s="18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3.25" customHeight="1" x14ac:dyDescent="0.2">
      <c r="A15" s="1"/>
      <c r="B15" s="188" t="s">
        <v>39</v>
      </c>
      <c r="C15" s="188"/>
      <c r="D15" s="1"/>
      <c r="E15" s="201" t="s">
        <v>102</v>
      </c>
      <c r="F15" s="201"/>
      <c r="G15" s="25"/>
      <c r="H15" s="201" t="s">
        <v>103</v>
      </c>
      <c r="I15" s="20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5" customHeight="1" x14ac:dyDescent="0.2">
      <c r="A16" s="1"/>
      <c r="B16" s="188"/>
      <c r="C16" s="188"/>
      <c r="D16" s="1"/>
      <c r="E16" s="85" t="s">
        <v>104</v>
      </c>
      <c r="F16" s="23" t="s">
        <v>43</v>
      </c>
      <c r="G16" s="86"/>
      <c r="H16" s="85" t="s">
        <v>105</v>
      </c>
      <c r="I16" s="23" t="s">
        <v>43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15" customHeight="1" x14ac:dyDescent="0.2">
      <c r="A17" s="1"/>
      <c r="B17" s="87" t="s">
        <v>106</v>
      </c>
      <c r="C17" s="88"/>
      <c r="D17" s="1"/>
      <c r="E17" s="89"/>
      <c r="F17" s="73"/>
      <c r="H17" s="89"/>
      <c r="I17" s="7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4.25" customHeight="1" x14ac:dyDescent="0.2">
      <c r="A18" s="1"/>
      <c r="B18" s="1"/>
      <c r="C18" s="25" t="s">
        <v>45</v>
      </c>
      <c r="D18" s="1"/>
      <c r="E18" s="90">
        <v>1993</v>
      </c>
      <c r="F18" s="26">
        <v>0.85056441115592296</v>
      </c>
      <c r="G18" s="9"/>
      <c r="H18" s="90">
        <v>1812</v>
      </c>
      <c r="I18" s="26">
        <v>1.1175807658071999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3.25" customHeight="1" x14ac:dyDescent="0.2">
      <c r="A19" s="1"/>
      <c r="B19" s="1"/>
      <c r="C19" s="25" t="s">
        <v>46</v>
      </c>
      <c r="D19" s="1"/>
      <c r="E19" s="90">
        <v>9316</v>
      </c>
      <c r="F19" s="26">
        <v>3.97584448285428</v>
      </c>
      <c r="G19" s="9"/>
      <c r="H19" s="90">
        <v>7123</v>
      </c>
      <c r="I19" s="26">
        <v>4.39322725984806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14.25" customHeight="1" x14ac:dyDescent="0.2">
      <c r="A20" s="1"/>
      <c r="B20" s="1"/>
      <c r="C20" s="25" t="s">
        <v>47</v>
      </c>
      <c r="D20" s="1"/>
      <c r="E20" s="90">
        <v>53821</v>
      </c>
      <c r="F20" s="26">
        <v>22.9695068604229</v>
      </c>
      <c r="G20" s="9"/>
      <c r="H20" s="90">
        <v>39754</v>
      </c>
      <c r="I20" s="26">
        <v>24.5189325407833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14.25" customHeight="1" x14ac:dyDescent="0.2">
      <c r="A21" s="1"/>
      <c r="B21" s="1"/>
      <c r="C21" s="25" t="s">
        <v>48</v>
      </c>
      <c r="D21" s="1"/>
      <c r="E21" s="90">
        <v>11002</v>
      </c>
      <c r="F21" s="26">
        <v>4.6953886861703298</v>
      </c>
      <c r="G21" s="9"/>
      <c r="H21" s="90">
        <v>7381</v>
      </c>
      <c r="I21" s="26">
        <v>4.5523529980259001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0.25" customHeight="1" x14ac:dyDescent="0.2">
      <c r="A22" s="1"/>
      <c r="B22" s="1"/>
      <c r="C22" s="25" t="s">
        <v>49</v>
      </c>
      <c r="D22" s="1"/>
      <c r="E22" s="90">
        <v>49319</v>
      </c>
      <c r="F22" s="26">
        <v>21.048161662719</v>
      </c>
      <c r="G22" s="9"/>
      <c r="H22" s="90">
        <v>28793</v>
      </c>
      <c r="I22" s="26">
        <v>17.7585557339331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3.25" customHeight="1" x14ac:dyDescent="0.2">
      <c r="A23" s="1"/>
      <c r="B23" s="1"/>
      <c r="C23" s="25" t="s">
        <v>50</v>
      </c>
      <c r="D23" s="1"/>
      <c r="E23" s="90">
        <v>15718</v>
      </c>
      <c r="F23" s="26">
        <v>6.7080639310330099</v>
      </c>
      <c r="G23" s="9"/>
      <c r="H23" s="90">
        <v>13766</v>
      </c>
      <c r="I23" s="26">
        <v>8.4904066347140805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4.25" customHeight="1" x14ac:dyDescent="0.2">
      <c r="A24" s="1"/>
      <c r="B24" s="1"/>
      <c r="C24" s="25" t="s">
        <v>51</v>
      </c>
      <c r="D24" s="1"/>
      <c r="E24" s="90">
        <v>24178</v>
      </c>
      <c r="F24" s="26">
        <v>10.3185882252523</v>
      </c>
      <c r="G24" s="9"/>
      <c r="H24" s="90">
        <v>14686</v>
      </c>
      <c r="I24" s="26">
        <v>9.0578317475963193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4.25" customHeight="1" x14ac:dyDescent="0.2">
      <c r="A25" s="1"/>
      <c r="B25" s="1"/>
      <c r="C25" s="25" t="s">
        <v>52</v>
      </c>
      <c r="D25" s="1"/>
      <c r="E25" s="90">
        <v>9131</v>
      </c>
      <c r="F25" s="26">
        <v>3.8968909374133101</v>
      </c>
      <c r="G25" s="9"/>
      <c r="H25" s="90">
        <v>5464</v>
      </c>
      <c r="I25" s="26">
        <v>3.3700117573788799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3.25" customHeight="1" x14ac:dyDescent="0.2">
      <c r="A26" s="1"/>
      <c r="B26" s="1"/>
      <c r="C26" s="25" t="s">
        <v>53</v>
      </c>
      <c r="D26" s="1"/>
      <c r="E26" s="90">
        <v>9469</v>
      </c>
      <c r="F26" s="26">
        <v>4.0411411988135599</v>
      </c>
      <c r="G26" s="9"/>
      <c r="H26" s="90">
        <v>9125</v>
      </c>
      <c r="I26" s="26">
        <v>5.6279936467939802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4.25" customHeight="1" x14ac:dyDescent="0.2">
      <c r="A27" s="1"/>
      <c r="B27" s="1"/>
      <c r="C27" s="25" t="s">
        <v>54</v>
      </c>
      <c r="D27" s="1"/>
      <c r="E27" s="90">
        <v>6240</v>
      </c>
      <c r="F27" s="26">
        <v>2.6630817489277301</v>
      </c>
      <c r="G27" s="9"/>
      <c r="H27" s="90">
        <v>5629</v>
      </c>
      <c r="I27" s="26">
        <v>3.47177821784146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3.25" customHeight="1" x14ac:dyDescent="0.2">
      <c r="A28" s="1"/>
      <c r="B28" s="1"/>
      <c r="C28" s="25" t="s">
        <v>55</v>
      </c>
      <c r="D28" s="1"/>
      <c r="E28" s="90">
        <v>22926</v>
      </c>
      <c r="F28" s="26">
        <v>9.7842647717815794</v>
      </c>
      <c r="G28" s="9"/>
      <c r="H28" s="90">
        <v>14718</v>
      </c>
      <c r="I28" s="26">
        <v>9.0775682732617895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4.25" customHeight="1" x14ac:dyDescent="0.2">
      <c r="A29" s="1"/>
      <c r="B29" s="1"/>
      <c r="C29" s="25" t="s">
        <v>56</v>
      </c>
      <c r="D29" s="1"/>
      <c r="E29" s="90">
        <v>18665</v>
      </c>
      <c r="F29" s="26">
        <v>7.9657725711115397</v>
      </c>
      <c r="G29" s="9"/>
      <c r="H29" s="90">
        <v>13148</v>
      </c>
      <c r="I29" s="26">
        <v>8.1092449827996997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4.25" customHeight="1" x14ac:dyDescent="0.2">
      <c r="A30" s="1"/>
      <c r="B30" s="87" t="s">
        <v>107</v>
      </c>
      <c r="C30" s="87"/>
      <c r="D30" s="1"/>
      <c r="E30" s="87"/>
      <c r="F30" s="87"/>
      <c r="G30" s="9"/>
      <c r="H30" s="87"/>
      <c r="I30" s="8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3.25" customHeight="1" x14ac:dyDescent="0.2">
      <c r="A31" s="1"/>
      <c r="B31" s="91"/>
      <c r="C31" s="55" t="s">
        <v>108</v>
      </c>
      <c r="D31" s="1"/>
      <c r="E31" s="92">
        <v>2537</v>
      </c>
      <c r="F31" s="93">
        <v>1.0827305123444899</v>
      </c>
      <c r="G31" s="9"/>
      <c r="H31" s="92">
        <v>736.93285056579498</v>
      </c>
      <c r="I31" s="93">
        <v>0.454515441216227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" customHeight="1" x14ac:dyDescent="0.2">
      <c r="A32" s="1"/>
      <c r="B32" s="94"/>
      <c r="C32" s="27" t="s">
        <v>109</v>
      </c>
      <c r="D32" s="1"/>
      <c r="E32" s="95">
        <v>234315</v>
      </c>
      <c r="F32" s="30">
        <v>100</v>
      </c>
      <c r="G32" s="11"/>
      <c r="H32" s="95">
        <v>162135.93285056599</v>
      </c>
      <c r="I32" s="30">
        <v>100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" customHeight="1" x14ac:dyDescent="0.2">
      <c r="A33" s="1"/>
      <c r="B33" s="1"/>
      <c r="C33" s="28"/>
      <c r="D33" s="1"/>
      <c r="E33" s="96"/>
      <c r="F33" s="26"/>
      <c r="G33" s="11"/>
      <c r="H33" s="96"/>
      <c r="I33" s="2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" customHeight="1" x14ac:dyDescent="0.2">
      <c r="A34" s="1"/>
      <c r="B34" s="1"/>
      <c r="C34" s="28"/>
      <c r="D34" s="1"/>
      <c r="E34" s="96"/>
      <c r="F34" s="26"/>
      <c r="G34" s="11"/>
      <c r="H34" s="96"/>
      <c r="I34" s="2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12.75" customHeight="1" x14ac:dyDescent="0.2">
      <c r="A35" s="200" t="s">
        <v>58</v>
      </c>
      <c r="B35" s="200"/>
      <c r="C35" s="200"/>
      <c r="D35" s="200"/>
      <c r="E35" s="200"/>
      <c r="F35" s="200"/>
      <c r="G35" s="200"/>
      <c r="H35" s="200"/>
      <c r="I35" s="20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</sheetData>
  <mergeCells count="7">
    <mergeCell ref="A35:I35"/>
    <mergeCell ref="A6:I6"/>
    <mergeCell ref="A9:I9"/>
    <mergeCell ref="B13:I13"/>
    <mergeCell ref="B15:C16"/>
    <mergeCell ref="E15:F15"/>
    <mergeCell ref="H15:I15"/>
  </mergeCells>
  <hyperlinks>
    <hyperlink ref="A35" location="Índice!A6" display="Volver a índice PRINCIPALES RESULTADOS AGREGADOS"/>
  </hyperlinks>
  <pageMargins left="0.52986111111111101" right="0.15972222222222199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L39"/>
  <sheetViews>
    <sheetView showGridLines="0" zoomScale="80" zoomScaleNormal="80" workbookViewId="0">
      <selection activeCell="A6" sqref="A6:L6"/>
    </sheetView>
  </sheetViews>
  <sheetFormatPr baseColWidth="10" defaultColWidth="10.875" defaultRowHeight="14.25" x14ac:dyDescent="0.2"/>
  <cols>
    <col min="1" max="2" width="3.375" style="97" customWidth="1"/>
    <col min="3" max="3" width="68.625" style="97" customWidth="1"/>
    <col min="4" max="4" width="1" style="97" customWidth="1"/>
    <col min="5" max="5" width="13.125" style="97" customWidth="1"/>
    <col min="6" max="6" width="10.625" style="97" customWidth="1"/>
    <col min="7" max="7" width="1.125" style="97" customWidth="1"/>
    <col min="8" max="8" width="13.125" style="97" customWidth="1"/>
    <col min="9" max="9" width="10.625" style="97" customWidth="1"/>
    <col min="10" max="10" width="1" style="97" customWidth="1"/>
    <col min="11" max="11" width="13.125" style="97" customWidth="1"/>
    <col min="12" max="12" width="10.625" style="97" customWidth="1"/>
    <col min="13" max="13" width="1" style="97" customWidth="1"/>
    <col min="14" max="14" width="13.125" style="97" customWidth="1"/>
    <col min="15" max="15" width="10.625" style="97" customWidth="1"/>
    <col min="16" max="64" width="13.625" style="97" customWidth="1"/>
    <col min="65" max="16384" width="10.875" style="97"/>
  </cols>
  <sheetData>
    <row r="5" spans="1:64" ht="15" customHeight="1" x14ac:dyDescent="0.2"/>
    <row r="6" spans="1:64" ht="45" customHeight="1" x14ac:dyDescent="0.2">
      <c r="A6" s="203" t="s">
        <v>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98"/>
      <c r="N6" s="98"/>
      <c r="O6" s="98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</row>
    <row r="7" spans="1:64" ht="15" customHeight="1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</row>
    <row r="8" spans="1:64" ht="15" customHeight="1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</row>
    <row r="9" spans="1:64" ht="15" customHeight="1" x14ac:dyDescent="0.2">
      <c r="A9" s="204" t="s">
        <v>1</v>
      </c>
      <c r="B9" s="204"/>
      <c r="C9" s="204"/>
      <c r="D9" s="204"/>
      <c r="E9" s="204"/>
      <c r="F9" s="204"/>
      <c r="G9" s="204"/>
      <c r="H9" s="204"/>
      <c r="I9" s="204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</row>
    <row r="10" spans="1:64" ht="15" customHeight="1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</row>
    <row r="11" spans="1:64" ht="15" customHeight="1" x14ac:dyDescent="0.2">
      <c r="A11" s="99"/>
      <c r="B11" s="100" t="s">
        <v>13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</row>
    <row r="13" spans="1:64" ht="12.75" customHeight="1" x14ac:dyDescent="0.2">
      <c r="B13" s="205" t="s">
        <v>110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</row>
    <row r="14" spans="1:64" ht="12.75" customHeight="1" x14ac:dyDescent="0.2">
      <c r="B14" s="101"/>
      <c r="C14" s="101"/>
      <c r="D14" s="101"/>
      <c r="E14" s="102"/>
      <c r="F14" s="102"/>
      <c r="G14" s="102"/>
      <c r="H14" s="102"/>
      <c r="I14" s="102"/>
      <c r="K14" s="103"/>
      <c r="L14" s="103"/>
      <c r="M14" s="103"/>
      <c r="N14" s="103"/>
      <c r="O14" s="103"/>
    </row>
    <row r="15" spans="1:64" ht="15" customHeight="1" x14ac:dyDescent="0.2">
      <c r="B15" s="206" t="s">
        <v>39</v>
      </c>
      <c r="C15" s="206"/>
      <c r="E15" s="207" t="s">
        <v>102</v>
      </c>
      <c r="F15" s="207"/>
      <c r="G15" s="207"/>
      <c r="H15" s="207"/>
      <c r="I15" s="207"/>
      <c r="K15" s="207" t="s">
        <v>103</v>
      </c>
      <c r="L15" s="207"/>
      <c r="M15" s="207"/>
      <c r="N15" s="207"/>
      <c r="O15" s="207"/>
    </row>
    <row r="16" spans="1:64" ht="15" customHeight="1" x14ac:dyDescent="0.2">
      <c r="B16" s="206"/>
      <c r="C16" s="206"/>
      <c r="E16" s="208" t="s">
        <v>111</v>
      </c>
      <c r="F16" s="208"/>
      <c r="G16" s="104"/>
      <c r="H16" s="208" t="s">
        <v>112</v>
      </c>
      <c r="I16" s="208"/>
      <c r="K16" s="208" t="s">
        <v>111</v>
      </c>
      <c r="L16" s="208"/>
      <c r="M16" s="104"/>
      <c r="N16" s="208" t="s">
        <v>112</v>
      </c>
      <c r="O16" s="208"/>
    </row>
    <row r="17" spans="1:16" ht="15" customHeight="1" x14ac:dyDescent="0.2">
      <c r="B17" s="206"/>
      <c r="C17" s="206"/>
      <c r="E17" s="105" t="s">
        <v>104</v>
      </c>
      <c r="F17" s="106" t="s">
        <v>43</v>
      </c>
      <c r="G17" s="107"/>
      <c r="H17" s="105" t="s">
        <v>104</v>
      </c>
      <c r="I17" s="106" t="s">
        <v>43</v>
      </c>
      <c r="K17" s="105" t="s">
        <v>105</v>
      </c>
      <c r="L17" s="106" t="s">
        <v>43</v>
      </c>
      <c r="M17" s="107"/>
      <c r="N17" s="105" t="s">
        <v>105</v>
      </c>
      <c r="O17" s="106" t="s">
        <v>43</v>
      </c>
    </row>
    <row r="18" spans="1:16" ht="15" customHeight="1" x14ac:dyDescent="0.2">
      <c r="B18" s="108" t="s">
        <v>106</v>
      </c>
      <c r="C18" s="109"/>
      <c r="E18" s="110"/>
      <c r="F18" s="111"/>
      <c r="G18" s="100"/>
      <c r="H18" s="110"/>
      <c r="I18" s="111"/>
      <c r="K18" s="110"/>
      <c r="L18" s="111"/>
      <c r="M18" s="100"/>
      <c r="N18" s="110"/>
      <c r="O18" s="111"/>
      <c r="P18" s="112"/>
    </row>
    <row r="19" spans="1:16" ht="14.25" customHeight="1" x14ac:dyDescent="0.2">
      <c r="C19" s="113" t="s">
        <v>45</v>
      </c>
      <c r="E19" s="114">
        <v>1163</v>
      </c>
      <c r="F19" s="115">
        <v>0.59873457473370995</v>
      </c>
      <c r="G19" s="116"/>
      <c r="H19" s="114">
        <v>830</v>
      </c>
      <c r="I19" s="115">
        <v>2.0712717109203398</v>
      </c>
      <c r="K19" s="114">
        <v>1010</v>
      </c>
      <c r="L19" s="115">
        <v>0.82027836725083703</v>
      </c>
      <c r="M19" s="116"/>
      <c r="N19" s="114">
        <v>802</v>
      </c>
      <c r="O19" s="115">
        <v>2.0560412233701602</v>
      </c>
      <c r="P19" s="112"/>
    </row>
    <row r="20" spans="1:16" ht="23.25" customHeight="1" x14ac:dyDescent="0.2">
      <c r="C20" s="113" t="s">
        <v>46</v>
      </c>
      <c r="E20" s="114">
        <v>5966</v>
      </c>
      <c r="F20" s="115">
        <v>3.0714105527612299</v>
      </c>
      <c r="G20" s="116"/>
      <c r="H20" s="114">
        <v>3350</v>
      </c>
      <c r="I20" s="115">
        <v>8.3599520862447605</v>
      </c>
      <c r="K20" s="114">
        <v>3836</v>
      </c>
      <c r="L20" s="115">
        <v>3.1154334819546601</v>
      </c>
      <c r="M20" s="116"/>
      <c r="N20" s="114">
        <v>3287</v>
      </c>
      <c r="O20" s="115">
        <v>8.42669264490989</v>
      </c>
      <c r="P20" s="112"/>
    </row>
    <row r="21" spans="1:16" ht="14.25" customHeight="1" x14ac:dyDescent="0.2">
      <c r="C21" s="113" t="s">
        <v>47</v>
      </c>
      <c r="E21" s="114">
        <v>48033</v>
      </c>
      <c r="F21" s="115">
        <v>24.728304237475701</v>
      </c>
      <c r="G21" s="116"/>
      <c r="H21" s="114">
        <v>5788</v>
      </c>
      <c r="I21" s="115">
        <v>14.4440007985626</v>
      </c>
      <c r="K21" s="114">
        <v>34346</v>
      </c>
      <c r="L21" s="115">
        <v>27.894337427324</v>
      </c>
      <c r="M21" s="116"/>
      <c r="N21" s="114">
        <v>5408</v>
      </c>
      <c r="O21" s="115">
        <v>13.8641782244213</v>
      </c>
      <c r="P21" s="112"/>
    </row>
    <row r="22" spans="1:16" ht="14.25" customHeight="1" x14ac:dyDescent="0.2">
      <c r="C22" s="113" t="s">
        <v>48</v>
      </c>
      <c r="E22" s="114">
        <v>10515</v>
      </c>
      <c r="F22" s="115">
        <v>5.4133224878116604</v>
      </c>
      <c r="G22" s="116"/>
      <c r="H22" s="114">
        <v>487</v>
      </c>
      <c r="I22" s="115">
        <v>1.2153124376122999</v>
      </c>
      <c r="K22" s="114">
        <v>6907</v>
      </c>
      <c r="L22" s="115">
        <v>5.6095670124767603</v>
      </c>
      <c r="M22" s="116"/>
      <c r="N22" s="114">
        <v>474</v>
      </c>
      <c r="O22" s="115">
        <v>1.21516650857538</v>
      </c>
      <c r="P22" s="112"/>
    </row>
    <row r="23" spans="1:16" ht="14.25" customHeight="1" x14ac:dyDescent="0.2">
      <c r="C23" s="113" t="s">
        <v>49</v>
      </c>
      <c r="E23" s="114">
        <v>48851</v>
      </c>
      <c r="F23" s="115">
        <v>25.149426234149999</v>
      </c>
      <c r="G23" s="116"/>
      <c r="H23" s="114">
        <v>468</v>
      </c>
      <c r="I23" s="115">
        <v>1.16789778398882</v>
      </c>
      <c r="K23" s="114">
        <v>28326</v>
      </c>
      <c r="L23" s="115">
        <v>23.005153495789301</v>
      </c>
      <c r="M23" s="116"/>
      <c r="N23" s="114">
        <v>467</v>
      </c>
      <c r="O23" s="115">
        <v>1.1972210116133</v>
      </c>
      <c r="P23" s="112"/>
    </row>
    <row r="24" spans="1:16" ht="23.25" customHeight="1" x14ac:dyDescent="0.2">
      <c r="C24" s="113" t="s">
        <v>50</v>
      </c>
      <c r="E24" s="114">
        <v>3194</v>
      </c>
      <c r="F24" s="115">
        <v>1.6443320994836399</v>
      </c>
      <c r="G24" s="116"/>
      <c r="H24" s="114">
        <v>12524</v>
      </c>
      <c r="I24" s="115">
        <v>31.2537432621282</v>
      </c>
      <c r="K24" s="114">
        <v>1620</v>
      </c>
      <c r="L24" s="115">
        <v>1.31569401479837</v>
      </c>
      <c r="M24" s="116"/>
      <c r="N24" s="114">
        <v>12146</v>
      </c>
      <c r="O24" s="115">
        <v>31.1380008716384</v>
      </c>
      <c r="P24" s="112"/>
    </row>
    <row r="25" spans="1:16" ht="14.25" customHeight="1" x14ac:dyDescent="0.2">
      <c r="C25" s="113" t="s">
        <v>51</v>
      </c>
      <c r="E25" s="114">
        <v>23766</v>
      </c>
      <c r="F25" s="115">
        <v>12.235189942494699</v>
      </c>
      <c r="G25" s="116"/>
      <c r="H25" s="114">
        <v>412</v>
      </c>
      <c r="I25" s="115">
        <v>1.0281493312038299</v>
      </c>
      <c r="K25" s="114">
        <v>14302</v>
      </c>
      <c r="L25" s="115">
        <v>11.6154665429916</v>
      </c>
      <c r="M25" s="116"/>
      <c r="N25" s="114">
        <v>384</v>
      </c>
      <c r="O25" s="115">
        <v>0.98443869049145005</v>
      </c>
      <c r="P25" s="112"/>
    </row>
    <row r="26" spans="1:16" ht="14.25" customHeight="1" x14ac:dyDescent="0.2">
      <c r="C26" s="113" t="s">
        <v>52</v>
      </c>
      <c r="E26" s="114">
        <v>7573</v>
      </c>
      <c r="F26" s="115">
        <v>3.8987247931714402</v>
      </c>
      <c r="G26" s="116"/>
      <c r="H26" s="114">
        <v>1558</v>
      </c>
      <c r="I26" s="115">
        <v>3.88800159712518</v>
      </c>
      <c r="K26" s="114">
        <v>4082</v>
      </c>
      <c r="L26" s="115">
        <v>3.31522405457219</v>
      </c>
      <c r="M26" s="116"/>
      <c r="N26" s="114">
        <v>1382</v>
      </c>
      <c r="O26" s="115">
        <v>3.54295382879996</v>
      </c>
      <c r="P26" s="112"/>
    </row>
    <row r="27" spans="1:16" ht="14.25" customHeight="1" x14ac:dyDescent="0.2">
      <c r="C27" s="113" t="s">
        <v>53</v>
      </c>
      <c r="E27" s="114">
        <v>1602</v>
      </c>
      <c r="F27" s="115">
        <v>0.82474014507601301</v>
      </c>
      <c r="G27" s="116"/>
      <c r="H27" s="114">
        <v>7867</v>
      </c>
      <c r="I27" s="115">
        <v>19.6321621082052</v>
      </c>
      <c r="K27" s="114">
        <v>1258</v>
      </c>
      <c r="L27" s="115">
        <v>1.0216932534668799</v>
      </c>
      <c r="M27" s="116"/>
      <c r="N27" s="114">
        <v>7867</v>
      </c>
      <c r="O27" s="115">
        <v>20.168174942958998</v>
      </c>
      <c r="P27" s="112"/>
    </row>
    <row r="28" spans="1:16" ht="14.25" customHeight="1" x14ac:dyDescent="0.2">
      <c r="C28" s="113" t="s">
        <v>54</v>
      </c>
      <c r="E28" s="114">
        <v>2915</v>
      </c>
      <c r="F28" s="115">
        <v>1.50069757983557</v>
      </c>
      <c r="G28" s="116"/>
      <c r="H28" s="114">
        <v>3325</v>
      </c>
      <c r="I28" s="115">
        <v>8.2975643841086093</v>
      </c>
      <c r="K28" s="114">
        <v>2308</v>
      </c>
      <c r="L28" s="115">
        <v>1.87445789268805</v>
      </c>
      <c r="M28" s="116"/>
      <c r="N28" s="114">
        <v>3321</v>
      </c>
      <c r="O28" s="115">
        <v>8.5138564872971507</v>
      </c>
      <c r="P28" s="112"/>
    </row>
    <row r="29" spans="1:16" ht="23.25" customHeight="1" x14ac:dyDescent="0.2">
      <c r="C29" s="113" t="s">
        <v>55</v>
      </c>
      <c r="E29" s="114">
        <v>21958</v>
      </c>
      <c r="F29" s="115">
        <v>11.3043970696499</v>
      </c>
      <c r="G29" s="116"/>
      <c r="H29" s="114">
        <v>968</v>
      </c>
      <c r="I29" s="115">
        <v>2.4156518267119198</v>
      </c>
      <c r="K29" s="114">
        <v>13752</v>
      </c>
      <c r="L29" s="115">
        <v>11.168780303399499</v>
      </c>
      <c r="M29" s="116"/>
      <c r="N29" s="114">
        <v>966</v>
      </c>
      <c r="O29" s="115">
        <v>2.4764785807675498</v>
      </c>
      <c r="P29" s="112"/>
    </row>
    <row r="30" spans="1:16" ht="14.25" customHeight="1" x14ac:dyDescent="0.2">
      <c r="C30" s="113" t="s">
        <v>56</v>
      </c>
      <c r="E30" s="114">
        <v>16170</v>
      </c>
      <c r="F30" s="115">
        <v>8.3246243107859801</v>
      </c>
      <c r="G30" s="116"/>
      <c r="H30" s="114">
        <v>2495</v>
      </c>
      <c r="I30" s="115">
        <v>6.2262926731882597</v>
      </c>
      <c r="K30" s="114">
        <v>10645</v>
      </c>
      <c r="L30" s="115">
        <v>8.6454091281041201</v>
      </c>
      <c r="M30" s="116"/>
      <c r="N30" s="114">
        <v>2503</v>
      </c>
      <c r="O30" s="115">
        <v>6.4167969851565099</v>
      </c>
      <c r="P30" s="112"/>
    </row>
    <row r="31" spans="1:16" ht="14.25" customHeight="1" x14ac:dyDescent="0.2">
      <c r="A31" s="99"/>
      <c r="B31" s="117" t="s">
        <v>107</v>
      </c>
      <c r="C31" s="117"/>
      <c r="E31" s="117"/>
      <c r="F31" s="117"/>
      <c r="G31" s="116"/>
      <c r="H31" s="117"/>
      <c r="I31" s="117"/>
      <c r="K31" s="117"/>
      <c r="L31" s="117"/>
      <c r="M31" s="116"/>
      <c r="N31" s="117"/>
      <c r="O31" s="117"/>
      <c r="P31" s="112"/>
    </row>
    <row r="32" spans="1:16" ht="23.25" customHeight="1" x14ac:dyDescent="0.2">
      <c r="A32" s="99"/>
      <c r="B32" s="118"/>
      <c r="C32" s="119" t="s">
        <v>108</v>
      </c>
      <c r="E32" s="120">
        <v>2537</v>
      </c>
      <c r="F32" s="121">
        <v>1.30609597257044</v>
      </c>
      <c r="G32" s="116"/>
      <c r="H32" s="120">
        <v>0</v>
      </c>
      <c r="I32" s="121">
        <v>0</v>
      </c>
      <c r="K32" s="120">
        <v>736.93285056579498</v>
      </c>
      <c r="L32" s="121">
        <v>0.59850502518377802</v>
      </c>
      <c r="M32" s="116"/>
      <c r="N32" s="120">
        <v>0</v>
      </c>
      <c r="O32" s="121">
        <v>0</v>
      </c>
      <c r="P32" s="112"/>
    </row>
    <row r="33" spans="1:64" ht="14.25" customHeight="1" x14ac:dyDescent="0.2">
      <c r="A33" s="99"/>
      <c r="B33" s="122"/>
      <c r="C33" s="123" t="s">
        <v>109</v>
      </c>
      <c r="D33" s="99"/>
      <c r="E33" s="124">
        <v>194243</v>
      </c>
      <c r="F33" s="125">
        <v>100</v>
      </c>
      <c r="G33" s="100"/>
      <c r="H33" s="124">
        <v>40072</v>
      </c>
      <c r="I33" s="125">
        <v>100</v>
      </c>
      <c r="J33" s="99"/>
      <c r="K33" s="124">
        <v>123128.93285056599</v>
      </c>
      <c r="L33" s="125">
        <v>100</v>
      </c>
      <c r="M33" s="99"/>
      <c r="N33" s="124">
        <v>39007</v>
      </c>
      <c r="O33" s="125">
        <v>100</v>
      </c>
      <c r="P33" s="112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</row>
    <row r="34" spans="1:64" ht="14.25" customHeight="1" x14ac:dyDescent="0.2">
      <c r="A34" s="99"/>
      <c r="B34" s="99"/>
      <c r="C34" s="113"/>
      <c r="E34" s="114"/>
      <c r="F34" s="115"/>
      <c r="G34" s="116"/>
      <c r="H34" s="114"/>
      <c r="I34" s="115"/>
      <c r="K34" s="114"/>
      <c r="L34" s="115"/>
      <c r="M34" s="116"/>
      <c r="N34" s="114"/>
      <c r="O34" s="115"/>
      <c r="P34" s="112"/>
    </row>
    <row r="35" spans="1:64" ht="36" customHeight="1" x14ac:dyDescent="0.2">
      <c r="B35" s="202" t="s">
        <v>113</v>
      </c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</row>
    <row r="36" spans="1:64" ht="11.25" customHeight="1" x14ac:dyDescent="0.2">
      <c r="B36" s="126"/>
    </row>
    <row r="37" spans="1:64" ht="11.25" customHeight="1" x14ac:dyDescent="0.2"/>
    <row r="38" spans="1:64" ht="11.25" customHeight="1" x14ac:dyDescent="0.2">
      <c r="A38" s="200" t="s">
        <v>58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64" ht="12.75" customHeight="1" x14ac:dyDescent="0.2">
      <c r="E39" s="97">
        <f>100*E33/(H33+E33)</f>
        <v>82.89823528156542</v>
      </c>
      <c r="K39" s="97">
        <f>100*K33/(N33+K33)</f>
        <v>75.941791980219989</v>
      </c>
    </row>
  </sheetData>
  <mergeCells count="12">
    <mergeCell ref="B35:O35"/>
    <mergeCell ref="A38:O38"/>
    <mergeCell ref="A6:L6"/>
    <mergeCell ref="A9:I9"/>
    <mergeCell ref="B13:O13"/>
    <mergeCell ref="B15:C17"/>
    <mergeCell ref="E15:I15"/>
    <mergeCell ref="K15:O15"/>
    <mergeCell ref="E16:F16"/>
    <mergeCell ref="H16:I16"/>
    <mergeCell ref="K16:L16"/>
    <mergeCell ref="N16:O16"/>
  </mergeCells>
  <hyperlinks>
    <hyperlink ref="A38" location="Índice!A6" display="Volver a índice PRINCIPALES RESULTADOS AGREGADOS"/>
  </hyperlinks>
  <pageMargins left="0.22013888888888899" right="0.49027777777777798" top="0.42499999999999999" bottom="0.67500000000000004" header="0.511811023622047" footer="0.511811023622047"/>
  <pageSetup paperSize="77" scale="88" pageOrder="overThenDown" orientation="landscape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L1048576"/>
  <sheetViews>
    <sheetView showGridLines="0" zoomScale="80" zoomScaleNormal="80" workbookViewId="0">
      <selection activeCell="A6" sqref="A6:S6"/>
    </sheetView>
  </sheetViews>
  <sheetFormatPr baseColWidth="10" defaultColWidth="10.625" defaultRowHeight="14.25" x14ac:dyDescent="0.2"/>
  <cols>
    <col min="1" max="1" width="3.375" customWidth="1"/>
    <col min="2" max="2" width="16.875" customWidth="1"/>
    <col min="3" max="3" width="1" customWidth="1"/>
    <col min="4" max="4" width="12" customWidth="1"/>
    <col min="5" max="5" width="9.5" customWidth="1"/>
    <col min="6" max="6" width="1" customWidth="1"/>
    <col min="7" max="7" width="12" customWidth="1"/>
    <col min="8" max="8" width="9.5" customWidth="1"/>
    <col min="9" max="9" width="1" customWidth="1"/>
    <col min="10" max="10" width="12" customWidth="1"/>
    <col min="11" max="11" width="9.5" customWidth="1"/>
    <col min="12" max="12" width="1" customWidth="1"/>
    <col min="13" max="13" width="12" customWidth="1"/>
    <col min="14" max="14" width="9.5" customWidth="1"/>
    <col min="15" max="15" width="1" customWidth="1"/>
    <col min="16" max="16" width="12" customWidth="1"/>
    <col min="17" max="17" width="9.5" customWidth="1"/>
    <col min="18" max="18" width="1" customWidth="1"/>
    <col min="19" max="19" width="12" customWidth="1"/>
    <col min="20" max="20" width="9.5" customWidth="1"/>
    <col min="21" max="64" width="13.625" customWidth="1"/>
  </cols>
  <sheetData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59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81"/>
      <c r="I9" s="181"/>
      <c r="J9" s="4"/>
      <c r="K9" s="4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B13" s="197" t="s">
        <v>114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5" customHeight="1" x14ac:dyDescent="0.2">
      <c r="B15" s="87" t="s">
        <v>106</v>
      </c>
      <c r="C15" s="88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</row>
    <row r="16" spans="1:64" ht="15" customHeight="1" x14ac:dyDescent="0.2">
      <c r="B16" s="198"/>
      <c r="C16" s="61"/>
      <c r="D16" s="209" t="s">
        <v>102</v>
      </c>
      <c r="E16" s="209"/>
      <c r="F16" s="209"/>
      <c r="G16" s="209"/>
      <c r="H16" s="209"/>
      <c r="I16" s="209"/>
      <c r="J16" s="209"/>
      <c r="K16" s="209"/>
      <c r="L16" s="127"/>
      <c r="M16" s="209" t="s">
        <v>103</v>
      </c>
      <c r="N16" s="209"/>
      <c r="O16" s="209"/>
      <c r="P16" s="209"/>
      <c r="Q16" s="209"/>
      <c r="R16" s="209"/>
      <c r="S16" s="209"/>
      <c r="T16" s="209"/>
    </row>
    <row r="17" spans="2:21" ht="12.75" customHeight="1" x14ac:dyDescent="0.2">
      <c r="B17" s="198"/>
      <c r="C17" s="61"/>
      <c r="D17" s="199" t="s">
        <v>115</v>
      </c>
      <c r="E17" s="199"/>
      <c r="G17" s="199" t="s">
        <v>111</v>
      </c>
      <c r="H17" s="199"/>
      <c r="I17" s="127"/>
      <c r="J17" s="199" t="s">
        <v>112</v>
      </c>
      <c r="K17" s="199"/>
      <c r="L17" s="128"/>
      <c r="M17" s="210" t="s">
        <v>115</v>
      </c>
      <c r="N17" s="210"/>
      <c r="P17" s="128" t="s">
        <v>111</v>
      </c>
      <c r="Q17" s="128"/>
      <c r="R17" s="127"/>
      <c r="S17" s="128" t="s">
        <v>112</v>
      </c>
      <c r="T17" s="128"/>
    </row>
    <row r="18" spans="2:21" ht="15" customHeight="1" x14ac:dyDescent="0.2">
      <c r="B18" s="198"/>
      <c r="C18" s="61"/>
      <c r="D18" s="62" t="s">
        <v>104</v>
      </c>
      <c r="E18" s="63" t="s">
        <v>43</v>
      </c>
      <c r="G18" s="62" t="s">
        <v>104</v>
      </c>
      <c r="H18" s="63" t="s">
        <v>43</v>
      </c>
      <c r="I18" s="127"/>
      <c r="J18" s="62" t="s">
        <v>104</v>
      </c>
      <c r="K18" s="63" t="s">
        <v>43</v>
      </c>
      <c r="L18" s="127"/>
      <c r="M18" s="62" t="s">
        <v>105</v>
      </c>
      <c r="N18" s="63" t="s">
        <v>43</v>
      </c>
      <c r="P18" s="62" t="s">
        <v>105</v>
      </c>
      <c r="Q18" s="63" t="s">
        <v>43</v>
      </c>
      <c r="R18" s="127"/>
      <c r="S18" s="62" t="s">
        <v>105</v>
      </c>
      <c r="T18" s="129" t="s">
        <v>43</v>
      </c>
    </row>
    <row r="19" spans="2:21" ht="15" customHeight="1" x14ac:dyDescent="0.2">
      <c r="B19" s="64" t="s">
        <v>85</v>
      </c>
      <c r="C19" s="64"/>
      <c r="D19" s="130">
        <f t="shared" ref="D19:D26" si="0">+G19+J19</f>
        <v>26326</v>
      </c>
      <c r="E19" s="65">
        <f t="shared" ref="E19:E26" si="1">100*D19/$D$27</f>
        <v>11.358282494455901</v>
      </c>
      <c r="G19" s="130">
        <v>23661</v>
      </c>
      <c r="H19" s="65">
        <v>12.342336703076599</v>
      </c>
      <c r="I19" s="65"/>
      <c r="J19" s="130">
        <v>2665</v>
      </c>
      <c r="K19" s="65">
        <v>6.6505290477141097</v>
      </c>
      <c r="L19" s="65"/>
      <c r="M19" s="130">
        <f t="shared" ref="M19:M26" si="2">+P19+S19</f>
        <v>17132</v>
      </c>
      <c r="N19" s="65">
        <f t="shared" ref="N19:N26" si="3">100*M19/$M$27</f>
        <v>10.61468782334463</v>
      </c>
      <c r="P19" s="130">
        <v>14517</v>
      </c>
      <c r="Q19" s="65">
        <v>11.861069350937999</v>
      </c>
      <c r="R19" s="65"/>
      <c r="S19" s="130">
        <v>2615</v>
      </c>
      <c r="T19" s="65">
        <v>6.7039249365498499</v>
      </c>
      <c r="U19" s="131"/>
    </row>
    <row r="20" spans="2:21" ht="15" customHeight="1" x14ac:dyDescent="0.2">
      <c r="B20" s="64" t="s">
        <v>86</v>
      </c>
      <c r="C20" s="64"/>
      <c r="D20" s="130">
        <f t="shared" si="0"/>
        <v>26454</v>
      </c>
      <c r="E20" s="65">
        <f t="shared" si="1"/>
        <v>11.413507753108577</v>
      </c>
      <c r="G20" s="130">
        <v>22428</v>
      </c>
      <c r="H20" s="65">
        <v>11.699164345403901</v>
      </c>
      <c r="I20" s="65"/>
      <c r="J20" s="130">
        <v>4026</v>
      </c>
      <c r="K20" s="65">
        <v>10.0469155520064</v>
      </c>
      <c r="L20" s="65"/>
      <c r="M20" s="130">
        <f t="shared" si="2"/>
        <v>18424</v>
      </c>
      <c r="N20" s="65">
        <f t="shared" si="3"/>
        <v>11.415188446025068</v>
      </c>
      <c r="P20" s="130">
        <v>14515</v>
      </c>
      <c r="Q20" s="65">
        <v>11.8594352572064</v>
      </c>
      <c r="R20" s="65"/>
      <c r="S20" s="130">
        <v>3909</v>
      </c>
      <c r="T20" s="65">
        <v>10.0212782321122</v>
      </c>
      <c r="U20" s="131"/>
    </row>
    <row r="21" spans="2:21" ht="15" customHeight="1" x14ac:dyDescent="0.2">
      <c r="B21" s="64" t="s">
        <v>87</v>
      </c>
      <c r="C21" s="64"/>
      <c r="D21" s="130">
        <f t="shared" si="0"/>
        <v>25054</v>
      </c>
      <c r="E21" s="65">
        <f t="shared" si="1"/>
        <v>10.809481486594931</v>
      </c>
      <c r="G21" s="130">
        <v>20701</v>
      </c>
      <c r="H21" s="65">
        <v>10.7983057389962</v>
      </c>
      <c r="I21" s="65"/>
      <c r="J21" s="130">
        <v>4353</v>
      </c>
      <c r="K21" s="65">
        <v>10.862946695947301</v>
      </c>
      <c r="L21" s="65"/>
      <c r="M21" s="130">
        <f t="shared" si="2"/>
        <v>17581</v>
      </c>
      <c r="N21" s="65">
        <f t="shared" si="3"/>
        <v>10.892880377201841</v>
      </c>
      <c r="P21" s="130">
        <v>13306</v>
      </c>
      <c r="Q21" s="65">
        <v>10.871625596444201</v>
      </c>
      <c r="R21" s="65"/>
      <c r="S21" s="130">
        <v>4275</v>
      </c>
      <c r="T21" s="65">
        <v>10.9595713589868</v>
      </c>
      <c r="U21" s="131"/>
    </row>
    <row r="22" spans="2:21" ht="15" customHeight="1" x14ac:dyDescent="0.2">
      <c r="B22" s="64" t="s">
        <v>88</v>
      </c>
      <c r="C22" s="64"/>
      <c r="D22" s="130">
        <f t="shared" si="0"/>
        <v>30861</v>
      </c>
      <c r="E22" s="65">
        <f t="shared" si="1"/>
        <v>13.314896150626893</v>
      </c>
      <c r="G22" s="130">
        <v>24442</v>
      </c>
      <c r="H22" s="65">
        <v>12.749731359477501</v>
      </c>
      <c r="I22" s="65"/>
      <c r="J22" s="130">
        <v>6419</v>
      </c>
      <c r="K22" s="65">
        <v>16.018666400479098</v>
      </c>
      <c r="L22" s="65"/>
      <c r="M22" s="130">
        <f t="shared" si="2"/>
        <v>21717</v>
      </c>
      <c r="N22" s="65">
        <f t="shared" si="3"/>
        <v>13.455473701819713</v>
      </c>
      <c r="P22" s="130">
        <v>15438</v>
      </c>
      <c r="Q22" s="65">
        <v>12.613569514347301</v>
      </c>
      <c r="R22" s="65"/>
      <c r="S22" s="130">
        <v>6279</v>
      </c>
      <c r="T22" s="65">
        <v>16.097110774989101</v>
      </c>
      <c r="U22" s="131"/>
    </row>
    <row r="23" spans="2:21" ht="15" customHeight="1" x14ac:dyDescent="0.2">
      <c r="B23" s="64" t="s">
        <v>89</v>
      </c>
      <c r="C23" s="64"/>
      <c r="D23" s="130">
        <f t="shared" si="0"/>
        <v>24450</v>
      </c>
      <c r="E23" s="65">
        <f t="shared" si="1"/>
        <v>10.548887297327616</v>
      </c>
      <c r="G23" s="130">
        <v>21172</v>
      </c>
      <c r="H23" s="65">
        <v>11.043994449834599</v>
      </c>
      <c r="I23" s="65"/>
      <c r="J23" s="130">
        <v>3278</v>
      </c>
      <c r="K23" s="65">
        <v>8.1802755040926307</v>
      </c>
      <c r="L23" s="65"/>
      <c r="M23" s="130">
        <f t="shared" si="2"/>
        <v>17427</v>
      </c>
      <c r="N23" s="65">
        <f t="shared" si="3"/>
        <v>10.797464668306494</v>
      </c>
      <c r="P23" s="130">
        <v>14242</v>
      </c>
      <c r="Q23" s="65">
        <v>11.636381462840699</v>
      </c>
      <c r="R23" s="65"/>
      <c r="S23" s="130">
        <v>3185</v>
      </c>
      <c r="T23" s="65">
        <v>8.1652011177481008</v>
      </c>
      <c r="U23" s="131"/>
    </row>
    <row r="24" spans="2:21" ht="15" customHeight="1" x14ac:dyDescent="0.2">
      <c r="B24" s="64" t="s">
        <v>90</v>
      </c>
      <c r="C24" s="64"/>
      <c r="D24" s="130">
        <f t="shared" si="0"/>
        <v>19811</v>
      </c>
      <c r="E24" s="65">
        <f t="shared" si="1"/>
        <v>8.5474031185013253</v>
      </c>
      <c r="G24" s="130">
        <v>15887</v>
      </c>
      <c r="H24" s="65">
        <v>8.2871688940356592</v>
      </c>
      <c r="I24" s="65"/>
      <c r="J24" s="130">
        <v>3924</v>
      </c>
      <c r="K24" s="65">
        <v>9.7923737272908795</v>
      </c>
      <c r="L24" s="65"/>
      <c r="M24" s="130">
        <f t="shared" si="2"/>
        <v>13959</v>
      </c>
      <c r="N24" s="65">
        <f t="shared" si="3"/>
        <v>8.64875247058532</v>
      </c>
      <c r="P24" s="130">
        <v>10124</v>
      </c>
      <c r="Q24" s="65">
        <v>8.2717824694424493</v>
      </c>
      <c r="R24" s="65"/>
      <c r="S24" s="130">
        <v>3835</v>
      </c>
      <c r="T24" s="65">
        <v>9.8315686927987294</v>
      </c>
      <c r="U24" s="131"/>
    </row>
    <row r="25" spans="2:21" ht="15" customHeight="1" x14ac:dyDescent="0.2">
      <c r="B25" s="64" t="s">
        <v>91</v>
      </c>
      <c r="C25" s="64"/>
      <c r="D25" s="130">
        <f t="shared" si="0"/>
        <v>35863</v>
      </c>
      <c r="E25" s="65">
        <f t="shared" si="1"/>
        <v>15.472995711413509</v>
      </c>
      <c r="G25" s="130">
        <v>29049</v>
      </c>
      <c r="H25" s="65">
        <v>15.1528903633689</v>
      </c>
      <c r="I25" s="65"/>
      <c r="J25" s="130">
        <v>6814</v>
      </c>
      <c r="K25" s="65">
        <v>17.004392094230401</v>
      </c>
      <c r="L25" s="65"/>
      <c r="M25" s="130">
        <f t="shared" si="2"/>
        <v>24779</v>
      </c>
      <c r="N25" s="65">
        <f t="shared" si="3"/>
        <v>15.35263539427134</v>
      </c>
      <c r="P25" s="130">
        <v>18251</v>
      </c>
      <c r="Q25" s="65">
        <v>14.9119223478659</v>
      </c>
      <c r="R25" s="65"/>
      <c r="S25" s="130">
        <v>6528</v>
      </c>
      <c r="T25" s="65">
        <v>16.7354577383547</v>
      </c>
      <c r="U25" s="131"/>
    </row>
    <row r="26" spans="2:21" ht="15" customHeight="1" x14ac:dyDescent="0.2">
      <c r="B26" s="64" t="s">
        <v>92</v>
      </c>
      <c r="C26" s="64"/>
      <c r="D26" s="130">
        <f t="shared" si="0"/>
        <v>42959</v>
      </c>
      <c r="E26" s="65">
        <f t="shared" si="1"/>
        <v>18.534545987971249</v>
      </c>
      <c r="G26" s="130">
        <v>34366</v>
      </c>
      <c r="H26" s="65">
        <v>17.926408145806601</v>
      </c>
      <c r="I26" s="65"/>
      <c r="J26" s="130">
        <v>8593</v>
      </c>
      <c r="K26" s="65">
        <v>21.443900978239199</v>
      </c>
      <c r="L26" s="65"/>
      <c r="M26" s="130">
        <f t="shared" si="2"/>
        <v>30380</v>
      </c>
      <c r="N26" s="65">
        <f t="shared" si="3"/>
        <v>18.822917118445591</v>
      </c>
      <c r="P26" s="130">
        <v>21999</v>
      </c>
      <c r="Q26" s="65">
        <v>17.974214000915101</v>
      </c>
      <c r="R26" s="65"/>
      <c r="S26" s="130">
        <v>8381</v>
      </c>
      <c r="T26" s="65">
        <v>21.485887148460499</v>
      </c>
      <c r="U26" s="131"/>
    </row>
    <row r="27" spans="2:21" ht="15" customHeight="1" x14ac:dyDescent="0.2">
      <c r="B27" s="66" t="s">
        <v>93</v>
      </c>
      <c r="C27" s="64"/>
      <c r="D27" s="132">
        <f>SUM(D19:D26)</f>
        <v>231778</v>
      </c>
      <c r="E27" s="67">
        <f>SUM(E19:E26)</f>
        <v>100</v>
      </c>
      <c r="G27" s="132">
        <v>191706</v>
      </c>
      <c r="H27" s="67">
        <v>100</v>
      </c>
      <c r="I27" s="65"/>
      <c r="J27" s="132">
        <v>40072</v>
      </c>
      <c r="K27" s="67">
        <v>100</v>
      </c>
      <c r="L27" s="65"/>
      <c r="M27" s="132">
        <f>SUM(M19:M26)</f>
        <v>161399</v>
      </c>
      <c r="N27" s="67">
        <f>SUM(N19:N26)</f>
        <v>100</v>
      </c>
      <c r="P27" s="132">
        <v>122392</v>
      </c>
      <c r="Q27" s="67">
        <v>100</v>
      </c>
      <c r="R27" s="65"/>
      <c r="S27" s="132">
        <v>39007</v>
      </c>
      <c r="T27" s="67">
        <v>100</v>
      </c>
      <c r="U27" s="131"/>
    </row>
    <row r="28" spans="2:21" ht="15" customHeight="1" x14ac:dyDescent="0.2">
      <c r="B28" s="64"/>
      <c r="C28" s="64"/>
      <c r="D28" s="133"/>
      <c r="E28" s="65"/>
      <c r="G28" s="133"/>
      <c r="H28" s="65"/>
      <c r="I28" s="65"/>
      <c r="J28" s="133"/>
      <c r="K28" s="65"/>
      <c r="L28" s="65"/>
      <c r="M28" s="133"/>
      <c r="N28" s="65"/>
      <c r="P28" s="133"/>
      <c r="Q28" s="65"/>
      <c r="R28" s="65"/>
      <c r="S28" s="133"/>
      <c r="T28" s="65"/>
      <c r="U28" s="131"/>
    </row>
    <row r="29" spans="2:21" ht="15" customHeight="1" x14ac:dyDescent="0.2">
      <c r="B29" s="87" t="s">
        <v>107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P29" s="134"/>
      <c r="Q29" s="65"/>
      <c r="R29" s="65"/>
      <c r="S29" s="133"/>
      <c r="T29" s="65"/>
      <c r="U29" s="131"/>
    </row>
    <row r="30" spans="2:21" ht="15" customHeight="1" x14ac:dyDescent="0.2">
      <c r="B30" s="198"/>
      <c r="C30" s="61"/>
      <c r="D30" s="209" t="s">
        <v>102</v>
      </c>
      <c r="E30" s="209"/>
      <c r="F30" s="209"/>
      <c r="G30" s="209"/>
      <c r="H30" s="209"/>
      <c r="I30" s="127"/>
      <c r="J30" s="209" t="s">
        <v>103</v>
      </c>
      <c r="K30" s="209"/>
      <c r="L30" s="209"/>
      <c r="M30" s="209"/>
      <c r="N30" s="209"/>
      <c r="P30" s="133"/>
      <c r="Q30" s="65"/>
      <c r="R30" s="65"/>
      <c r="S30" s="133"/>
      <c r="T30" s="65"/>
      <c r="U30" s="131"/>
    </row>
    <row r="31" spans="2:21" ht="15" customHeight="1" x14ac:dyDescent="0.2">
      <c r="B31" s="198"/>
      <c r="C31" s="61"/>
      <c r="D31" s="210" t="s">
        <v>111</v>
      </c>
      <c r="E31" s="210"/>
      <c r="F31" s="127"/>
      <c r="G31" s="210" t="s">
        <v>112</v>
      </c>
      <c r="H31" s="210"/>
      <c r="I31" s="127"/>
      <c r="J31" s="210" t="s">
        <v>111</v>
      </c>
      <c r="K31" s="210"/>
      <c r="L31" s="127"/>
      <c r="M31" s="210" t="s">
        <v>112</v>
      </c>
      <c r="N31" s="210"/>
      <c r="P31" s="133"/>
      <c r="Q31" s="65"/>
      <c r="R31" s="65"/>
      <c r="S31" s="133"/>
      <c r="T31" s="65"/>
      <c r="U31" s="131"/>
    </row>
    <row r="32" spans="2:21" ht="15" customHeight="1" x14ac:dyDescent="0.2">
      <c r="B32" s="198"/>
      <c r="C32" s="61"/>
      <c r="D32" s="62" t="s">
        <v>104</v>
      </c>
      <c r="E32" s="63" t="s">
        <v>43</v>
      </c>
      <c r="F32" s="127"/>
      <c r="G32" s="62" t="s">
        <v>104</v>
      </c>
      <c r="H32" s="63" t="s">
        <v>43</v>
      </c>
      <c r="I32" s="127"/>
      <c r="J32" s="62" t="s">
        <v>105</v>
      </c>
      <c r="K32" s="63" t="s">
        <v>43</v>
      </c>
      <c r="L32" s="127"/>
      <c r="M32" s="62" t="s">
        <v>105</v>
      </c>
      <c r="N32" s="63" t="s">
        <v>43</v>
      </c>
      <c r="P32" s="133"/>
      <c r="Q32" s="65"/>
      <c r="R32" s="65"/>
      <c r="S32" s="133"/>
      <c r="T32" s="65"/>
      <c r="U32" s="131"/>
    </row>
    <row r="33" spans="1:21" ht="15" customHeight="1" x14ac:dyDescent="0.2">
      <c r="B33" s="66" t="s">
        <v>93</v>
      </c>
      <c r="C33" s="64"/>
      <c r="D33" s="132">
        <v>2537</v>
      </c>
      <c r="E33" s="67">
        <v>100</v>
      </c>
      <c r="F33" s="65"/>
      <c r="G33" s="132">
        <v>0</v>
      </c>
      <c r="H33" s="67">
        <v>0</v>
      </c>
      <c r="I33" s="65"/>
      <c r="J33" s="132">
        <v>736.93285056579498</v>
      </c>
      <c r="K33" s="67">
        <v>100</v>
      </c>
      <c r="L33" s="65"/>
      <c r="M33" s="132">
        <v>0</v>
      </c>
      <c r="N33" s="67">
        <v>0</v>
      </c>
      <c r="P33" s="133"/>
      <c r="Q33" s="65"/>
      <c r="R33" s="65"/>
      <c r="S33" s="133"/>
      <c r="T33" s="65"/>
      <c r="U33" s="131"/>
    </row>
    <row r="34" spans="1:21" ht="15" customHeight="1" x14ac:dyDescent="0.2">
      <c r="B34" s="64"/>
      <c r="C34" s="64"/>
      <c r="D34" s="133"/>
      <c r="E34" s="65"/>
      <c r="G34" s="133"/>
      <c r="H34" s="65"/>
      <c r="I34" s="65"/>
      <c r="J34" s="133"/>
      <c r="K34" s="65"/>
      <c r="L34" s="65"/>
      <c r="M34" s="133"/>
      <c r="N34" s="65"/>
      <c r="P34" s="133"/>
      <c r="Q34" s="65"/>
      <c r="R34" s="65"/>
      <c r="S34" s="133"/>
      <c r="T34" s="65"/>
      <c r="U34" s="131"/>
    </row>
    <row r="35" spans="1:21" ht="36" customHeight="1" x14ac:dyDescent="0.2">
      <c r="B35" s="211" t="s">
        <v>113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</row>
    <row r="36" spans="1:21" ht="12.75" customHeight="1" x14ac:dyDescent="0.2">
      <c r="B36" s="15"/>
    </row>
    <row r="37" spans="1:21" ht="12.75" customHeight="1" x14ac:dyDescent="0.2"/>
    <row r="38" spans="1:21" ht="12.75" customHeight="1" x14ac:dyDescent="0.2">
      <c r="A38" s="190" t="s">
        <v>58</v>
      </c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</row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9">
    <mergeCell ref="B35:T35"/>
    <mergeCell ref="A38:T38"/>
    <mergeCell ref="B30:B32"/>
    <mergeCell ref="D30:H30"/>
    <mergeCell ref="J30:N30"/>
    <mergeCell ref="D31:E31"/>
    <mergeCell ref="G31:H31"/>
    <mergeCell ref="J31:K31"/>
    <mergeCell ref="M31:N31"/>
    <mergeCell ref="A6:S6"/>
    <mergeCell ref="A9:I9"/>
    <mergeCell ref="B13:T13"/>
    <mergeCell ref="B16:B18"/>
    <mergeCell ref="D16:K16"/>
    <mergeCell ref="M16:T16"/>
    <mergeCell ref="D17:E17"/>
    <mergeCell ref="G17:H17"/>
    <mergeCell ref="J17:K17"/>
    <mergeCell ref="M17:N17"/>
  </mergeCells>
  <hyperlinks>
    <hyperlink ref="A38" location="Índice!A6" display="Volver a índice PRINCIPALES RESULTADOS AGREGADOS"/>
  </hyperlinks>
  <pageMargins left="0.74791666666666701" right="0.109722222222222" top="1.2791666666666699" bottom="1.2791666666666699" header="0.511811023622047" footer="0.511811023622047"/>
  <pageSetup paperSize="77" scale="73" pageOrder="overThenDown" orientation="landscape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K36"/>
  <sheetViews>
    <sheetView showGridLines="0" zoomScale="80" zoomScaleNormal="80" workbookViewId="0">
      <selection activeCell="A6" sqref="A6:L6"/>
    </sheetView>
  </sheetViews>
  <sheetFormatPr baseColWidth="10" defaultColWidth="10.625" defaultRowHeight="14.25" x14ac:dyDescent="0.2"/>
  <cols>
    <col min="1" max="2" width="3.375" customWidth="1"/>
    <col min="3" max="3" width="68.625" customWidth="1"/>
    <col min="4" max="4" width="4.5" customWidth="1"/>
    <col min="5" max="5" width="12" customWidth="1"/>
    <col min="6" max="6" width="9.5" customWidth="1"/>
    <col min="7" max="7" width="1" customWidth="1"/>
    <col min="8" max="8" width="12" customWidth="1"/>
    <col min="9" max="9" width="9.5" customWidth="1"/>
    <col min="10" max="10" width="1" customWidth="1"/>
    <col min="11" max="11" width="12" customWidth="1"/>
    <col min="12" max="12" width="9.5" customWidth="1"/>
    <col min="13" max="13" width="1" customWidth="1"/>
    <col min="14" max="14" width="12" customWidth="1"/>
    <col min="15" max="15" width="9.5" customWidth="1"/>
    <col min="16" max="16" width="1" customWidth="1"/>
    <col min="17" max="63" width="13.625" customWidth="1"/>
  </cols>
  <sheetData>
    <row r="5" spans="1:63" ht="15" customHeight="1" x14ac:dyDescent="0.2"/>
    <row r="6" spans="1:63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59"/>
      <c r="N6" s="59"/>
      <c r="O6" s="59"/>
      <c r="P6" s="59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81"/>
      <c r="I9" s="18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3" spans="1:63" ht="15" customHeight="1" x14ac:dyDescent="0.2">
      <c r="B13" s="197" t="s">
        <v>17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1:63" ht="15" customHeight="1" x14ac:dyDescent="0.2">
      <c r="B14" s="60"/>
      <c r="C14" s="60"/>
      <c r="D14" s="60"/>
      <c r="E14" s="135"/>
      <c r="F14" s="135"/>
      <c r="G14" s="135"/>
      <c r="H14" s="135"/>
      <c r="I14" s="135"/>
      <c r="K14" s="79"/>
      <c r="L14" s="79"/>
      <c r="M14" s="79"/>
      <c r="N14" s="79"/>
      <c r="O14" s="79"/>
      <c r="P14" s="79"/>
    </row>
    <row r="15" spans="1:63" ht="15" customHeight="1" x14ac:dyDescent="0.2">
      <c r="B15" s="188" t="s">
        <v>39</v>
      </c>
      <c r="C15" s="188"/>
      <c r="E15" s="209" t="s">
        <v>102</v>
      </c>
      <c r="F15" s="209"/>
      <c r="G15" s="209"/>
      <c r="H15" s="209"/>
      <c r="I15" s="209"/>
      <c r="K15" s="209" t="s">
        <v>103</v>
      </c>
      <c r="L15" s="209"/>
      <c r="M15" s="209"/>
      <c r="N15" s="209"/>
      <c r="O15" s="209"/>
    </row>
    <row r="16" spans="1:63" ht="15" customHeight="1" x14ac:dyDescent="0.2">
      <c r="B16" s="188"/>
      <c r="C16" s="188"/>
      <c r="E16" s="212" t="s">
        <v>116</v>
      </c>
      <c r="F16" s="212"/>
      <c r="G16" s="128"/>
      <c r="H16" s="212" t="s">
        <v>117</v>
      </c>
      <c r="I16" s="212"/>
      <c r="K16" s="212" t="s">
        <v>116</v>
      </c>
      <c r="L16" s="212"/>
      <c r="M16" s="128"/>
      <c r="N16" s="212" t="s">
        <v>117</v>
      </c>
      <c r="O16" s="212"/>
      <c r="P16" s="128"/>
    </row>
    <row r="17" spans="2:16" ht="15" customHeight="1" x14ac:dyDescent="0.2">
      <c r="B17" s="188"/>
      <c r="C17" s="188"/>
      <c r="E17" s="137" t="s">
        <v>104</v>
      </c>
      <c r="F17" s="129" t="s">
        <v>43</v>
      </c>
      <c r="G17" s="138"/>
      <c r="H17" s="137" t="s">
        <v>104</v>
      </c>
      <c r="I17" s="129" t="s">
        <v>43</v>
      </c>
      <c r="K17" s="137" t="s">
        <v>105</v>
      </c>
      <c r="L17" s="129" t="s">
        <v>43</v>
      </c>
      <c r="M17" s="138"/>
      <c r="N17" s="137" t="s">
        <v>105</v>
      </c>
      <c r="O17" s="129" t="s">
        <v>43</v>
      </c>
      <c r="P17" s="138"/>
    </row>
    <row r="18" spans="2:16" ht="15" customHeight="1" x14ac:dyDescent="0.2">
      <c r="B18" s="78" t="s">
        <v>106</v>
      </c>
      <c r="C18" s="139"/>
      <c r="E18" s="139"/>
      <c r="F18" s="139"/>
      <c r="G18" s="11"/>
      <c r="H18" s="139"/>
      <c r="I18" s="139"/>
      <c r="K18" s="139"/>
      <c r="L18" s="139"/>
      <c r="M18" s="11"/>
      <c r="N18" s="139"/>
      <c r="O18" s="139"/>
      <c r="P18" s="11"/>
    </row>
    <row r="19" spans="2:16" ht="14.25" customHeight="1" x14ac:dyDescent="0.2">
      <c r="C19" s="25" t="s">
        <v>45</v>
      </c>
      <c r="E19" s="90">
        <v>1609</v>
      </c>
      <c r="F19" s="26">
        <v>0.94540283914637602</v>
      </c>
      <c r="G19" s="9"/>
      <c r="H19" s="90">
        <v>384</v>
      </c>
      <c r="I19" s="26">
        <v>0.59884908691109295</v>
      </c>
      <c r="K19" s="90">
        <v>1466</v>
      </c>
      <c r="L19" s="26">
        <v>1.2362205496899199</v>
      </c>
      <c r="M19" s="9"/>
      <c r="N19" s="90">
        <v>346</v>
      </c>
      <c r="O19" s="26">
        <v>0.79451319083974004</v>
      </c>
      <c r="P19" s="9"/>
    </row>
    <row r="20" spans="2:16" ht="23.25" customHeight="1" x14ac:dyDescent="0.2">
      <c r="C20" s="25" t="s">
        <v>46</v>
      </c>
      <c r="E20" s="90">
        <v>7722</v>
      </c>
      <c r="F20" s="26">
        <v>4.5372285418821097</v>
      </c>
      <c r="G20" s="9"/>
      <c r="H20" s="90">
        <v>1594</v>
      </c>
      <c r="I20" s="26">
        <v>2.4858475118132302</v>
      </c>
      <c r="K20" s="90">
        <v>5861</v>
      </c>
      <c r="L20" s="26">
        <v>4.9423524159158498</v>
      </c>
      <c r="M20" s="9"/>
      <c r="N20" s="90">
        <v>1262</v>
      </c>
      <c r="O20" s="26">
        <v>2.8979064937565102</v>
      </c>
      <c r="P20" s="9"/>
    </row>
    <row r="21" spans="2:16" ht="14.25" customHeight="1" x14ac:dyDescent="0.2">
      <c r="C21" s="25" t="s">
        <v>47</v>
      </c>
      <c r="E21" s="90">
        <v>43361</v>
      </c>
      <c r="F21" s="26">
        <v>25.477695778885</v>
      </c>
      <c r="G21" s="9"/>
      <c r="H21" s="90">
        <v>10460</v>
      </c>
      <c r="I21" s="26">
        <v>16.3123996070053</v>
      </c>
      <c r="K21" s="90">
        <v>31898</v>
      </c>
      <c r="L21" s="26">
        <v>26.898337717605099</v>
      </c>
      <c r="M21" s="9"/>
      <c r="N21" s="90">
        <v>7856</v>
      </c>
      <c r="O21" s="26">
        <v>18.039582737679201</v>
      </c>
      <c r="P21" s="9"/>
    </row>
    <row r="22" spans="2:16" ht="14.25" customHeight="1" x14ac:dyDescent="0.2">
      <c r="C22" s="25" t="s">
        <v>48</v>
      </c>
      <c r="E22" s="90">
        <v>8824</v>
      </c>
      <c r="F22" s="26">
        <v>5.1847325373695599</v>
      </c>
      <c r="G22" s="9"/>
      <c r="H22" s="90">
        <v>2178</v>
      </c>
      <c r="I22" s="26">
        <v>3.39659716482385</v>
      </c>
      <c r="K22" s="90">
        <v>5988</v>
      </c>
      <c r="L22" s="26">
        <v>5.0494465563050799</v>
      </c>
      <c r="M22" s="9"/>
      <c r="N22" s="90">
        <v>1393</v>
      </c>
      <c r="O22" s="26">
        <v>3.19871929144439</v>
      </c>
      <c r="P22" s="9"/>
    </row>
    <row r="23" spans="2:16" ht="14.25" customHeight="1" x14ac:dyDescent="0.2">
      <c r="C23" s="25" t="s">
        <v>49</v>
      </c>
      <c r="E23" s="90">
        <v>32140</v>
      </c>
      <c r="F23" s="26">
        <v>18.884553915577701</v>
      </c>
      <c r="G23" s="9"/>
      <c r="H23" s="90">
        <v>17179</v>
      </c>
      <c r="I23" s="26">
        <v>26.790699125118898</v>
      </c>
      <c r="K23" s="90">
        <v>18867</v>
      </c>
      <c r="L23" s="26">
        <v>15.9098043049112</v>
      </c>
      <c r="M23" s="9"/>
      <c r="N23" s="90">
        <v>9926</v>
      </c>
      <c r="O23" s="26">
        <v>22.7928841973273</v>
      </c>
      <c r="P23" s="9"/>
    </row>
    <row r="24" spans="2:16" ht="23.25" customHeight="1" x14ac:dyDescent="0.2">
      <c r="C24" s="25" t="s">
        <v>50</v>
      </c>
      <c r="E24" s="90">
        <v>12501</v>
      </c>
      <c r="F24" s="26">
        <v>7.3452336185014602</v>
      </c>
      <c r="G24" s="9"/>
      <c r="H24" s="90">
        <v>3217</v>
      </c>
      <c r="I24" s="26">
        <v>5.0169206057108999</v>
      </c>
      <c r="K24" s="90">
        <v>10715</v>
      </c>
      <c r="L24" s="26">
        <v>9.0355410572493202</v>
      </c>
      <c r="M24" s="9"/>
      <c r="N24" s="90">
        <v>3051</v>
      </c>
      <c r="O24" s="26">
        <v>7.0059530209596703</v>
      </c>
      <c r="P24" s="9"/>
    </row>
    <row r="25" spans="2:16" ht="14.25" customHeight="1" x14ac:dyDescent="0.2">
      <c r="C25" s="25" t="s">
        <v>51</v>
      </c>
      <c r="E25" s="90">
        <v>12613</v>
      </c>
      <c r="F25" s="26">
        <v>7.4110416470809399</v>
      </c>
      <c r="G25" s="9"/>
      <c r="H25" s="90">
        <v>11565</v>
      </c>
      <c r="I25" s="26">
        <v>18.035650234705201</v>
      </c>
      <c r="K25" s="90">
        <v>7598</v>
      </c>
      <c r="L25" s="26">
        <v>6.4070966824993301</v>
      </c>
      <c r="M25" s="9"/>
      <c r="N25" s="90">
        <v>7088</v>
      </c>
      <c r="O25" s="26">
        <v>16.276039007722801</v>
      </c>
      <c r="P25" s="9"/>
    </row>
    <row r="26" spans="2:16" ht="14.25" customHeight="1" x14ac:dyDescent="0.2">
      <c r="C26" s="25" t="s">
        <v>52</v>
      </c>
      <c r="E26" s="90">
        <v>4274</v>
      </c>
      <c r="F26" s="26">
        <v>2.51128137632791</v>
      </c>
      <c r="G26" s="9"/>
      <c r="H26" s="90">
        <v>4857</v>
      </c>
      <c r="I26" s="26">
        <v>7.5745052477270196</v>
      </c>
      <c r="K26" s="90">
        <v>2518</v>
      </c>
      <c r="L26" s="26">
        <v>2.1233310669298899</v>
      </c>
      <c r="M26" s="9"/>
      <c r="N26" s="90">
        <v>2946</v>
      </c>
      <c r="O26" s="26">
        <v>6.76484352662969</v>
      </c>
      <c r="P26" s="9"/>
    </row>
    <row r="27" spans="2:16" ht="14.25" customHeight="1" x14ac:dyDescent="0.2">
      <c r="C27" s="25" t="s">
        <v>53</v>
      </c>
      <c r="E27" s="90">
        <v>5563</v>
      </c>
      <c r="F27" s="26">
        <v>3.2686612766757501</v>
      </c>
      <c r="G27" s="9"/>
      <c r="H27" s="90">
        <v>3906</v>
      </c>
      <c r="I27" s="26">
        <v>6.0914180559237696</v>
      </c>
      <c r="K27" s="90">
        <v>5397</v>
      </c>
      <c r="L27" s="26">
        <v>4.5510793360685602</v>
      </c>
      <c r="M27" s="9"/>
      <c r="N27" s="90">
        <v>3728</v>
      </c>
      <c r="O27" s="26">
        <v>8.5605351891634403</v>
      </c>
      <c r="P27" s="9"/>
    </row>
    <row r="28" spans="2:16" ht="14.25" customHeight="1" x14ac:dyDescent="0.2">
      <c r="C28" s="25" t="s">
        <v>54</v>
      </c>
      <c r="E28" s="90">
        <v>4319</v>
      </c>
      <c r="F28" s="26">
        <v>2.5377221020964602</v>
      </c>
      <c r="G28" s="9"/>
      <c r="H28" s="90">
        <v>1921</v>
      </c>
      <c r="I28" s="26">
        <v>2.9958049373859601</v>
      </c>
      <c r="K28" s="90">
        <v>3943</v>
      </c>
      <c r="L28" s="26">
        <v>3.324977917754</v>
      </c>
      <c r="M28" s="9"/>
      <c r="N28" s="90">
        <v>1686</v>
      </c>
      <c r="O28" s="26">
        <v>3.8715295946699499</v>
      </c>
      <c r="P28" s="9"/>
    </row>
    <row r="29" spans="2:16" ht="23.25" customHeight="1" x14ac:dyDescent="0.2">
      <c r="C29" s="25" t="s">
        <v>55</v>
      </c>
      <c r="E29" s="90">
        <v>19981</v>
      </c>
      <c r="F29" s="26">
        <v>11.7402698129172</v>
      </c>
      <c r="G29" s="9"/>
      <c r="H29" s="90">
        <v>2945</v>
      </c>
      <c r="I29" s="26">
        <v>4.5927358358155397</v>
      </c>
      <c r="K29" s="90">
        <v>12938</v>
      </c>
      <c r="L29" s="26">
        <v>10.910110144534899</v>
      </c>
      <c r="M29" s="9"/>
      <c r="N29" s="90">
        <v>1780</v>
      </c>
      <c r="O29" s="26">
        <v>4.08737999911774</v>
      </c>
      <c r="P29" s="9"/>
    </row>
    <row r="30" spans="2:16" ht="14.25" customHeight="1" x14ac:dyDescent="0.2">
      <c r="C30" s="25" t="s">
        <v>56</v>
      </c>
      <c r="E30" s="90">
        <v>15792</v>
      </c>
      <c r="F30" s="26">
        <v>9.2789320297076205</v>
      </c>
      <c r="G30" s="9"/>
      <c r="H30" s="90">
        <v>2873</v>
      </c>
      <c r="I30" s="26">
        <v>4.4804516320197099</v>
      </c>
      <c r="K30" s="90">
        <v>10934</v>
      </c>
      <c r="L30" s="26">
        <v>9.2202152048496604</v>
      </c>
      <c r="M30" s="9"/>
      <c r="N30" s="90">
        <v>2214</v>
      </c>
      <c r="O30" s="26">
        <v>5.0839659090149798</v>
      </c>
      <c r="P30" s="9"/>
    </row>
    <row r="31" spans="2:16" ht="15" customHeight="1" x14ac:dyDescent="0.2">
      <c r="B31" s="87" t="s">
        <v>107</v>
      </c>
      <c r="C31" s="87"/>
      <c r="E31" s="87"/>
      <c r="F31" s="87"/>
      <c r="H31" s="87"/>
      <c r="I31" s="87"/>
      <c r="K31" s="87"/>
      <c r="L31" s="87"/>
      <c r="N31" s="87"/>
      <c r="O31" s="87"/>
    </row>
    <row r="32" spans="2:16" ht="23.25" customHeight="1" x14ac:dyDescent="0.2">
      <c r="B32" s="91"/>
      <c r="C32" s="55" t="s">
        <v>108</v>
      </c>
      <c r="E32" s="90">
        <v>1493</v>
      </c>
      <c r="F32" s="140">
        <v>0.87724452383190699</v>
      </c>
      <c r="G32" s="9"/>
      <c r="H32" s="90">
        <v>1044</v>
      </c>
      <c r="I32" s="140">
        <v>1.6281209550395299</v>
      </c>
      <c r="K32" s="90">
        <v>464</v>
      </c>
      <c r="L32" s="140">
        <v>0.39148704568717402</v>
      </c>
      <c r="M32" s="9"/>
      <c r="N32" s="90">
        <v>273</v>
      </c>
      <c r="O32" s="140">
        <v>0.62614784167465798</v>
      </c>
      <c r="P32" s="9"/>
    </row>
    <row r="33" spans="1:63" ht="14.25" customHeight="1" x14ac:dyDescent="0.2">
      <c r="A33" s="1"/>
      <c r="B33" s="94"/>
      <c r="C33" s="27" t="s">
        <v>109</v>
      </c>
      <c r="D33" s="1"/>
      <c r="E33" s="95">
        <v>170192</v>
      </c>
      <c r="F33" s="30">
        <v>100</v>
      </c>
      <c r="G33" s="11"/>
      <c r="H33" s="95">
        <v>64123</v>
      </c>
      <c r="I33" s="30">
        <v>100</v>
      </c>
      <c r="J33" s="1"/>
      <c r="K33" s="95">
        <v>118587.253736213</v>
      </c>
      <c r="L33" s="30">
        <v>100</v>
      </c>
      <c r="M33" s="1"/>
      <c r="N33" s="95">
        <v>43548.679114352301</v>
      </c>
      <c r="O33" s="30">
        <v>100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14.25" customHeight="1" x14ac:dyDescent="0.2">
      <c r="A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6" spans="1:63" ht="12.75" customHeight="1" x14ac:dyDescent="0.2">
      <c r="A36" s="190" t="s">
        <v>58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</row>
  </sheetData>
  <mergeCells count="11">
    <mergeCell ref="A36:O36"/>
    <mergeCell ref="A6:L6"/>
    <mergeCell ref="A9:I9"/>
    <mergeCell ref="B13:O13"/>
    <mergeCell ref="B15:C17"/>
    <mergeCell ref="E15:I15"/>
    <mergeCell ref="K15:O15"/>
    <mergeCell ref="E16:F16"/>
    <mergeCell ref="H16:I16"/>
    <mergeCell ref="K16:L16"/>
    <mergeCell ref="N16:O16"/>
  </mergeCells>
  <hyperlinks>
    <hyperlink ref="A36" location="Índice!A6" display="Volver a índice PRINCIPALES RESULTADOS AGREGADOS"/>
  </hyperlinks>
  <pageMargins left="0.27013888888888898" right="0.49027777777777798" top="0.47499999999999998" bottom="0.60486111111111096" header="0.511811023622047" footer="0.511811023622047"/>
  <pageSetup paperSize="77" scale="90" pageOrder="overThenDown" orientation="landscape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L1048576"/>
  <sheetViews>
    <sheetView showGridLines="0" zoomScale="80" zoomScaleNormal="80" workbookViewId="0">
      <selection activeCell="A6" sqref="A6:J6"/>
    </sheetView>
  </sheetViews>
  <sheetFormatPr baseColWidth="10" defaultColWidth="10.625" defaultRowHeight="14.25" x14ac:dyDescent="0.2"/>
  <cols>
    <col min="1" max="2" width="3.375" customWidth="1"/>
    <col min="3" max="3" width="68.625" customWidth="1"/>
    <col min="4" max="4" width="1" customWidth="1"/>
    <col min="5" max="5" width="13.125" customWidth="1"/>
    <col min="6" max="6" width="12" customWidth="1"/>
    <col min="7" max="7" width="13.125" customWidth="1"/>
    <col min="8" max="8" width="12" customWidth="1"/>
    <col min="9" max="9" width="13.125" customWidth="1"/>
    <col min="10" max="10" width="12" customWidth="1"/>
    <col min="11" max="11" width="1" customWidth="1"/>
    <col min="12" max="12" width="13.125" customWidth="1"/>
    <col min="13" max="13" width="14" customWidth="1"/>
    <col min="14" max="64" width="13.625" customWidth="1"/>
  </cols>
  <sheetData>
    <row r="5" spans="1:64" ht="1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59"/>
      <c r="L6" s="5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3" spans="1:64" ht="15" customHeight="1" x14ac:dyDescent="0.2">
      <c r="B13" s="195" t="s">
        <v>118</v>
      </c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64" ht="15" customHeight="1" x14ac:dyDescent="0.2">
      <c r="B14" s="60"/>
      <c r="C14" s="60"/>
      <c r="D14" s="60"/>
      <c r="E14" s="135"/>
      <c r="F14" s="135"/>
      <c r="G14" s="79"/>
      <c r="H14" s="79"/>
      <c r="I14" s="79"/>
      <c r="J14" s="79"/>
    </row>
    <row r="15" spans="1:64" ht="15" customHeight="1" x14ac:dyDescent="0.2">
      <c r="B15" s="141"/>
      <c r="C15" s="141"/>
      <c r="E15" s="212" t="s">
        <v>119</v>
      </c>
      <c r="F15" s="212"/>
      <c r="G15" s="212" t="s">
        <v>116</v>
      </c>
      <c r="H15" s="212"/>
      <c r="I15" s="212" t="s">
        <v>117</v>
      </c>
      <c r="J15" s="212"/>
      <c r="L15" s="142" t="s">
        <v>120</v>
      </c>
    </row>
    <row r="16" spans="1:64" ht="15" customHeight="1" x14ac:dyDescent="0.2">
      <c r="B16" s="213" t="s">
        <v>39</v>
      </c>
      <c r="C16" s="213"/>
      <c r="E16" s="129" t="s">
        <v>105</v>
      </c>
      <c r="F16" s="129" t="s">
        <v>43</v>
      </c>
      <c r="G16" s="129" t="s">
        <v>105</v>
      </c>
      <c r="H16" s="129" t="s">
        <v>43</v>
      </c>
      <c r="I16" s="129" t="s">
        <v>105</v>
      </c>
      <c r="J16" s="129" t="s">
        <v>43</v>
      </c>
      <c r="L16" s="129" t="s">
        <v>121</v>
      </c>
    </row>
    <row r="17" spans="1:64" ht="14.25" customHeight="1" x14ac:dyDescent="0.2">
      <c r="B17" s="78" t="s">
        <v>106</v>
      </c>
      <c r="C17" s="139"/>
      <c r="E17" s="89"/>
      <c r="F17" s="73"/>
      <c r="G17" s="89"/>
      <c r="H17" s="73"/>
      <c r="I17" s="89"/>
      <c r="J17" s="73"/>
      <c r="L17" s="143"/>
      <c r="M17" s="1"/>
      <c r="N17" s="1"/>
      <c r="O17" s="1"/>
    </row>
    <row r="18" spans="1:64" ht="14.25" customHeight="1" x14ac:dyDescent="0.2">
      <c r="C18" s="25" t="s">
        <v>45</v>
      </c>
      <c r="E18" s="90">
        <f t="shared" ref="E18:E29" si="0">+G18+I18</f>
        <v>1812</v>
      </c>
      <c r="F18" s="26">
        <v>100</v>
      </c>
      <c r="G18" s="90">
        <v>1466</v>
      </c>
      <c r="H18" s="26">
        <v>80.905077262693197</v>
      </c>
      <c r="I18" s="90">
        <v>346</v>
      </c>
      <c r="J18" s="26">
        <v>19.094922737306799</v>
      </c>
      <c r="L18" s="144">
        <v>0.23601637107776299</v>
      </c>
      <c r="M18" s="1"/>
      <c r="N18" s="1"/>
      <c r="O18" s="1"/>
    </row>
    <row r="19" spans="1:64" ht="23.25" customHeight="1" x14ac:dyDescent="0.2">
      <c r="C19" s="25" t="s">
        <v>46</v>
      </c>
      <c r="E19" s="90">
        <f t="shared" si="0"/>
        <v>7123</v>
      </c>
      <c r="F19" s="26">
        <v>100</v>
      </c>
      <c r="G19" s="90">
        <v>5861</v>
      </c>
      <c r="H19" s="26">
        <v>82.282746033974504</v>
      </c>
      <c r="I19" s="90">
        <v>1262</v>
      </c>
      <c r="J19" s="26">
        <v>17.717253966025599</v>
      </c>
      <c r="L19" s="144">
        <v>0.21532161747142101</v>
      </c>
      <c r="M19" s="1"/>
      <c r="N19" s="1"/>
      <c r="O19" s="1"/>
    </row>
    <row r="20" spans="1:64" ht="14.25" customHeight="1" x14ac:dyDescent="0.2">
      <c r="C20" s="25" t="s">
        <v>47</v>
      </c>
      <c r="E20" s="90">
        <f t="shared" si="0"/>
        <v>39754</v>
      </c>
      <c r="F20" s="26">
        <v>100</v>
      </c>
      <c r="G20" s="90">
        <v>31898</v>
      </c>
      <c r="H20" s="26">
        <v>80.238466569401794</v>
      </c>
      <c r="I20" s="90">
        <v>7856</v>
      </c>
      <c r="J20" s="26">
        <v>19.761533430598199</v>
      </c>
      <c r="L20" s="144">
        <v>0.24628503354442299</v>
      </c>
      <c r="M20" s="1"/>
      <c r="N20" s="1"/>
      <c r="O20" s="1"/>
    </row>
    <row r="21" spans="1:64" ht="14.25" customHeight="1" x14ac:dyDescent="0.2">
      <c r="C21" s="25" t="s">
        <v>48</v>
      </c>
      <c r="E21" s="90">
        <f t="shared" si="0"/>
        <v>7381</v>
      </c>
      <c r="F21" s="26">
        <v>100</v>
      </c>
      <c r="G21" s="90">
        <v>5988</v>
      </c>
      <c r="H21" s="26">
        <v>81.127218534074004</v>
      </c>
      <c r="I21" s="90">
        <v>1393</v>
      </c>
      <c r="J21" s="26">
        <v>18.872781465926</v>
      </c>
      <c r="L21" s="144">
        <v>0.23263193052772199</v>
      </c>
      <c r="M21" s="1"/>
      <c r="N21" s="1"/>
      <c r="O21" s="1"/>
    </row>
    <row r="22" spans="1:64" ht="14.25" customHeight="1" x14ac:dyDescent="0.2">
      <c r="C22" s="25" t="s">
        <v>49</v>
      </c>
      <c r="E22" s="90">
        <f t="shared" si="0"/>
        <v>28793</v>
      </c>
      <c r="F22" s="26">
        <v>100</v>
      </c>
      <c r="G22" s="90">
        <v>18867</v>
      </c>
      <c r="H22" s="26">
        <v>65.526343208418695</v>
      </c>
      <c r="I22" s="90">
        <v>9926</v>
      </c>
      <c r="J22" s="26">
        <v>34.473656791581298</v>
      </c>
      <c r="L22" s="144">
        <v>0.52610377908517503</v>
      </c>
      <c r="M22" s="1"/>
      <c r="N22" s="1"/>
      <c r="O22" s="1"/>
    </row>
    <row r="23" spans="1:64" ht="23.25" customHeight="1" x14ac:dyDescent="0.2">
      <c r="C23" s="25" t="s">
        <v>50</v>
      </c>
      <c r="E23" s="90">
        <f t="shared" si="0"/>
        <v>13766</v>
      </c>
      <c r="F23" s="26">
        <v>100</v>
      </c>
      <c r="G23" s="90">
        <v>10715</v>
      </c>
      <c r="H23" s="26">
        <v>77.836699113758499</v>
      </c>
      <c r="I23" s="90">
        <v>3051</v>
      </c>
      <c r="J23" s="26">
        <v>22.163300886241501</v>
      </c>
      <c r="L23" s="144">
        <v>0.28474101726551598</v>
      </c>
      <c r="M23" s="1"/>
      <c r="N23" s="1"/>
      <c r="O23" s="1"/>
    </row>
    <row r="24" spans="1:64" ht="14.25" customHeight="1" x14ac:dyDescent="0.2">
      <c r="C24" s="25" t="s">
        <v>51</v>
      </c>
      <c r="E24" s="90">
        <f t="shared" si="0"/>
        <v>14686</v>
      </c>
      <c r="F24" s="26">
        <v>100</v>
      </c>
      <c r="G24" s="90">
        <v>7598</v>
      </c>
      <c r="H24" s="26">
        <v>51.736347541876597</v>
      </c>
      <c r="I24" s="90">
        <v>7088</v>
      </c>
      <c r="J24" s="26">
        <v>48.263652458123403</v>
      </c>
      <c r="L24" s="144">
        <v>0.93287707291392497</v>
      </c>
      <c r="M24" s="1"/>
      <c r="N24" s="1"/>
      <c r="O24" s="1"/>
    </row>
    <row r="25" spans="1:64" ht="14.25" customHeight="1" x14ac:dyDescent="0.2">
      <c r="C25" s="25" t="s">
        <v>52</v>
      </c>
      <c r="E25" s="90">
        <f t="shared" si="0"/>
        <v>5464</v>
      </c>
      <c r="F25" s="26">
        <v>100</v>
      </c>
      <c r="G25" s="90">
        <v>2518</v>
      </c>
      <c r="H25" s="26">
        <v>46.083455344070302</v>
      </c>
      <c r="I25" s="90">
        <v>2946</v>
      </c>
      <c r="J25" s="26">
        <v>53.916544655929698</v>
      </c>
      <c r="L25" s="144">
        <v>1.1699761715647301</v>
      </c>
      <c r="M25" s="1"/>
      <c r="N25" s="1"/>
      <c r="O25" s="1"/>
    </row>
    <row r="26" spans="1:64" ht="14.25" customHeight="1" x14ac:dyDescent="0.2">
      <c r="C26" s="25" t="s">
        <v>53</v>
      </c>
      <c r="E26" s="90">
        <f t="shared" si="0"/>
        <v>9125</v>
      </c>
      <c r="F26" s="26">
        <v>100</v>
      </c>
      <c r="G26" s="90">
        <v>5397</v>
      </c>
      <c r="H26" s="26">
        <v>59.145205479452102</v>
      </c>
      <c r="I26" s="90">
        <v>3728</v>
      </c>
      <c r="J26" s="26">
        <v>40.854794520547998</v>
      </c>
      <c r="L26" s="144">
        <v>0.69075412266073699</v>
      </c>
      <c r="M26" s="1"/>
      <c r="N26" s="1"/>
      <c r="O26" s="1"/>
    </row>
    <row r="27" spans="1:64" ht="14.25" customHeight="1" x14ac:dyDescent="0.2">
      <c r="C27" s="25" t="s">
        <v>54</v>
      </c>
      <c r="E27" s="90">
        <f t="shared" si="0"/>
        <v>5629</v>
      </c>
      <c r="F27" s="26">
        <v>100</v>
      </c>
      <c r="G27" s="90">
        <v>3943</v>
      </c>
      <c r="H27" s="26">
        <v>70.047965890922001</v>
      </c>
      <c r="I27" s="90">
        <v>1686</v>
      </c>
      <c r="J27" s="26">
        <v>29.952034109077999</v>
      </c>
      <c r="L27" s="144">
        <v>0.42759320314481403</v>
      </c>
      <c r="M27" s="1"/>
      <c r="N27" s="1"/>
      <c r="O27" s="1"/>
    </row>
    <row r="28" spans="1:64" ht="23.25" customHeight="1" x14ac:dyDescent="0.2">
      <c r="C28" s="25" t="s">
        <v>55</v>
      </c>
      <c r="E28" s="90">
        <f t="shared" si="0"/>
        <v>14718</v>
      </c>
      <c r="F28" s="26">
        <v>100</v>
      </c>
      <c r="G28" s="90">
        <v>12938</v>
      </c>
      <c r="H28" s="26">
        <v>87.905965484440799</v>
      </c>
      <c r="I28" s="90">
        <v>1780</v>
      </c>
      <c r="J28" s="26">
        <v>12.0940345155592</v>
      </c>
      <c r="L28" s="144">
        <v>0.13757922399134301</v>
      </c>
      <c r="M28" s="1"/>
      <c r="N28" s="1"/>
      <c r="O28" s="1"/>
    </row>
    <row r="29" spans="1:64" ht="14.25" customHeight="1" x14ac:dyDescent="0.2">
      <c r="C29" s="25" t="s">
        <v>56</v>
      </c>
      <c r="E29" s="90">
        <f t="shared" si="0"/>
        <v>13148</v>
      </c>
      <c r="F29" s="26">
        <v>100</v>
      </c>
      <c r="G29" s="90">
        <v>10934</v>
      </c>
      <c r="H29" s="26">
        <v>83.160937024642493</v>
      </c>
      <c r="I29" s="90">
        <v>2214</v>
      </c>
      <c r="J29" s="26">
        <v>16.8390629753575</v>
      </c>
      <c r="L29" s="144">
        <v>0.202487653191879</v>
      </c>
      <c r="M29" s="1"/>
      <c r="N29" s="1"/>
      <c r="O29" s="1"/>
    </row>
    <row r="30" spans="1:64" ht="14.25" customHeight="1" x14ac:dyDescent="0.2">
      <c r="B30" s="87" t="s">
        <v>107</v>
      </c>
      <c r="C30" s="87"/>
      <c r="E30" s="87"/>
      <c r="F30" s="87"/>
      <c r="G30" s="87"/>
      <c r="H30" s="87"/>
      <c r="I30" s="87"/>
      <c r="J30" s="87"/>
      <c r="K30" s="87"/>
      <c r="L30" s="87"/>
      <c r="M30" s="1"/>
      <c r="N30" s="1"/>
      <c r="O30" s="1"/>
    </row>
    <row r="31" spans="1:64" ht="23.25" customHeight="1" x14ac:dyDescent="0.2">
      <c r="B31" s="91"/>
      <c r="C31" s="55" t="s">
        <v>108</v>
      </c>
      <c r="E31" s="145">
        <f>+G31+I31</f>
        <v>736.932850565796</v>
      </c>
      <c r="F31" s="93">
        <v>100</v>
      </c>
      <c r="G31" s="145">
        <v>464.25373621345602</v>
      </c>
      <c r="H31" s="93">
        <v>62.998105710311997</v>
      </c>
      <c r="I31" s="145">
        <v>272.67911435233998</v>
      </c>
      <c r="J31" s="93">
        <v>37.001894289688003</v>
      </c>
      <c r="L31" s="146">
        <v>0.58734931586413097</v>
      </c>
      <c r="M31" s="1"/>
      <c r="N31" s="1"/>
      <c r="O31" s="1"/>
    </row>
    <row r="32" spans="1:64" ht="14.25" customHeight="1" x14ac:dyDescent="0.2">
      <c r="A32" s="1"/>
      <c r="B32" s="94"/>
      <c r="C32" s="27" t="s">
        <v>109</v>
      </c>
      <c r="D32" s="1"/>
      <c r="E32" s="95">
        <f>+G32+I32</f>
        <v>162135.9328505653</v>
      </c>
      <c r="F32" s="30">
        <v>100</v>
      </c>
      <c r="G32" s="95">
        <v>118587.253736213</v>
      </c>
      <c r="H32" s="30">
        <v>73.140636780071802</v>
      </c>
      <c r="I32" s="95">
        <v>43548.679114352301</v>
      </c>
      <c r="J32" s="30">
        <v>26.859363219928198</v>
      </c>
      <c r="K32" s="96"/>
      <c r="L32" s="147">
        <v>0.36722900431797201</v>
      </c>
      <c r="M32" s="1"/>
      <c r="N32" s="1"/>
      <c r="O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15" ht="14.25" customHeight="1" x14ac:dyDescent="0.2">
      <c r="M33" s="1"/>
      <c r="N33" s="1"/>
      <c r="O33" s="1"/>
    </row>
    <row r="34" spans="1:15" ht="24.75" customHeight="1" x14ac:dyDescent="0.2">
      <c r="B34" s="214" t="s">
        <v>122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4"/>
    </row>
    <row r="35" spans="1:15" ht="12.75" customHeight="1" x14ac:dyDescent="0.2">
      <c r="B35" s="15"/>
    </row>
    <row r="36" spans="1:15" ht="15" customHeight="1" x14ac:dyDescent="0.2"/>
    <row r="37" spans="1:15" ht="15" customHeight="1" x14ac:dyDescent="0.2">
      <c r="A37" s="190" t="s">
        <v>58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</row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9">
    <mergeCell ref="B16:C16"/>
    <mergeCell ref="B34:L34"/>
    <mergeCell ref="A37:L37"/>
    <mergeCell ref="A6:J6"/>
    <mergeCell ref="A9:F9"/>
    <mergeCell ref="B13:L13"/>
    <mergeCell ref="E15:F15"/>
    <mergeCell ref="G15:H15"/>
    <mergeCell ref="I15:J15"/>
  </mergeCells>
  <hyperlinks>
    <hyperlink ref="A37" location="Índice!A6" display="Volver a índice PRINCIPALES RESULTADOS AGREGADOS"/>
  </hyperlinks>
  <pageMargins left="0.74791666666666701" right="0.49027777777777798" top="0.42499999999999999" bottom="0.79513888888888895" header="0.511811023622047" footer="0.511811023622047"/>
  <pageSetup paperSize="77" scale="85" pageOrder="overThenDown" orientation="landscape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showGridLines="0" zoomScale="80" zoomScaleNormal="80" workbookViewId="0">
      <selection activeCell="A6" sqref="A6:N6"/>
    </sheetView>
  </sheetViews>
  <sheetFormatPr baseColWidth="10" defaultColWidth="10.625" defaultRowHeight="14.25" x14ac:dyDescent="0.2"/>
  <cols>
    <col min="1" max="1" width="3.375" customWidth="1"/>
    <col min="2" max="2" width="16.875" customWidth="1"/>
    <col min="3" max="3" width="1" customWidth="1"/>
    <col min="4" max="4" width="13.125" customWidth="1"/>
    <col min="6" max="6" width="1" customWidth="1"/>
    <col min="7" max="7" width="13.125" customWidth="1"/>
    <col min="9" max="9" width="1" customWidth="1"/>
    <col min="10" max="10" width="13.125" customWidth="1"/>
    <col min="12" max="12" width="1" customWidth="1"/>
    <col min="13" max="13" width="13.125" customWidth="1"/>
    <col min="15" max="64" width="13.625" customWidth="1"/>
  </cols>
  <sheetData>
    <row r="1" spans="1:64" ht="15" customHeight="1" x14ac:dyDescent="0.2"/>
    <row r="2" spans="1:64" ht="15" customHeight="1" x14ac:dyDescent="0.2"/>
    <row r="3" spans="1:64" ht="15" customHeight="1" x14ac:dyDescent="0.2"/>
    <row r="4" spans="1:64" ht="15" customHeight="1" x14ac:dyDescent="0.2"/>
    <row r="5" spans="1:64" ht="15" customHeight="1" x14ac:dyDescent="0.2"/>
    <row r="6" spans="1:64" ht="45" customHeight="1" x14ac:dyDescent="0.2">
      <c r="A6" s="187" t="s">
        <v>0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4"/>
      <c r="H9" s="4"/>
      <c r="I9" s="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B13" s="197" t="s">
        <v>19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5" customHeight="1" x14ac:dyDescent="0.2">
      <c r="B15" s="87" t="s">
        <v>106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64" ht="15" customHeight="1" x14ac:dyDescent="0.2">
      <c r="B16" s="198"/>
      <c r="C16" s="61"/>
      <c r="D16" s="209" t="s">
        <v>102</v>
      </c>
      <c r="E16" s="209"/>
      <c r="F16" s="209"/>
      <c r="G16" s="209"/>
      <c r="H16" s="209"/>
      <c r="I16" s="127"/>
      <c r="J16" s="209" t="s">
        <v>103</v>
      </c>
      <c r="K16" s="209"/>
      <c r="L16" s="209"/>
      <c r="M16" s="209"/>
      <c r="N16" s="209"/>
    </row>
    <row r="17" spans="2:17" ht="15" customHeight="1" x14ac:dyDescent="0.2">
      <c r="B17" s="198"/>
      <c r="C17" s="61"/>
      <c r="D17" s="199" t="s">
        <v>116</v>
      </c>
      <c r="E17" s="199"/>
      <c r="F17" s="127"/>
      <c r="G17" s="199" t="s">
        <v>117</v>
      </c>
      <c r="H17" s="199"/>
      <c r="I17" s="128"/>
      <c r="J17" s="199" t="s">
        <v>116</v>
      </c>
      <c r="K17" s="199"/>
      <c r="L17" s="127"/>
      <c r="M17" s="199" t="s">
        <v>117</v>
      </c>
      <c r="N17" s="199"/>
    </row>
    <row r="18" spans="2:17" ht="15" customHeight="1" x14ac:dyDescent="0.2">
      <c r="B18" s="198"/>
      <c r="C18" s="61"/>
      <c r="D18" s="62" t="s">
        <v>104</v>
      </c>
      <c r="E18" s="63" t="s">
        <v>43</v>
      </c>
      <c r="F18" s="127"/>
      <c r="G18" s="62" t="s">
        <v>104</v>
      </c>
      <c r="H18" s="63" t="s">
        <v>43</v>
      </c>
      <c r="I18" s="127"/>
      <c r="J18" s="62" t="s">
        <v>105</v>
      </c>
      <c r="K18" s="63" t="s">
        <v>43</v>
      </c>
      <c r="L18" s="127"/>
      <c r="M18" s="62" t="s">
        <v>105</v>
      </c>
      <c r="N18" s="129" t="s">
        <v>43</v>
      </c>
    </row>
    <row r="19" spans="2:17" ht="15" customHeight="1" x14ac:dyDescent="0.2">
      <c r="B19" s="64" t="s">
        <v>85</v>
      </c>
      <c r="C19" s="64"/>
      <c r="D19" s="130">
        <v>18284</v>
      </c>
      <c r="E19" s="65">
        <v>10.8382385194933</v>
      </c>
      <c r="F19" s="65"/>
      <c r="G19" s="130">
        <v>8042</v>
      </c>
      <c r="H19" s="65">
        <v>12.749092407932901</v>
      </c>
      <c r="I19" s="65"/>
      <c r="J19" s="130">
        <v>12031</v>
      </c>
      <c r="K19" s="65">
        <v>10.185145991889801</v>
      </c>
      <c r="L19" s="65"/>
      <c r="M19" s="130">
        <v>5101</v>
      </c>
      <c r="N19" s="65">
        <v>11.787133746187299</v>
      </c>
      <c r="Q19" s="148"/>
    </row>
    <row r="20" spans="2:17" ht="15" customHeight="1" x14ac:dyDescent="0.2">
      <c r="B20" s="64" t="s">
        <v>86</v>
      </c>
      <c r="C20" s="64"/>
      <c r="D20" s="130">
        <v>18755</v>
      </c>
      <c r="E20" s="65">
        <v>11.117434009685899</v>
      </c>
      <c r="F20" s="65"/>
      <c r="G20" s="130">
        <v>7699</v>
      </c>
      <c r="H20" s="65">
        <v>12.2053298245058</v>
      </c>
      <c r="I20" s="65"/>
      <c r="J20" s="130">
        <v>13110</v>
      </c>
      <c r="K20" s="65">
        <v>11.098600611227299</v>
      </c>
      <c r="L20" s="65"/>
      <c r="M20" s="130">
        <v>5314</v>
      </c>
      <c r="N20" s="65">
        <v>12.279323412515</v>
      </c>
      <c r="Q20" s="148"/>
    </row>
    <row r="21" spans="2:17" ht="15" customHeight="1" x14ac:dyDescent="0.2">
      <c r="B21" s="64" t="s">
        <v>87</v>
      </c>
      <c r="C21" s="64"/>
      <c r="D21" s="130">
        <v>18884</v>
      </c>
      <c r="E21" s="65">
        <v>11.1939015643246</v>
      </c>
      <c r="F21" s="65"/>
      <c r="G21" s="130">
        <v>6170</v>
      </c>
      <c r="H21" s="65">
        <v>9.78138524707113</v>
      </c>
      <c r="I21" s="65"/>
      <c r="J21" s="130">
        <v>13283</v>
      </c>
      <c r="K21" s="65">
        <v>11.245058117386099</v>
      </c>
      <c r="L21" s="65"/>
      <c r="M21" s="130">
        <v>4298</v>
      </c>
      <c r="N21" s="65">
        <v>9.9316018116276901</v>
      </c>
    </row>
    <row r="22" spans="2:17" ht="15" customHeight="1" x14ac:dyDescent="0.2">
      <c r="B22" s="64" t="s">
        <v>88</v>
      </c>
      <c r="C22" s="64"/>
      <c r="D22" s="130">
        <v>22454</v>
      </c>
      <c r="E22" s="65">
        <v>13.310096681071</v>
      </c>
      <c r="F22" s="65"/>
      <c r="G22" s="130">
        <v>8407</v>
      </c>
      <c r="H22" s="65">
        <v>13.3277318917548</v>
      </c>
      <c r="I22" s="65"/>
      <c r="J22" s="130">
        <v>15868</v>
      </c>
      <c r="K22" s="65">
        <v>13.4334549579675</v>
      </c>
      <c r="L22" s="65"/>
      <c r="M22" s="130">
        <v>5849</v>
      </c>
      <c r="N22" s="65">
        <v>13.5155744523523</v>
      </c>
    </row>
    <row r="23" spans="2:17" ht="15" customHeight="1" x14ac:dyDescent="0.2">
      <c r="B23" s="64" t="s">
        <v>89</v>
      </c>
      <c r="C23" s="64"/>
      <c r="D23" s="130">
        <v>17728</v>
      </c>
      <c r="E23" s="65">
        <v>10.5086574312829</v>
      </c>
      <c r="F23" s="65"/>
      <c r="G23" s="130">
        <v>6722</v>
      </c>
      <c r="H23" s="65">
        <v>10.656478384248301</v>
      </c>
      <c r="I23" s="65"/>
      <c r="J23" s="130">
        <v>12752</v>
      </c>
      <c r="K23" s="65">
        <v>10.795526696748301</v>
      </c>
      <c r="L23" s="65"/>
      <c r="M23" s="130">
        <v>4675</v>
      </c>
      <c r="N23" s="65">
        <v>10.802754413531799</v>
      </c>
    </row>
    <row r="24" spans="2:17" ht="15" customHeight="1" x14ac:dyDescent="0.2">
      <c r="B24" s="64" t="s">
        <v>90</v>
      </c>
      <c r="C24" s="64"/>
      <c r="D24" s="130">
        <v>14700</v>
      </c>
      <c r="E24" s="65">
        <v>8.7137445983675104</v>
      </c>
      <c r="F24" s="65"/>
      <c r="G24" s="130">
        <v>5111</v>
      </c>
      <c r="H24" s="65">
        <v>8.1025380871605499</v>
      </c>
      <c r="I24" s="65"/>
      <c r="J24" s="130">
        <v>10514</v>
      </c>
      <c r="K24" s="65">
        <v>8.9008914436646602</v>
      </c>
      <c r="L24" s="65"/>
      <c r="M24" s="130">
        <v>3445</v>
      </c>
      <c r="N24" s="65">
        <v>7.9605323967094899</v>
      </c>
    </row>
    <row r="25" spans="2:17" ht="15" customHeight="1" x14ac:dyDescent="0.2">
      <c r="B25" s="64" t="s">
        <v>91</v>
      </c>
      <c r="C25" s="64"/>
      <c r="D25" s="130">
        <v>25815</v>
      </c>
      <c r="E25" s="65">
        <v>15.3024025038678</v>
      </c>
      <c r="F25" s="65"/>
      <c r="G25" s="130">
        <v>10048</v>
      </c>
      <c r="H25" s="65">
        <v>15.9292315984718</v>
      </c>
      <c r="I25" s="65"/>
      <c r="J25" s="130">
        <v>17972</v>
      </c>
      <c r="K25" s="65">
        <v>15.2146491369166</v>
      </c>
      <c r="L25" s="65"/>
      <c r="M25" s="130">
        <v>6807</v>
      </c>
      <c r="N25" s="65">
        <v>15.7292725760237</v>
      </c>
    </row>
    <row r="26" spans="2:17" ht="15" customHeight="1" x14ac:dyDescent="0.2">
      <c r="B26" s="64" t="s">
        <v>92</v>
      </c>
      <c r="C26" s="64"/>
      <c r="D26" s="130">
        <v>32079</v>
      </c>
      <c r="E26" s="65">
        <v>19.015524691906901</v>
      </c>
      <c r="F26" s="65"/>
      <c r="G26" s="130">
        <v>10880</v>
      </c>
      <c r="H26" s="65">
        <v>17.248212558854799</v>
      </c>
      <c r="I26" s="65"/>
      <c r="J26" s="130">
        <v>22593</v>
      </c>
      <c r="K26" s="65">
        <v>19.126673044199698</v>
      </c>
      <c r="L26" s="65"/>
      <c r="M26" s="130">
        <v>7787</v>
      </c>
      <c r="N26" s="65">
        <v>17.993807191052799</v>
      </c>
    </row>
    <row r="27" spans="2:17" ht="15" customHeight="1" x14ac:dyDescent="0.2">
      <c r="B27" s="66" t="s">
        <v>93</v>
      </c>
      <c r="C27" s="64"/>
      <c r="D27" s="132">
        <v>168699</v>
      </c>
      <c r="E27" s="67">
        <v>100</v>
      </c>
      <c r="F27" s="65"/>
      <c r="G27" s="132">
        <v>63079</v>
      </c>
      <c r="H27" s="67">
        <v>100</v>
      </c>
      <c r="I27" s="65"/>
      <c r="J27" s="132">
        <v>118123</v>
      </c>
      <c r="K27" s="67">
        <v>100</v>
      </c>
      <c r="L27" s="65"/>
      <c r="M27" s="132">
        <v>43276</v>
      </c>
      <c r="N27" s="67">
        <v>100</v>
      </c>
    </row>
    <row r="28" spans="2:17" ht="12.75" customHeight="1" x14ac:dyDescent="0.2">
      <c r="B28" s="15"/>
    </row>
    <row r="29" spans="2:17" ht="15" customHeight="1" x14ac:dyDescent="0.2">
      <c r="B29" s="87" t="s">
        <v>107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7" ht="15" customHeight="1" x14ac:dyDescent="0.2">
      <c r="B30" s="198"/>
      <c r="C30" s="61"/>
      <c r="D30" s="209" t="s">
        <v>102</v>
      </c>
      <c r="E30" s="209"/>
      <c r="F30" s="209"/>
      <c r="G30" s="209"/>
      <c r="H30" s="209"/>
      <c r="I30" s="127"/>
      <c r="J30" s="209" t="s">
        <v>103</v>
      </c>
      <c r="K30" s="209"/>
      <c r="L30" s="209"/>
      <c r="M30" s="209"/>
      <c r="N30" s="209"/>
    </row>
    <row r="31" spans="2:17" ht="15" customHeight="1" x14ac:dyDescent="0.2">
      <c r="B31" s="198"/>
      <c r="C31" s="61"/>
      <c r="D31" s="199" t="s">
        <v>116</v>
      </c>
      <c r="E31" s="199"/>
      <c r="F31" s="127"/>
      <c r="G31" s="199" t="s">
        <v>117</v>
      </c>
      <c r="H31" s="199"/>
      <c r="I31" s="128"/>
      <c r="J31" s="199" t="s">
        <v>116</v>
      </c>
      <c r="K31" s="199"/>
      <c r="L31" s="127"/>
      <c r="M31" s="199" t="s">
        <v>117</v>
      </c>
      <c r="N31" s="199"/>
    </row>
    <row r="32" spans="2:17" ht="15" customHeight="1" x14ac:dyDescent="0.2">
      <c r="B32" s="198"/>
      <c r="C32" s="61"/>
      <c r="D32" s="62" t="s">
        <v>104</v>
      </c>
      <c r="E32" s="63" t="s">
        <v>43</v>
      </c>
      <c r="F32" s="127"/>
      <c r="G32" s="62" t="s">
        <v>104</v>
      </c>
      <c r="H32" s="63" t="s">
        <v>43</v>
      </c>
      <c r="I32" s="127"/>
      <c r="J32" s="62" t="s">
        <v>105</v>
      </c>
      <c r="K32" s="63" t="s">
        <v>43</v>
      </c>
      <c r="L32" s="127"/>
      <c r="M32" s="62" t="s">
        <v>105</v>
      </c>
      <c r="N32" s="129" t="s">
        <v>43</v>
      </c>
    </row>
    <row r="33" spans="1:14" ht="15" customHeight="1" x14ac:dyDescent="0.2">
      <c r="B33" s="66" t="s">
        <v>93</v>
      </c>
      <c r="D33" s="132">
        <v>1493</v>
      </c>
      <c r="E33" s="67">
        <v>100</v>
      </c>
      <c r="G33" s="132">
        <v>1044</v>
      </c>
      <c r="H33" s="67">
        <v>100</v>
      </c>
      <c r="J33" s="132">
        <v>464.25373621345602</v>
      </c>
      <c r="K33" s="67">
        <v>100</v>
      </c>
      <c r="M33" s="132">
        <v>272.67911435233998</v>
      </c>
      <c r="N33" s="67">
        <v>100</v>
      </c>
    </row>
    <row r="34" spans="1:14" ht="15" customHeight="1" x14ac:dyDescent="0.2"/>
    <row r="35" spans="1:14" ht="15" customHeight="1" x14ac:dyDescent="0.2"/>
    <row r="36" spans="1:14" ht="15" customHeight="1" x14ac:dyDescent="0.2">
      <c r="A36" s="190" t="s">
        <v>58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</row>
  </sheetData>
  <mergeCells count="18">
    <mergeCell ref="D17:E17"/>
    <mergeCell ref="G17:H17"/>
    <mergeCell ref="J17:K17"/>
    <mergeCell ref="M17:N17"/>
    <mergeCell ref="A6:N6"/>
    <mergeCell ref="A36:N36"/>
    <mergeCell ref="B30:B32"/>
    <mergeCell ref="D30:H30"/>
    <mergeCell ref="J30:N30"/>
    <mergeCell ref="D31:E31"/>
    <mergeCell ref="G31:H31"/>
    <mergeCell ref="J31:K31"/>
    <mergeCell ref="M31:N31"/>
    <mergeCell ref="A9:F9"/>
    <mergeCell ref="B13:N13"/>
    <mergeCell ref="B16:B18"/>
    <mergeCell ref="D16:H16"/>
    <mergeCell ref="J16:N16"/>
  </mergeCells>
  <hyperlinks>
    <hyperlink ref="A36" location="Índice!A6" display="Volver a índice PRINCIPALES RESULTADOS AGREGADOS"/>
  </hyperlinks>
  <pageMargins left="0.74791666666666701" right="0.74791666666666701" top="0.71527777777777801" bottom="1.2791666666666699" header="0.511811023622047" footer="0.511811023622047"/>
  <pageSetup paperSize="9" scale="90" pageOrder="overThenDown" orientation="portrait" horizontalDpi="300" verticalDpi="30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L38"/>
  <sheetViews>
    <sheetView showGridLines="0" zoomScale="80" zoomScaleNormal="80" workbookViewId="0">
      <selection activeCell="A6" sqref="A6:Q6"/>
    </sheetView>
  </sheetViews>
  <sheetFormatPr baseColWidth="10" defaultColWidth="10.625" defaultRowHeight="14.25" x14ac:dyDescent="0.2"/>
  <cols>
    <col min="1" max="2" width="3.375" customWidth="1"/>
    <col min="3" max="3" width="50.125" style="15" customWidth="1"/>
    <col min="4" max="4" width="1" style="15" customWidth="1"/>
    <col min="5" max="5" width="10.625" style="16"/>
    <col min="6" max="6" width="8.375" customWidth="1"/>
    <col min="7" max="7" width="1" customWidth="1"/>
    <col min="9" max="9" width="8.375" customWidth="1"/>
    <col min="10" max="10" width="1" customWidth="1"/>
    <col min="12" max="12" width="8.375" customWidth="1"/>
    <col min="13" max="13" width="1" customWidth="1"/>
    <col min="15" max="15" width="8.375" customWidth="1"/>
    <col min="16" max="16" width="1" customWidth="1"/>
    <col min="18" max="18" width="8.375" customWidth="1"/>
    <col min="19" max="19" width="1" customWidth="1"/>
    <col min="21" max="21" width="8.375" customWidth="1"/>
    <col min="22" max="22" width="1" customWidth="1"/>
    <col min="24" max="24" width="8.375" customWidth="1"/>
    <col min="25" max="25" width="1" customWidth="1"/>
    <col min="27" max="27" width="8.375" customWidth="1"/>
    <col min="28" max="64" width="13.625" customWidth="1"/>
  </cols>
  <sheetData>
    <row r="5" spans="1:64" ht="1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</row>
    <row r="8" spans="1:64" ht="15" customHeight="1" x14ac:dyDescent="0.2">
      <c r="A8" s="1"/>
      <c r="B8" s="1"/>
      <c r="C8" s="1"/>
      <c r="D8" s="1"/>
      <c r="E8" s="1"/>
      <c r="F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81"/>
      <c r="I9" s="181"/>
      <c r="J9" s="4"/>
      <c r="K9" s="4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"/>
      <c r="C12" s="19"/>
      <c r="D12" s="19"/>
      <c r="E12" s="20"/>
      <c r="F12" s="1"/>
    </row>
    <row r="13" spans="1:64" ht="15" customHeight="1" x14ac:dyDescent="0.2">
      <c r="A13" s="1"/>
      <c r="B13" s="181" t="s">
        <v>20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</row>
    <row r="14" spans="1:64" ht="15" customHeight="1" x14ac:dyDescent="0.2">
      <c r="A14" s="1"/>
      <c r="B14" s="1"/>
      <c r="C14" s="19"/>
      <c r="D14" s="19"/>
      <c r="E14" s="20"/>
      <c r="F14" s="1"/>
    </row>
    <row r="15" spans="1:64" ht="15" customHeight="1" x14ac:dyDescent="0.2">
      <c r="A15" s="1"/>
      <c r="B15" s="188" t="s">
        <v>39</v>
      </c>
      <c r="C15" s="188"/>
      <c r="D15" s="19"/>
      <c r="E15" s="189" t="s">
        <v>85</v>
      </c>
      <c r="F15" s="189"/>
      <c r="H15" s="189" t="s">
        <v>86</v>
      </c>
      <c r="I15" s="189"/>
      <c r="K15" s="189" t="s">
        <v>87</v>
      </c>
      <c r="L15" s="189"/>
      <c r="N15" s="189" t="s">
        <v>88</v>
      </c>
      <c r="O15" s="189"/>
      <c r="Q15" s="189" t="s">
        <v>89</v>
      </c>
      <c r="R15" s="189"/>
      <c r="T15" s="189" t="s">
        <v>90</v>
      </c>
      <c r="U15" s="189"/>
      <c r="W15" s="189" t="s">
        <v>91</v>
      </c>
      <c r="X15" s="189"/>
      <c r="Z15" s="189" t="s">
        <v>92</v>
      </c>
      <c r="AA15" s="189"/>
    </row>
    <row r="16" spans="1:64" ht="15" customHeight="1" x14ac:dyDescent="0.2">
      <c r="A16" s="1"/>
      <c r="B16" s="188"/>
      <c r="C16" s="188"/>
      <c r="D16" s="19"/>
      <c r="E16" s="22" t="s">
        <v>104</v>
      </c>
      <c r="F16" s="23" t="s">
        <v>43</v>
      </c>
      <c r="H16" s="22" t="s">
        <v>104</v>
      </c>
      <c r="I16" s="23" t="s">
        <v>43</v>
      </c>
      <c r="K16" s="22" t="s">
        <v>104</v>
      </c>
      <c r="L16" s="23" t="s">
        <v>43</v>
      </c>
      <c r="N16" s="22" t="s">
        <v>104</v>
      </c>
      <c r="O16" s="23" t="s">
        <v>43</v>
      </c>
      <c r="Q16" s="22" t="s">
        <v>104</v>
      </c>
      <c r="R16" s="23" t="s">
        <v>43</v>
      </c>
      <c r="T16" s="22" t="s">
        <v>104</v>
      </c>
      <c r="U16" s="23" t="s">
        <v>43</v>
      </c>
      <c r="W16" s="22" t="s">
        <v>104</v>
      </c>
      <c r="X16" s="23" t="s">
        <v>43</v>
      </c>
      <c r="Z16" s="22" t="s">
        <v>104</v>
      </c>
      <c r="AA16" s="23" t="s">
        <v>43</v>
      </c>
    </row>
    <row r="17" spans="1:27" ht="15" customHeight="1" x14ac:dyDescent="0.2">
      <c r="A17" s="1"/>
      <c r="B17" s="87" t="s">
        <v>106</v>
      </c>
      <c r="C17" s="88"/>
      <c r="D17" s="1"/>
      <c r="E17" s="89">
        <v>26326</v>
      </c>
      <c r="F17" s="149">
        <v>100</v>
      </c>
      <c r="G17" s="150"/>
      <c r="H17" s="89">
        <v>26454</v>
      </c>
      <c r="I17" s="149">
        <v>100</v>
      </c>
      <c r="J17" s="14"/>
      <c r="K17" s="89">
        <v>25054</v>
      </c>
      <c r="L17" s="149">
        <v>100</v>
      </c>
      <c r="M17" s="14"/>
      <c r="N17" s="89">
        <v>30861</v>
      </c>
      <c r="O17" s="149">
        <v>100</v>
      </c>
      <c r="P17" s="14"/>
      <c r="Q17" s="89">
        <v>24450</v>
      </c>
      <c r="R17" s="149">
        <v>100</v>
      </c>
      <c r="S17" s="14"/>
      <c r="T17" s="89">
        <v>19811</v>
      </c>
      <c r="U17" s="149">
        <v>100</v>
      </c>
      <c r="V17" s="14"/>
      <c r="W17" s="89">
        <v>35863</v>
      </c>
      <c r="X17" s="149">
        <v>100</v>
      </c>
      <c r="Y17" s="14"/>
      <c r="Z17" s="89">
        <v>42959</v>
      </c>
      <c r="AA17" s="149">
        <v>100</v>
      </c>
    </row>
    <row r="18" spans="1:27" ht="14.25" customHeight="1" x14ac:dyDescent="0.2">
      <c r="A18" s="1"/>
      <c r="B18" s="1"/>
      <c r="C18" s="25" t="s">
        <v>45</v>
      </c>
      <c r="D18" s="25"/>
      <c r="E18" s="90">
        <v>265</v>
      </c>
      <c r="F18" s="26">
        <v>1.0066094355390101</v>
      </c>
      <c r="G18" s="14"/>
      <c r="H18" s="90">
        <v>213</v>
      </c>
      <c r="I18" s="26">
        <v>0.80517124064413703</v>
      </c>
      <c r="J18" s="14"/>
      <c r="K18" s="90">
        <v>211</v>
      </c>
      <c r="L18" s="26">
        <v>0.84218088927915702</v>
      </c>
      <c r="M18" s="14"/>
      <c r="N18" s="90">
        <v>277</v>
      </c>
      <c r="O18" s="26">
        <v>0.89757298856161505</v>
      </c>
      <c r="P18" s="14"/>
      <c r="Q18" s="90">
        <v>214</v>
      </c>
      <c r="R18" s="26">
        <v>0.87525562372188104</v>
      </c>
      <c r="S18" s="14"/>
      <c r="T18" s="90">
        <v>189</v>
      </c>
      <c r="U18" s="26">
        <v>0.95401544596436305</v>
      </c>
      <c r="V18" s="14"/>
      <c r="W18" s="90">
        <v>310</v>
      </c>
      <c r="X18" s="26">
        <v>0.86440063575272597</v>
      </c>
      <c r="Y18" s="14"/>
      <c r="Z18" s="90">
        <v>314</v>
      </c>
      <c r="AA18" s="26">
        <v>0.73092949090993697</v>
      </c>
    </row>
    <row r="19" spans="1:27" ht="23.25" customHeight="1" x14ac:dyDescent="0.2">
      <c r="A19" s="1"/>
      <c r="B19" s="1"/>
      <c r="C19" s="25" t="s">
        <v>46</v>
      </c>
      <c r="D19" s="25"/>
      <c r="E19" s="90">
        <v>568</v>
      </c>
      <c r="F19" s="26">
        <v>2.1575628656081398</v>
      </c>
      <c r="G19" s="14"/>
      <c r="H19" s="90">
        <v>899</v>
      </c>
      <c r="I19" s="26">
        <v>3.3983518560520198</v>
      </c>
      <c r="J19" s="14"/>
      <c r="K19" s="90">
        <v>980</v>
      </c>
      <c r="L19" s="26">
        <v>3.9115510497325801</v>
      </c>
      <c r="M19" s="14"/>
      <c r="N19" s="90">
        <v>1087</v>
      </c>
      <c r="O19" s="26">
        <v>3.5222449045721098</v>
      </c>
      <c r="P19" s="14"/>
      <c r="Q19" s="90">
        <v>567</v>
      </c>
      <c r="R19" s="26">
        <v>2.3190184049079798</v>
      </c>
      <c r="S19" s="14"/>
      <c r="T19" s="90">
        <v>722</v>
      </c>
      <c r="U19" s="26">
        <v>3.6444399575993098</v>
      </c>
      <c r="V19" s="14"/>
      <c r="W19" s="90">
        <v>1754</v>
      </c>
      <c r="X19" s="26">
        <v>4.8908345648718701</v>
      </c>
      <c r="Y19" s="14"/>
      <c r="Z19" s="90">
        <v>2739</v>
      </c>
      <c r="AA19" s="26">
        <v>6.3758467375869996</v>
      </c>
    </row>
    <row r="20" spans="1:27" ht="14.25" customHeight="1" x14ac:dyDescent="0.2">
      <c r="A20" s="1"/>
      <c r="B20" s="1"/>
      <c r="C20" s="25" t="s">
        <v>47</v>
      </c>
      <c r="D20" s="25"/>
      <c r="E20" s="90">
        <v>3895</v>
      </c>
      <c r="F20" s="26">
        <v>14.795259439337499</v>
      </c>
      <c r="G20" s="14"/>
      <c r="H20" s="90">
        <v>6206</v>
      </c>
      <c r="I20" s="26">
        <v>23.459590232101</v>
      </c>
      <c r="J20" s="14"/>
      <c r="K20" s="90">
        <v>5613</v>
      </c>
      <c r="L20" s="26">
        <v>22.403608206274502</v>
      </c>
      <c r="M20" s="14"/>
      <c r="N20" s="90">
        <v>6735</v>
      </c>
      <c r="O20" s="26">
        <v>21.823660931272499</v>
      </c>
      <c r="P20" s="14"/>
      <c r="Q20" s="90">
        <v>9845</v>
      </c>
      <c r="R20" s="26">
        <v>40.265848670756696</v>
      </c>
      <c r="S20" s="14"/>
      <c r="T20" s="90">
        <v>5767</v>
      </c>
      <c r="U20" s="26">
        <v>29.110090353843798</v>
      </c>
      <c r="V20" s="14"/>
      <c r="W20" s="90">
        <v>6438</v>
      </c>
      <c r="X20" s="26">
        <v>17.9516493321808</v>
      </c>
      <c r="Y20" s="14"/>
      <c r="Z20" s="90">
        <v>9322</v>
      </c>
      <c r="AA20" s="26">
        <v>21.699760236504599</v>
      </c>
    </row>
    <row r="21" spans="1:27" ht="23.25" customHeight="1" x14ac:dyDescent="0.2">
      <c r="A21" s="1"/>
      <c r="B21" s="1"/>
      <c r="C21" s="25" t="s">
        <v>48</v>
      </c>
      <c r="D21" s="25"/>
      <c r="E21" s="90">
        <v>1018</v>
      </c>
      <c r="F21" s="26">
        <v>3.8668996429385398</v>
      </c>
      <c r="G21" s="14"/>
      <c r="H21" s="90">
        <v>1445</v>
      </c>
      <c r="I21" s="26">
        <v>5.4623119377031797</v>
      </c>
      <c r="J21" s="14"/>
      <c r="K21" s="90">
        <v>1946</v>
      </c>
      <c r="L21" s="26">
        <v>7.7672227987546902</v>
      </c>
      <c r="M21" s="14"/>
      <c r="N21" s="90">
        <v>1354</v>
      </c>
      <c r="O21" s="26">
        <v>4.3874145361459496</v>
      </c>
      <c r="P21" s="14"/>
      <c r="Q21" s="90">
        <v>1153</v>
      </c>
      <c r="R21" s="26">
        <v>4.7157464212678901</v>
      </c>
      <c r="S21" s="14"/>
      <c r="T21" s="90">
        <v>979</v>
      </c>
      <c r="U21" s="26">
        <v>4.9416990560799601</v>
      </c>
      <c r="V21" s="14"/>
      <c r="W21" s="90">
        <v>1161</v>
      </c>
      <c r="X21" s="26">
        <v>3.2373198003513401</v>
      </c>
      <c r="Y21" s="14"/>
      <c r="Z21" s="90">
        <v>1946</v>
      </c>
      <c r="AA21" s="26">
        <v>4.5299006029004403</v>
      </c>
    </row>
    <row r="22" spans="1:27" ht="21.75" customHeight="1" x14ac:dyDescent="0.2">
      <c r="A22" s="1"/>
      <c r="B22" s="1"/>
      <c r="C22" s="25" t="s">
        <v>49</v>
      </c>
      <c r="D22" s="25"/>
      <c r="E22" s="90">
        <v>12330</v>
      </c>
      <c r="F22" s="26">
        <v>46.835827698852803</v>
      </c>
      <c r="G22" s="14"/>
      <c r="H22" s="90">
        <v>4419</v>
      </c>
      <c r="I22" s="26">
        <v>16.704468133363601</v>
      </c>
      <c r="J22" s="14"/>
      <c r="K22" s="90">
        <v>5909</v>
      </c>
      <c r="L22" s="26">
        <v>23.5850562784386</v>
      </c>
      <c r="M22" s="14"/>
      <c r="N22" s="90">
        <v>6180</v>
      </c>
      <c r="O22" s="26">
        <v>20.025274618450499</v>
      </c>
      <c r="P22" s="14"/>
      <c r="Q22" s="90">
        <v>5167</v>
      </c>
      <c r="R22" s="26">
        <v>21.132924335378299</v>
      </c>
      <c r="S22" s="14"/>
      <c r="T22" s="90">
        <v>2974</v>
      </c>
      <c r="U22" s="26">
        <v>15.0118620968149</v>
      </c>
      <c r="V22" s="14"/>
      <c r="W22" s="90">
        <v>5336</v>
      </c>
      <c r="X22" s="26">
        <v>14.878844491537199</v>
      </c>
      <c r="Y22" s="14"/>
      <c r="Z22" s="90">
        <v>7004</v>
      </c>
      <c r="AA22" s="26">
        <v>16.303917688959199</v>
      </c>
    </row>
    <row r="23" spans="1:27" ht="23.25" customHeight="1" x14ac:dyDescent="0.2">
      <c r="A23" s="1"/>
      <c r="B23" s="1"/>
      <c r="C23" s="25" t="s">
        <v>50</v>
      </c>
      <c r="D23" s="25"/>
      <c r="E23" s="90">
        <v>844</v>
      </c>
      <c r="F23" s="26">
        <v>3.2059560890374499</v>
      </c>
      <c r="G23" s="14"/>
      <c r="H23" s="90">
        <v>1523</v>
      </c>
      <c r="I23" s="26">
        <v>5.7571633779390599</v>
      </c>
      <c r="J23" s="14"/>
      <c r="K23" s="90">
        <v>1760</v>
      </c>
      <c r="L23" s="26">
        <v>7.0248263750299396</v>
      </c>
      <c r="M23" s="14"/>
      <c r="N23" s="90">
        <v>2170</v>
      </c>
      <c r="O23" s="26">
        <v>7.03152846634912</v>
      </c>
      <c r="P23" s="14"/>
      <c r="Q23" s="90">
        <v>1487</v>
      </c>
      <c r="R23" s="26">
        <v>6.0817995910020501</v>
      </c>
      <c r="S23" s="14"/>
      <c r="T23" s="90">
        <v>1700</v>
      </c>
      <c r="U23" s="26">
        <v>8.5810913129069704</v>
      </c>
      <c r="V23" s="14"/>
      <c r="W23" s="90">
        <v>2358</v>
      </c>
      <c r="X23" s="26">
        <v>6.5750216100158898</v>
      </c>
      <c r="Y23" s="14"/>
      <c r="Z23" s="90">
        <v>3876</v>
      </c>
      <c r="AA23" s="26">
        <v>9.0225563909774404</v>
      </c>
    </row>
    <row r="24" spans="1:27" ht="14.25" customHeight="1" x14ac:dyDescent="0.2">
      <c r="A24" s="1"/>
      <c r="B24" s="1"/>
      <c r="C24" s="25" t="s">
        <v>51</v>
      </c>
      <c r="D24" s="25"/>
      <c r="E24" s="90">
        <v>1674</v>
      </c>
      <c r="F24" s="26">
        <v>6.3587328116690696</v>
      </c>
      <c r="G24" s="14"/>
      <c r="H24" s="90">
        <v>4579</v>
      </c>
      <c r="I24" s="26">
        <v>17.309291600514101</v>
      </c>
      <c r="J24" s="14"/>
      <c r="K24" s="90">
        <v>1499</v>
      </c>
      <c r="L24" s="26">
        <v>5.9830765546419702</v>
      </c>
      <c r="M24" s="14"/>
      <c r="N24" s="90">
        <v>3980</v>
      </c>
      <c r="O24" s="26">
        <v>12.896536081138001</v>
      </c>
      <c r="P24" s="14"/>
      <c r="Q24" s="90">
        <v>1555</v>
      </c>
      <c r="R24" s="26">
        <v>6.359918200409</v>
      </c>
      <c r="S24" s="14"/>
      <c r="T24" s="90">
        <v>2023</v>
      </c>
      <c r="U24" s="26">
        <v>10.2114986623593</v>
      </c>
      <c r="V24" s="14"/>
      <c r="W24" s="90">
        <v>7147</v>
      </c>
      <c r="X24" s="26">
        <v>19.928617237821701</v>
      </c>
      <c r="Y24" s="14"/>
      <c r="Z24" s="90">
        <v>1721</v>
      </c>
      <c r="AA24" s="26">
        <v>4.0061453944458698</v>
      </c>
    </row>
    <row r="25" spans="1:27" ht="14.25" customHeight="1" x14ac:dyDescent="0.2">
      <c r="A25" s="1"/>
      <c r="B25" s="1"/>
      <c r="C25" s="25" t="s">
        <v>52</v>
      </c>
      <c r="D25" s="25"/>
      <c r="E25" s="90">
        <v>436</v>
      </c>
      <c r="F25" s="26">
        <v>1.65615741092456</v>
      </c>
      <c r="G25" s="14"/>
      <c r="H25" s="90">
        <v>1018</v>
      </c>
      <c r="I25" s="26">
        <v>3.8481893097452202</v>
      </c>
      <c r="J25" s="14"/>
      <c r="K25" s="90">
        <v>895</v>
      </c>
      <c r="L25" s="26">
        <v>3.5722838668476098</v>
      </c>
      <c r="M25" s="14"/>
      <c r="N25" s="90">
        <v>1236</v>
      </c>
      <c r="O25" s="26">
        <v>4.0050549236900901</v>
      </c>
      <c r="P25" s="14"/>
      <c r="Q25" s="90">
        <v>565</v>
      </c>
      <c r="R25" s="26">
        <v>2.3108384458077702</v>
      </c>
      <c r="S25" s="14"/>
      <c r="T25" s="90">
        <v>992</v>
      </c>
      <c r="U25" s="26">
        <v>5.0073191661198297</v>
      </c>
      <c r="V25" s="14"/>
      <c r="W25" s="90">
        <v>1528</v>
      </c>
      <c r="X25" s="26">
        <v>4.2606586175166603</v>
      </c>
      <c r="Y25" s="14"/>
      <c r="Z25" s="90">
        <v>2461</v>
      </c>
      <c r="AA25" s="26">
        <v>5.7287180800298003</v>
      </c>
    </row>
    <row r="26" spans="1:27" ht="23.25" customHeight="1" x14ac:dyDescent="0.2">
      <c r="A26" s="1"/>
      <c r="B26" s="1"/>
      <c r="C26" s="25" t="s">
        <v>53</v>
      </c>
      <c r="D26" s="25"/>
      <c r="E26" s="90">
        <v>1098</v>
      </c>
      <c r="F26" s="26">
        <v>4.1707817366861697</v>
      </c>
      <c r="G26" s="14"/>
      <c r="H26" s="90">
        <v>1145</v>
      </c>
      <c r="I26" s="26">
        <v>4.3282679367959496</v>
      </c>
      <c r="J26" s="14"/>
      <c r="K26" s="90">
        <v>1312</v>
      </c>
      <c r="L26" s="26">
        <v>5.2366887522950396</v>
      </c>
      <c r="M26" s="14"/>
      <c r="N26" s="90">
        <v>2067</v>
      </c>
      <c r="O26" s="26">
        <v>6.6977738893749397</v>
      </c>
      <c r="P26" s="14"/>
      <c r="Q26" s="90">
        <v>616</v>
      </c>
      <c r="R26" s="26">
        <v>2.5194274028629899</v>
      </c>
      <c r="S26" s="14"/>
      <c r="T26" s="90">
        <v>728</v>
      </c>
      <c r="U26" s="26">
        <v>3.6747261622331</v>
      </c>
      <c r="V26" s="14"/>
      <c r="W26" s="90">
        <v>1165</v>
      </c>
      <c r="X26" s="26">
        <v>3.2484733569416901</v>
      </c>
      <c r="Y26" s="14"/>
      <c r="Z26" s="90">
        <v>1338</v>
      </c>
      <c r="AA26" s="26">
        <v>3.11459763960986</v>
      </c>
    </row>
    <row r="27" spans="1:27" ht="23.25" customHeight="1" x14ac:dyDescent="0.2">
      <c r="A27" s="1"/>
      <c r="B27" s="1"/>
      <c r="C27" s="25" t="s">
        <v>54</v>
      </c>
      <c r="D27" s="25"/>
      <c r="E27" s="90">
        <v>444</v>
      </c>
      <c r="F27" s="26">
        <v>1.6865456202993201</v>
      </c>
      <c r="G27" s="14"/>
      <c r="H27" s="90">
        <v>716</v>
      </c>
      <c r="I27" s="26">
        <v>2.7065850154986002</v>
      </c>
      <c r="J27" s="14"/>
      <c r="K27" s="90">
        <v>635</v>
      </c>
      <c r="L27" s="26">
        <v>2.5345254250818199</v>
      </c>
      <c r="M27" s="14"/>
      <c r="N27" s="90">
        <v>739</v>
      </c>
      <c r="O27" s="26">
        <v>2.3946080813972301</v>
      </c>
      <c r="P27" s="14"/>
      <c r="Q27" s="90">
        <v>504</v>
      </c>
      <c r="R27" s="26">
        <v>2.0613496932515298</v>
      </c>
      <c r="S27" s="14"/>
      <c r="T27" s="90">
        <v>408</v>
      </c>
      <c r="U27" s="26">
        <v>2.0594619150976698</v>
      </c>
      <c r="V27" s="14"/>
      <c r="W27" s="90">
        <v>916</v>
      </c>
      <c r="X27" s="26">
        <v>2.5541644591919299</v>
      </c>
      <c r="Y27" s="14"/>
      <c r="Z27" s="90">
        <v>1878</v>
      </c>
      <c r="AA27" s="26">
        <v>4.3716101399008398</v>
      </c>
    </row>
    <row r="28" spans="1:27" ht="23.25" customHeight="1" x14ac:dyDescent="0.2">
      <c r="A28" s="1"/>
      <c r="B28" s="1"/>
      <c r="C28" s="25" t="s">
        <v>55</v>
      </c>
      <c r="D28" s="25"/>
      <c r="E28" s="90">
        <v>2372</v>
      </c>
      <c r="F28" s="26">
        <v>9.0101040796171095</v>
      </c>
      <c r="G28" s="14"/>
      <c r="H28" s="90">
        <v>2320</v>
      </c>
      <c r="I28" s="26">
        <v>8.7699402736826197</v>
      </c>
      <c r="J28" s="14"/>
      <c r="K28" s="90">
        <v>2390</v>
      </c>
      <c r="L28" s="26">
        <v>9.5393949070008794</v>
      </c>
      <c r="M28" s="14"/>
      <c r="N28" s="90">
        <v>3037</v>
      </c>
      <c r="O28" s="26">
        <v>9.84089951718998</v>
      </c>
      <c r="P28" s="14"/>
      <c r="Q28" s="90">
        <v>1547</v>
      </c>
      <c r="R28" s="26">
        <v>6.3271983640081801</v>
      </c>
      <c r="S28" s="14"/>
      <c r="T28" s="90">
        <v>2085</v>
      </c>
      <c r="U28" s="26">
        <v>10.5244561102418</v>
      </c>
      <c r="V28" s="14"/>
      <c r="W28" s="90">
        <v>3787</v>
      </c>
      <c r="X28" s="26">
        <v>10.5596297019212</v>
      </c>
      <c r="Y28" s="14"/>
      <c r="Z28" s="90">
        <v>5388</v>
      </c>
      <c r="AA28" s="26">
        <v>12.542191391792199</v>
      </c>
    </row>
    <row r="29" spans="1:27" ht="14.25" customHeight="1" x14ac:dyDescent="0.2">
      <c r="A29" s="1"/>
      <c r="B29" s="91"/>
      <c r="C29" s="55" t="s">
        <v>56</v>
      </c>
      <c r="D29" s="25"/>
      <c r="E29" s="92">
        <v>1382</v>
      </c>
      <c r="F29" s="93">
        <v>5.2495631694902398</v>
      </c>
      <c r="G29" s="14"/>
      <c r="H29" s="92">
        <v>1971</v>
      </c>
      <c r="I29" s="93">
        <v>7.4506690859605396</v>
      </c>
      <c r="J29" s="14"/>
      <c r="K29" s="92">
        <v>1904</v>
      </c>
      <c r="L29" s="93">
        <v>7.5995848966232904</v>
      </c>
      <c r="M29" s="14"/>
      <c r="N29" s="92">
        <v>1999</v>
      </c>
      <c r="O29" s="93">
        <v>6.4774310618580104</v>
      </c>
      <c r="P29" s="14"/>
      <c r="Q29" s="92">
        <v>1230</v>
      </c>
      <c r="R29" s="93">
        <v>5.0306748466257698</v>
      </c>
      <c r="S29" s="14"/>
      <c r="T29" s="92">
        <v>1244</v>
      </c>
      <c r="U29" s="93">
        <v>6.2793397607389796</v>
      </c>
      <c r="V29" s="14"/>
      <c r="W29" s="92">
        <v>3963</v>
      </c>
      <c r="X29" s="93">
        <v>11.0503861918969</v>
      </c>
      <c r="Y29" s="14"/>
      <c r="Z29" s="92">
        <v>4972</v>
      </c>
      <c r="AA29" s="93">
        <v>11.573826206382799</v>
      </c>
    </row>
    <row r="30" spans="1:27" ht="14.25" customHeight="1" x14ac:dyDescent="0.2">
      <c r="A30" s="1"/>
    </row>
    <row r="31" spans="1:27" ht="15" customHeight="1" x14ac:dyDescent="0.2">
      <c r="A31" s="1"/>
      <c r="D31" s="19"/>
      <c r="E31" s="20"/>
      <c r="F31" s="1"/>
    </row>
    <row r="32" spans="1:27" ht="15" customHeight="1" x14ac:dyDescent="0.2">
      <c r="A32" s="1"/>
      <c r="B32" s="188" t="s">
        <v>39</v>
      </c>
      <c r="C32" s="188"/>
      <c r="D32" s="19"/>
      <c r="E32" s="189" t="s">
        <v>101</v>
      </c>
      <c r="F32" s="189"/>
      <c r="G32" s="20"/>
      <c r="H32" s="20"/>
    </row>
    <row r="33" spans="1:6" ht="15" customHeight="1" x14ac:dyDescent="0.2">
      <c r="B33" s="188"/>
      <c r="C33" s="188"/>
      <c r="D33" s="19"/>
      <c r="E33" s="22" t="s">
        <v>104</v>
      </c>
      <c r="F33" s="23" t="s">
        <v>43</v>
      </c>
    </row>
    <row r="34" spans="1:6" ht="14.25" customHeight="1" x14ac:dyDescent="0.2">
      <c r="B34" s="87" t="s">
        <v>107</v>
      </c>
      <c r="C34" s="88"/>
      <c r="D34" s="1"/>
      <c r="E34" s="89">
        <v>2537</v>
      </c>
      <c r="F34" s="149">
        <v>100</v>
      </c>
    </row>
    <row r="35" spans="1:6" ht="23.25" customHeight="1" x14ac:dyDescent="0.2">
      <c r="C35" s="55" t="s">
        <v>108</v>
      </c>
      <c r="E35" s="92">
        <v>2537</v>
      </c>
      <c r="F35" s="93">
        <v>100</v>
      </c>
    </row>
    <row r="36" spans="1:6" ht="23.25" customHeight="1" x14ac:dyDescent="0.2"/>
    <row r="38" spans="1:6" ht="15" customHeight="1" x14ac:dyDescent="0.2">
      <c r="A38" s="190" t="s">
        <v>58</v>
      </c>
      <c r="B38" s="190"/>
      <c r="C38" s="190"/>
      <c r="D38" s="190"/>
      <c r="E38" s="190"/>
      <c r="F38" s="190"/>
    </row>
  </sheetData>
  <mergeCells count="15">
    <mergeCell ref="B32:C33"/>
    <mergeCell ref="E32:F32"/>
    <mergeCell ref="A38:F38"/>
    <mergeCell ref="A6:Q6"/>
    <mergeCell ref="A9:I9"/>
    <mergeCell ref="B13:AA13"/>
    <mergeCell ref="B15:C16"/>
    <mergeCell ref="E15:F15"/>
    <mergeCell ref="H15:I15"/>
    <mergeCell ref="K15:L15"/>
    <mergeCell ref="N15:O15"/>
    <mergeCell ref="Q15:R15"/>
    <mergeCell ref="T15:U15"/>
    <mergeCell ref="W15:X15"/>
    <mergeCell ref="Z15:AA15"/>
  </mergeCells>
  <hyperlinks>
    <hyperlink ref="A38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77" pageOrder="overThenDown" orientation="landscape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showGridLines="0" zoomScale="80" zoomScaleNormal="80" workbookViewId="0">
      <selection activeCell="A6" sqref="A6:Q6"/>
    </sheetView>
  </sheetViews>
  <sheetFormatPr baseColWidth="10" defaultColWidth="10.625" defaultRowHeight="14.25" x14ac:dyDescent="0.2"/>
  <cols>
    <col min="1" max="2" width="3.375" customWidth="1"/>
    <col min="3" max="3" width="50.125" style="15" customWidth="1"/>
    <col min="4" max="4" width="1" style="15" customWidth="1"/>
    <col min="5" max="5" width="10.625" style="16"/>
    <col min="6" max="6" width="8.375" customWidth="1"/>
    <col min="7" max="7" width="1" customWidth="1"/>
    <col min="9" max="9" width="8.375" customWidth="1"/>
    <col min="10" max="10" width="1" customWidth="1"/>
    <col min="12" max="12" width="8.375" customWidth="1"/>
    <col min="13" max="13" width="1" customWidth="1"/>
    <col min="15" max="15" width="8.375" customWidth="1"/>
    <col min="16" max="16" width="1" customWidth="1"/>
    <col min="18" max="18" width="8.375" customWidth="1"/>
    <col min="19" max="19" width="1" customWidth="1"/>
    <col min="21" max="21" width="8.375" customWidth="1"/>
    <col min="22" max="22" width="1" customWidth="1"/>
    <col min="24" max="24" width="8.375" customWidth="1"/>
    <col min="25" max="25" width="1" customWidth="1"/>
    <col min="27" max="27" width="8.375" customWidth="1"/>
    <col min="28" max="1024" width="13.625" customWidth="1"/>
  </cols>
  <sheetData>
    <row r="1" spans="1:64" ht="15" customHeight="1" x14ac:dyDescent="0.2"/>
    <row r="2" spans="1:64" ht="15" customHeight="1" x14ac:dyDescent="0.2"/>
    <row r="3" spans="1:64" ht="15" customHeight="1" x14ac:dyDescent="0.2"/>
    <row r="4" spans="1:64" ht="15" customHeight="1" x14ac:dyDescent="0.2"/>
    <row r="5" spans="1:64" ht="1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</row>
    <row r="8" spans="1:64" ht="15" customHeight="1" x14ac:dyDescent="0.2">
      <c r="A8" s="1"/>
      <c r="B8" s="1"/>
      <c r="C8" s="1"/>
      <c r="D8" s="1"/>
      <c r="E8" s="1"/>
      <c r="F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81"/>
      <c r="I9" s="181"/>
      <c r="J9" s="4"/>
      <c r="K9" s="4"/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13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"/>
      <c r="C12" s="19"/>
      <c r="D12" s="19"/>
      <c r="E12" s="20"/>
      <c r="F12" s="1"/>
    </row>
    <row r="13" spans="1:64" ht="15" customHeight="1" x14ac:dyDescent="0.2">
      <c r="A13" s="1"/>
      <c r="B13" s="181" t="s">
        <v>21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</row>
    <row r="14" spans="1:64" ht="15" customHeight="1" x14ac:dyDescent="0.2">
      <c r="A14" s="1"/>
      <c r="B14" s="1"/>
      <c r="C14" s="19"/>
      <c r="D14" s="19"/>
      <c r="E14" s="20"/>
      <c r="F14" s="1"/>
    </row>
    <row r="15" spans="1:64" ht="15" customHeight="1" x14ac:dyDescent="0.2">
      <c r="A15" s="1"/>
      <c r="B15" s="188" t="s">
        <v>39</v>
      </c>
      <c r="C15" s="188"/>
      <c r="D15" s="19"/>
      <c r="E15" s="189" t="s">
        <v>85</v>
      </c>
      <c r="F15" s="189"/>
      <c r="G15" s="1"/>
      <c r="H15" s="189" t="s">
        <v>86</v>
      </c>
      <c r="I15" s="189"/>
      <c r="J15" s="1"/>
      <c r="K15" s="189" t="s">
        <v>87</v>
      </c>
      <c r="L15" s="189"/>
      <c r="M15" s="1"/>
      <c r="N15" s="189" t="s">
        <v>88</v>
      </c>
      <c r="O15" s="189"/>
      <c r="P15" s="1"/>
      <c r="Q15" s="189" t="s">
        <v>89</v>
      </c>
      <c r="R15" s="189"/>
      <c r="S15" s="1"/>
      <c r="T15" s="189" t="s">
        <v>90</v>
      </c>
      <c r="U15" s="189"/>
      <c r="V15" s="1"/>
      <c r="W15" s="189" t="s">
        <v>91</v>
      </c>
      <c r="X15" s="189"/>
      <c r="Y15" s="1"/>
      <c r="Z15" s="189" t="s">
        <v>92</v>
      </c>
      <c r="AA15" s="189"/>
    </row>
    <row r="16" spans="1:64" ht="15" customHeight="1" x14ac:dyDescent="0.2">
      <c r="A16" s="1"/>
      <c r="B16" s="188"/>
      <c r="C16" s="188"/>
      <c r="D16" s="19"/>
      <c r="E16" s="22" t="s">
        <v>105</v>
      </c>
      <c r="F16" s="23" t="s">
        <v>43</v>
      </c>
      <c r="H16" s="22" t="s">
        <v>105</v>
      </c>
      <c r="I16" s="23" t="s">
        <v>43</v>
      </c>
      <c r="K16" s="22" t="s">
        <v>105</v>
      </c>
      <c r="L16" s="23" t="s">
        <v>43</v>
      </c>
      <c r="N16" s="22" t="s">
        <v>105</v>
      </c>
      <c r="O16" s="23" t="s">
        <v>43</v>
      </c>
      <c r="Q16" s="22" t="s">
        <v>105</v>
      </c>
      <c r="R16" s="23" t="s">
        <v>43</v>
      </c>
      <c r="T16" s="22" t="s">
        <v>105</v>
      </c>
      <c r="U16" s="23" t="s">
        <v>43</v>
      </c>
      <c r="W16" s="22" t="s">
        <v>105</v>
      </c>
      <c r="X16" s="23" t="s">
        <v>43</v>
      </c>
      <c r="Z16" s="22" t="s">
        <v>105</v>
      </c>
      <c r="AA16" s="23" t="s">
        <v>43</v>
      </c>
    </row>
    <row r="17" spans="1:28" ht="15" customHeight="1" x14ac:dyDescent="0.2">
      <c r="A17" s="1"/>
      <c r="B17" s="87" t="s">
        <v>106</v>
      </c>
      <c r="C17" s="88"/>
      <c r="D17" s="1"/>
      <c r="E17" s="89">
        <v>17132</v>
      </c>
      <c r="F17" s="149">
        <v>100</v>
      </c>
      <c r="G17" s="150"/>
      <c r="H17" s="89">
        <v>18424</v>
      </c>
      <c r="I17" s="149">
        <v>100</v>
      </c>
      <c r="J17" s="14"/>
      <c r="K17" s="89">
        <v>17581</v>
      </c>
      <c r="L17" s="149">
        <v>100</v>
      </c>
      <c r="M17" s="14"/>
      <c r="N17" s="89">
        <v>21717</v>
      </c>
      <c r="O17" s="149">
        <v>100</v>
      </c>
      <c r="P17" s="14"/>
      <c r="Q17" s="89">
        <v>17427</v>
      </c>
      <c r="R17" s="149">
        <v>100</v>
      </c>
      <c r="S17" s="14"/>
      <c r="T17" s="89">
        <v>13959</v>
      </c>
      <c r="U17" s="149">
        <v>100</v>
      </c>
      <c r="V17" s="14"/>
      <c r="W17" s="89">
        <v>24779</v>
      </c>
      <c r="X17" s="149">
        <v>100</v>
      </c>
      <c r="Y17" s="14"/>
      <c r="Z17" s="89">
        <v>30380</v>
      </c>
      <c r="AA17" s="149">
        <v>100</v>
      </c>
      <c r="AB17" s="131"/>
    </row>
    <row r="18" spans="1:28" ht="14.25" customHeight="1" x14ac:dyDescent="0.2">
      <c r="A18" s="1"/>
      <c r="B18" s="1"/>
      <c r="C18" s="25" t="s">
        <v>45</v>
      </c>
      <c r="D18" s="25"/>
      <c r="E18" s="90">
        <v>236</v>
      </c>
      <c r="F18" s="26">
        <v>1.3775391081018</v>
      </c>
      <c r="G18" s="14"/>
      <c r="H18" s="90">
        <v>195</v>
      </c>
      <c r="I18" s="26">
        <v>1.05840208423795</v>
      </c>
      <c r="J18" s="14"/>
      <c r="K18" s="90">
        <v>193</v>
      </c>
      <c r="L18" s="26">
        <v>1.09777600819066</v>
      </c>
      <c r="M18" s="14"/>
      <c r="N18" s="90">
        <v>255</v>
      </c>
      <c r="O18" s="26">
        <v>1.1741953308468001</v>
      </c>
      <c r="P18" s="14"/>
      <c r="Q18" s="90">
        <v>198</v>
      </c>
      <c r="R18" s="26">
        <v>1.13616801514891</v>
      </c>
      <c r="S18" s="14"/>
      <c r="T18" s="90">
        <v>172</v>
      </c>
      <c r="U18" s="26">
        <v>1.2321799555842099</v>
      </c>
      <c r="V18" s="14"/>
      <c r="W18" s="90">
        <v>276</v>
      </c>
      <c r="X18" s="26">
        <v>1.11384640219541</v>
      </c>
      <c r="Y18" s="14"/>
      <c r="Z18" s="90">
        <v>287</v>
      </c>
      <c r="AA18" s="26">
        <v>0.94470046082949299</v>
      </c>
      <c r="AB18" s="131"/>
    </row>
    <row r="19" spans="1:28" ht="23.25" customHeight="1" x14ac:dyDescent="0.2">
      <c r="A19" s="1"/>
      <c r="B19" s="1"/>
      <c r="C19" s="25" t="s">
        <v>46</v>
      </c>
      <c r="D19" s="25"/>
      <c r="E19" s="90">
        <v>403</v>
      </c>
      <c r="F19" s="26">
        <v>2.3523231379873901</v>
      </c>
      <c r="G19" s="14"/>
      <c r="H19" s="90">
        <v>627</v>
      </c>
      <c r="I19" s="26">
        <v>3.4031697785497199</v>
      </c>
      <c r="J19" s="14"/>
      <c r="K19" s="90">
        <v>814</v>
      </c>
      <c r="L19" s="26">
        <v>4.6299982936124202</v>
      </c>
      <c r="M19" s="14"/>
      <c r="N19" s="90">
        <v>910</v>
      </c>
      <c r="O19" s="26">
        <v>4.1902656904729003</v>
      </c>
      <c r="P19" s="14"/>
      <c r="Q19" s="90">
        <v>436</v>
      </c>
      <c r="R19" s="26">
        <v>2.5018649222470901</v>
      </c>
      <c r="S19" s="14"/>
      <c r="T19" s="90">
        <v>632</v>
      </c>
      <c r="U19" s="26">
        <v>4.5275449530768697</v>
      </c>
      <c r="V19" s="14"/>
      <c r="W19" s="90">
        <v>1173</v>
      </c>
      <c r="X19" s="26">
        <v>4.73384720933048</v>
      </c>
      <c r="Y19" s="14"/>
      <c r="Z19" s="90">
        <v>2128</v>
      </c>
      <c r="AA19" s="26">
        <v>7.0046082949308799</v>
      </c>
      <c r="AB19" s="131"/>
    </row>
    <row r="20" spans="1:28" ht="14.25" customHeight="1" x14ac:dyDescent="0.2">
      <c r="A20" s="1"/>
      <c r="B20" s="1"/>
      <c r="C20" s="25" t="s">
        <v>47</v>
      </c>
      <c r="D20" s="25"/>
      <c r="E20" s="90">
        <v>2787</v>
      </c>
      <c r="F20" s="26">
        <v>16.267802941863199</v>
      </c>
      <c r="G20" s="14"/>
      <c r="H20" s="90">
        <v>4616</v>
      </c>
      <c r="I20" s="26">
        <v>25.0542770299609</v>
      </c>
      <c r="J20" s="14"/>
      <c r="K20" s="90">
        <v>4110</v>
      </c>
      <c r="L20" s="26">
        <v>23.377509811728601</v>
      </c>
      <c r="M20" s="14"/>
      <c r="N20" s="90">
        <v>4941</v>
      </c>
      <c r="O20" s="26">
        <v>22.751761292996299</v>
      </c>
      <c r="P20" s="14"/>
      <c r="Q20" s="90">
        <v>7387</v>
      </c>
      <c r="R20" s="26">
        <v>42.3882481207322</v>
      </c>
      <c r="S20" s="14"/>
      <c r="T20" s="90">
        <v>4215</v>
      </c>
      <c r="U20" s="26">
        <v>30.195572748764199</v>
      </c>
      <c r="V20" s="14"/>
      <c r="W20" s="90">
        <v>4936</v>
      </c>
      <c r="X20" s="26">
        <v>19.920093627668599</v>
      </c>
      <c r="Y20" s="14"/>
      <c r="Z20" s="90">
        <v>6762</v>
      </c>
      <c r="AA20" s="26">
        <v>22.258064516129</v>
      </c>
      <c r="AB20" s="131"/>
    </row>
    <row r="21" spans="1:28" ht="23.25" customHeight="1" x14ac:dyDescent="0.2">
      <c r="A21" s="1"/>
      <c r="B21" s="1"/>
      <c r="C21" s="25" t="s">
        <v>48</v>
      </c>
      <c r="D21" s="25"/>
      <c r="E21" s="90">
        <v>722</v>
      </c>
      <c r="F21" s="26">
        <v>4.2143357459724502</v>
      </c>
      <c r="G21" s="14"/>
      <c r="H21" s="90">
        <v>959</v>
      </c>
      <c r="I21" s="26">
        <v>5.2051671732522804</v>
      </c>
      <c r="J21" s="14"/>
      <c r="K21" s="90">
        <v>1350</v>
      </c>
      <c r="L21" s="26">
        <v>7.6787440987429596</v>
      </c>
      <c r="M21" s="14"/>
      <c r="N21" s="90">
        <v>856</v>
      </c>
      <c r="O21" s="26">
        <v>3.9416125615877</v>
      </c>
      <c r="P21" s="14"/>
      <c r="Q21" s="90">
        <v>761</v>
      </c>
      <c r="R21" s="26">
        <v>4.3667871693349403</v>
      </c>
      <c r="S21" s="14"/>
      <c r="T21" s="90">
        <v>637</v>
      </c>
      <c r="U21" s="26">
        <v>4.5633641378322203</v>
      </c>
      <c r="V21" s="14"/>
      <c r="W21" s="90">
        <v>819</v>
      </c>
      <c r="X21" s="26">
        <v>3.30521812825376</v>
      </c>
      <c r="Y21" s="14"/>
      <c r="Z21" s="90">
        <v>1277</v>
      </c>
      <c r="AA21" s="26">
        <v>4.2034233048057903</v>
      </c>
      <c r="AB21" s="131"/>
    </row>
    <row r="22" spans="1:28" ht="21" customHeight="1" x14ac:dyDescent="0.2">
      <c r="A22" s="1"/>
      <c r="B22" s="1"/>
      <c r="C22" s="25" t="s">
        <v>49</v>
      </c>
      <c r="D22" s="25"/>
      <c r="E22" s="90">
        <v>7082</v>
      </c>
      <c r="F22" s="26">
        <v>41.337847303292101</v>
      </c>
      <c r="G22" s="14"/>
      <c r="H22" s="90">
        <v>2692</v>
      </c>
      <c r="I22" s="26">
        <v>14.6113764654798</v>
      </c>
      <c r="J22" s="14"/>
      <c r="K22" s="90">
        <v>3435</v>
      </c>
      <c r="L22" s="26">
        <v>19.538137762357099</v>
      </c>
      <c r="M22" s="14"/>
      <c r="N22" s="90">
        <v>3531</v>
      </c>
      <c r="O22" s="26">
        <v>16.259151816549299</v>
      </c>
      <c r="P22" s="14"/>
      <c r="Q22" s="90">
        <v>3183</v>
      </c>
      <c r="R22" s="26">
        <v>18.264761576863499</v>
      </c>
      <c r="S22" s="14"/>
      <c r="T22" s="90">
        <v>1701</v>
      </c>
      <c r="U22" s="26">
        <v>12.1856866537718</v>
      </c>
      <c r="V22" s="14"/>
      <c r="W22" s="90">
        <v>3080</v>
      </c>
      <c r="X22" s="26">
        <v>12.429880140441499</v>
      </c>
      <c r="Y22" s="14"/>
      <c r="Z22" s="90">
        <v>4089</v>
      </c>
      <c r="AA22" s="26">
        <v>13.459512837393</v>
      </c>
      <c r="AB22" s="131"/>
    </row>
    <row r="23" spans="1:28" ht="23.25" customHeight="1" x14ac:dyDescent="0.2">
      <c r="A23" s="1"/>
      <c r="B23" s="1"/>
      <c r="C23" s="25" t="s">
        <v>50</v>
      </c>
      <c r="D23" s="25"/>
      <c r="E23" s="90">
        <v>747</v>
      </c>
      <c r="F23" s="26">
        <v>4.36026149894934</v>
      </c>
      <c r="G23" s="14"/>
      <c r="H23" s="90">
        <v>1238</v>
      </c>
      <c r="I23" s="26">
        <v>6.7194963091619604</v>
      </c>
      <c r="J23" s="14"/>
      <c r="K23" s="90">
        <v>1486</v>
      </c>
      <c r="L23" s="26">
        <v>8.4523064672089205</v>
      </c>
      <c r="M23" s="14"/>
      <c r="N23" s="90">
        <v>1960</v>
      </c>
      <c r="O23" s="26">
        <v>9.0251876410185599</v>
      </c>
      <c r="P23" s="14"/>
      <c r="Q23" s="90">
        <v>1322</v>
      </c>
      <c r="R23" s="26">
        <v>7.5859298789235101</v>
      </c>
      <c r="S23" s="14"/>
      <c r="T23" s="90">
        <v>1515</v>
      </c>
      <c r="U23" s="26">
        <v>10.8532129808726</v>
      </c>
      <c r="V23" s="14"/>
      <c r="W23" s="90">
        <v>2118</v>
      </c>
      <c r="X23" s="26">
        <v>8.5475604342386706</v>
      </c>
      <c r="Y23" s="14"/>
      <c r="Z23" s="90">
        <v>3380</v>
      </c>
      <c r="AA23" s="26">
        <v>11.1257406188282</v>
      </c>
      <c r="AB23" s="131"/>
    </row>
    <row r="24" spans="1:28" ht="14.25" customHeight="1" x14ac:dyDescent="0.2">
      <c r="A24" s="1"/>
      <c r="B24" s="1"/>
      <c r="C24" s="25" t="s">
        <v>51</v>
      </c>
      <c r="D24" s="25"/>
      <c r="E24" s="90">
        <v>1023</v>
      </c>
      <c r="F24" s="26">
        <v>5.9712818118141504</v>
      </c>
      <c r="G24" s="14"/>
      <c r="H24" s="90">
        <v>2844</v>
      </c>
      <c r="I24" s="26">
        <v>15.4363873208858</v>
      </c>
      <c r="J24" s="14"/>
      <c r="K24" s="90">
        <v>923</v>
      </c>
      <c r="L24" s="26">
        <v>5.2499857801035201</v>
      </c>
      <c r="M24" s="14"/>
      <c r="N24" s="90">
        <v>2465</v>
      </c>
      <c r="O24" s="26">
        <v>11.3505548648524</v>
      </c>
      <c r="P24" s="14"/>
      <c r="Q24" s="90">
        <v>919</v>
      </c>
      <c r="R24" s="26">
        <v>5.2734262925345696</v>
      </c>
      <c r="S24" s="14"/>
      <c r="T24" s="90">
        <v>1216</v>
      </c>
      <c r="U24" s="26">
        <v>8.7112257325023297</v>
      </c>
      <c r="V24" s="14"/>
      <c r="W24" s="90">
        <v>4213</v>
      </c>
      <c r="X24" s="26">
        <v>17.002300334961099</v>
      </c>
      <c r="Y24" s="14"/>
      <c r="Z24" s="90">
        <v>1083</v>
      </c>
      <c r="AA24" s="26">
        <v>3.5648452929558898</v>
      </c>
      <c r="AB24" s="131"/>
    </row>
    <row r="25" spans="1:28" ht="14.25" customHeight="1" x14ac:dyDescent="0.2">
      <c r="A25" s="1"/>
      <c r="B25" s="1"/>
      <c r="C25" s="25" t="s">
        <v>52</v>
      </c>
      <c r="D25" s="25"/>
      <c r="E25" s="90">
        <v>263</v>
      </c>
      <c r="F25" s="26">
        <v>1.5351389213168301</v>
      </c>
      <c r="G25" s="14"/>
      <c r="H25" s="90">
        <v>602</v>
      </c>
      <c r="I25" s="26">
        <v>3.2674772036474198</v>
      </c>
      <c r="J25" s="14"/>
      <c r="K25" s="90">
        <v>537</v>
      </c>
      <c r="L25" s="26">
        <v>3.0544337637222001</v>
      </c>
      <c r="M25" s="14"/>
      <c r="N25" s="90">
        <v>754</v>
      </c>
      <c r="O25" s="26">
        <v>3.47193442924898</v>
      </c>
      <c r="P25" s="14"/>
      <c r="Q25" s="90">
        <v>340</v>
      </c>
      <c r="R25" s="26">
        <v>1.95099558156883</v>
      </c>
      <c r="S25" s="14"/>
      <c r="T25" s="90">
        <v>588</v>
      </c>
      <c r="U25" s="26">
        <v>4.2123361272297402</v>
      </c>
      <c r="V25" s="14"/>
      <c r="W25" s="90">
        <v>897</v>
      </c>
      <c r="X25" s="26">
        <v>3.62000080713507</v>
      </c>
      <c r="Y25" s="14"/>
      <c r="Z25" s="90">
        <v>1483</v>
      </c>
      <c r="AA25" s="26">
        <v>4.8815009874917701</v>
      </c>
      <c r="AB25" s="131"/>
    </row>
    <row r="26" spans="1:28" ht="23.25" customHeight="1" x14ac:dyDescent="0.2">
      <c r="A26" s="1"/>
      <c r="B26" s="1"/>
      <c r="C26" s="25" t="s">
        <v>53</v>
      </c>
      <c r="D26" s="25"/>
      <c r="E26" s="90">
        <v>1031</v>
      </c>
      <c r="F26" s="26">
        <v>6.0179780527667504</v>
      </c>
      <c r="G26" s="14"/>
      <c r="H26" s="90">
        <v>1120</v>
      </c>
      <c r="I26" s="26">
        <v>6.0790273556230998</v>
      </c>
      <c r="J26" s="14"/>
      <c r="K26" s="90">
        <v>1285</v>
      </c>
      <c r="L26" s="26">
        <v>7.3090267902849702</v>
      </c>
      <c r="M26" s="14"/>
      <c r="N26" s="90">
        <v>2021</v>
      </c>
      <c r="O26" s="26">
        <v>9.3060735829074002</v>
      </c>
      <c r="P26" s="14"/>
      <c r="Q26" s="90">
        <v>593</v>
      </c>
      <c r="R26" s="26">
        <v>3.4027658231479898</v>
      </c>
      <c r="S26" s="14"/>
      <c r="T26" s="90">
        <v>715</v>
      </c>
      <c r="U26" s="26">
        <v>5.1221434200157603</v>
      </c>
      <c r="V26" s="14"/>
      <c r="W26" s="90">
        <v>1132</v>
      </c>
      <c r="X26" s="26">
        <v>4.56838451914928</v>
      </c>
      <c r="Y26" s="14"/>
      <c r="Z26" s="90">
        <v>1228</v>
      </c>
      <c r="AA26" s="26">
        <v>4.0421329822251497</v>
      </c>
      <c r="AB26" s="131"/>
    </row>
    <row r="27" spans="1:28" ht="23.25" customHeight="1" x14ac:dyDescent="0.2">
      <c r="A27" s="1"/>
      <c r="B27" s="1"/>
      <c r="C27" s="25" t="s">
        <v>54</v>
      </c>
      <c r="D27" s="25"/>
      <c r="E27" s="90">
        <v>397</v>
      </c>
      <c r="F27" s="26">
        <v>2.3173009572729399</v>
      </c>
      <c r="G27" s="14"/>
      <c r="H27" s="90">
        <v>638</v>
      </c>
      <c r="I27" s="26">
        <v>3.4628745115067301</v>
      </c>
      <c r="J27" s="14"/>
      <c r="K27" s="90">
        <v>554</v>
      </c>
      <c r="L27" s="26">
        <v>3.15112905978045</v>
      </c>
      <c r="M27" s="14"/>
      <c r="N27" s="90">
        <v>671</v>
      </c>
      <c r="O27" s="26">
        <v>3.08974536077727</v>
      </c>
      <c r="P27" s="14"/>
      <c r="Q27" s="90">
        <v>472</v>
      </c>
      <c r="R27" s="26">
        <v>2.7084409250014301</v>
      </c>
      <c r="S27" s="14"/>
      <c r="T27" s="90">
        <v>382</v>
      </c>
      <c r="U27" s="26">
        <v>2.7365857153091202</v>
      </c>
      <c r="V27" s="14"/>
      <c r="W27" s="90">
        <v>825</v>
      </c>
      <c r="X27" s="26">
        <v>3.3294321804754001</v>
      </c>
      <c r="Y27" s="14"/>
      <c r="Z27" s="90">
        <v>1690</v>
      </c>
      <c r="AA27" s="26">
        <v>5.5628703094140901</v>
      </c>
      <c r="AB27" s="131"/>
    </row>
    <row r="28" spans="1:28" ht="23.25" customHeight="1" x14ac:dyDescent="0.2">
      <c r="A28" s="1"/>
      <c r="B28" s="1"/>
      <c r="C28" s="25" t="s">
        <v>55</v>
      </c>
      <c r="D28" s="25"/>
      <c r="E28" s="90">
        <v>1512</v>
      </c>
      <c r="F28" s="26">
        <v>8.8255895400420297</v>
      </c>
      <c r="G28" s="14"/>
      <c r="H28" s="90">
        <v>1501</v>
      </c>
      <c r="I28" s="26">
        <v>8.1469821971341698</v>
      </c>
      <c r="J28" s="14"/>
      <c r="K28" s="90">
        <v>1510</v>
      </c>
      <c r="L28" s="26">
        <v>8.5888174734087901</v>
      </c>
      <c r="M28" s="14"/>
      <c r="N28" s="90">
        <v>1935</v>
      </c>
      <c r="O28" s="26">
        <v>8.9100704517198501</v>
      </c>
      <c r="P28" s="14"/>
      <c r="Q28" s="90">
        <v>1002</v>
      </c>
      <c r="R28" s="26">
        <v>5.7496987433293203</v>
      </c>
      <c r="S28" s="14"/>
      <c r="T28" s="90">
        <v>1324</v>
      </c>
      <c r="U28" s="26">
        <v>9.484920123218</v>
      </c>
      <c r="V28" s="14"/>
      <c r="W28" s="90">
        <v>2458</v>
      </c>
      <c r="X28" s="26">
        <v>9.9196900601315594</v>
      </c>
      <c r="Y28" s="14"/>
      <c r="Z28" s="90">
        <v>3476</v>
      </c>
      <c r="AA28" s="26">
        <v>11.4417379855168</v>
      </c>
      <c r="AB28" s="131"/>
    </row>
    <row r="29" spans="1:28" ht="14.25" customHeight="1" x14ac:dyDescent="0.2">
      <c r="A29" s="1"/>
      <c r="B29" s="91"/>
      <c r="C29" s="55" t="s">
        <v>56</v>
      </c>
      <c r="D29" s="25"/>
      <c r="E29" s="92">
        <v>929</v>
      </c>
      <c r="F29" s="93">
        <v>5.42260098062106</v>
      </c>
      <c r="G29" s="14"/>
      <c r="H29" s="92">
        <v>1392</v>
      </c>
      <c r="I29" s="93">
        <v>7.5553625705601402</v>
      </c>
      <c r="J29" s="14"/>
      <c r="K29" s="92">
        <v>1384</v>
      </c>
      <c r="L29" s="93">
        <v>7.8721346908594496</v>
      </c>
      <c r="M29" s="14"/>
      <c r="N29" s="92">
        <v>1418</v>
      </c>
      <c r="O29" s="93">
        <v>6.5294469770226096</v>
      </c>
      <c r="P29" s="14"/>
      <c r="Q29" s="92">
        <v>814</v>
      </c>
      <c r="R29" s="93">
        <v>4.6709129511677299</v>
      </c>
      <c r="S29" s="14"/>
      <c r="T29" s="92">
        <v>862</v>
      </c>
      <c r="U29" s="93">
        <v>6.1752274518231998</v>
      </c>
      <c r="V29" s="14"/>
      <c r="W29" s="92">
        <v>2852</v>
      </c>
      <c r="X29" s="93">
        <v>11.509746156019199</v>
      </c>
      <c r="Y29" s="14"/>
      <c r="Z29" s="92">
        <v>3497</v>
      </c>
      <c r="AA29" s="93">
        <v>11.5108624094799</v>
      </c>
      <c r="AB29" s="131"/>
    </row>
    <row r="30" spans="1:28" ht="14.25" customHeight="1" x14ac:dyDescent="0.2">
      <c r="A30" s="1"/>
    </row>
    <row r="31" spans="1:28" ht="15" customHeight="1" x14ac:dyDescent="0.2">
      <c r="A31" s="1"/>
      <c r="B31" s="1"/>
    </row>
    <row r="32" spans="1:28" ht="15" customHeight="1" x14ac:dyDescent="0.2">
      <c r="A32" s="1"/>
      <c r="B32" s="188" t="s">
        <v>39</v>
      </c>
      <c r="C32" s="188"/>
      <c r="D32" s="19"/>
      <c r="E32" s="189" t="s">
        <v>101</v>
      </c>
      <c r="F32" s="189"/>
      <c r="G32" s="20"/>
      <c r="H32" s="20"/>
    </row>
    <row r="33" spans="1:28" ht="15" customHeight="1" x14ac:dyDescent="0.2">
      <c r="B33" s="188"/>
      <c r="C33" s="188"/>
      <c r="D33" s="19"/>
      <c r="E33" s="22" t="s">
        <v>105</v>
      </c>
      <c r="F33" s="23" t="s">
        <v>43</v>
      </c>
    </row>
    <row r="34" spans="1:28" ht="14.25" customHeight="1" x14ac:dyDescent="0.2">
      <c r="B34" s="87" t="s">
        <v>107</v>
      </c>
      <c r="C34" s="88"/>
      <c r="D34" s="1"/>
      <c r="E34" s="89">
        <v>737</v>
      </c>
      <c r="F34" s="149">
        <v>100</v>
      </c>
    </row>
    <row r="35" spans="1:28" ht="23.25" customHeight="1" x14ac:dyDescent="0.2">
      <c r="C35" s="55" t="s">
        <v>108</v>
      </c>
      <c r="E35" s="92">
        <v>737</v>
      </c>
      <c r="F35" s="93">
        <v>100</v>
      </c>
    </row>
    <row r="36" spans="1:28" ht="15" customHeight="1" x14ac:dyDescent="0.2">
      <c r="A36" s="1"/>
      <c r="B36" s="151"/>
      <c r="C36" s="19"/>
      <c r="D36" s="1"/>
      <c r="E36" s="96"/>
      <c r="F36" s="26"/>
      <c r="G36" s="150"/>
      <c r="H36" s="96"/>
      <c r="I36" s="26"/>
      <c r="J36" s="14"/>
      <c r="K36" s="96"/>
      <c r="L36" s="26"/>
      <c r="M36" s="14"/>
      <c r="N36" s="96"/>
      <c r="O36" s="26"/>
      <c r="P36" s="14"/>
      <c r="Q36" s="96"/>
      <c r="R36" s="26"/>
      <c r="S36" s="14"/>
      <c r="T36" s="96"/>
      <c r="U36" s="26"/>
      <c r="V36" s="14"/>
      <c r="W36" s="96"/>
      <c r="X36" s="26"/>
      <c r="Y36" s="14"/>
      <c r="Z36" s="96"/>
      <c r="AA36" s="26"/>
      <c r="AB36" s="131"/>
    </row>
    <row r="37" spans="1:28" ht="15" customHeight="1" x14ac:dyDescent="0.2">
      <c r="A37" s="1"/>
      <c r="B37" s="151"/>
      <c r="C37" s="19"/>
      <c r="D37" s="1"/>
      <c r="E37" s="96"/>
      <c r="F37" s="26"/>
      <c r="G37" s="150"/>
      <c r="H37" s="96"/>
      <c r="I37" s="26"/>
      <c r="J37" s="14"/>
      <c r="K37" s="96"/>
      <c r="L37" s="26"/>
      <c r="M37" s="14"/>
      <c r="N37" s="96"/>
      <c r="O37" s="26"/>
      <c r="P37" s="14"/>
      <c r="Q37" s="96"/>
      <c r="R37" s="26"/>
      <c r="S37" s="14"/>
      <c r="T37" s="96"/>
      <c r="U37" s="26"/>
      <c r="V37" s="14"/>
      <c r="W37" s="96"/>
      <c r="X37" s="26"/>
      <c r="Y37" s="14"/>
      <c r="Z37" s="96"/>
      <c r="AA37" s="26"/>
      <c r="AB37" s="131"/>
    </row>
    <row r="38" spans="1:28" ht="15" customHeight="1" x14ac:dyDescent="0.2">
      <c r="A38" s="190" t="s">
        <v>58</v>
      </c>
      <c r="B38" s="190"/>
      <c r="C38" s="190"/>
      <c r="D38" s="190"/>
      <c r="E38" s="190"/>
      <c r="F38" s="190"/>
    </row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5">
    <mergeCell ref="B32:C33"/>
    <mergeCell ref="E32:F32"/>
    <mergeCell ref="A38:F38"/>
    <mergeCell ref="A6:Q6"/>
    <mergeCell ref="A9:I9"/>
    <mergeCell ref="B13:AA13"/>
    <mergeCell ref="B15:C16"/>
    <mergeCell ref="E15:F15"/>
    <mergeCell ref="H15:I15"/>
    <mergeCell ref="K15:L15"/>
    <mergeCell ref="N15:O15"/>
    <mergeCell ref="Q15:R15"/>
    <mergeCell ref="T15:U15"/>
    <mergeCell ref="W15:X15"/>
    <mergeCell ref="Z15:AA15"/>
  </mergeCells>
  <hyperlinks>
    <hyperlink ref="A38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77" pageOrder="overThenDown" orientation="landscape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showGridLines="0" zoomScale="80" zoomScaleNormal="80" workbookViewId="0">
      <selection activeCell="A6" sqref="A6:O7"/>
    </sheetView>
  </sheetViews>
  <sheetFormatPr baseColWidth="10" defaultColWidth="10.625" defaultRowHeight="14.25" x14ac:dyDescent="0.2"/>
  <cols>
    <col min="1" max="1" width="5.125" customWidth="1"/>
    <col min="2" max="2" width="53" customWidth="1"/>
    <col min="3" max="3" width="12.375" customWidth="1"/>
    <col min="4" max="4" width="11.875" customWidth="1"/>
    <col min="5" max="5" width="8" customWidth="1"/>
    <col min="6" max="6" width="2.625" customWidth="1"/>
    <col min="7" max="7" width="10.875" customWidth="1"/>
    <col min="8" max="8" width="7.625" customWidth="1"/>
    <col min="9" max="9" width="2.375" customWidth="1"/>
    <col min="10" max="10" width="11.125" customWidth="1"/>
    <col min="11" max="11" width="8.125" customWidth="1"/>
    <col min="12" max="12" width="4.5" customWidth="1"/>
    <col min="13" max="13" width="11.375" customWidth="1"/>
    <col min="14" max="14" width="7.125" customWidth="1"/>
    <col min="15" max="15" width="2.625" customWidth="1"/>
    <col min="16" max="16" width="13.625" customWidth="1"/>
    <col min="17" max="17" width="7.625" customWidth="1"/>
    <col min="18" max="18" width="2.375" customWidth="1"/>
    <col min="19" max="19" width="11.625" customWidth="1"/>
    <col min="20" max="20" width="8.875" customWidth="1"/>
    <col min="21" max="64" width="13.625" customWidth="1"/>
  </cols>
  <sheetData>
    <row r="1" spans="1:64" ht="14.25" customHeight="1" x14ac:dyDescent="0.2"/>
    <row r="2" spans="1:64" ht="14.25" customHeight="1" x14ac:dyDescent="0.2"/>
    <row r="3" spans="1:64" ht="14.25" customHeight="1" x14ac:dyDescent="0.2"/>
    <row r="4" spans="1:64" ht="14.25" customHeight="1" x14ac:dyDescent="0.2"/>
    <row r="5" spans="1:64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64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</row>
    <row r="7" spans="1:64" ht="14.25" customHeight="1" x14ac:dyDescent="0.2">
      <c r="A7" s="18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</row>
    <row r="8" spans="1:64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64" ht="14.25" customHeight="1" x14ac:dyDescent="0.2">
      <c r="A9" s="4" t="s">
        <v>1</v>
      </c>
      <c r="B9" s="4"/>
      <c r="C9" s="4"/>
      <c r="D9" s="4"/>
      <c r="E9" s="4"/>
      <c r="F9" s="4"/>
      <c r="G9" s="4"/>
      <c r="H9" s="4"/>
      <c r="I9" s="1"/>
      <c r="J9" s="1"/>
    </row>
    <row r="10" spans="1:64" ht="12.75" customHeight="1" x14ac:dyDescent="0.2">
      <c r="B10" s="152"/>
      <c r="C10" s="152"/>
      <c r="D10" s="152"/>
      <c r="E10" s="152"/>
    </row>
    <row r="11" spans="1:64" ht="12.75" customHeight="1" x14ac:dyDescent="0.2">
      <c r="B11" s="11" t="s">
        <v>13</v>
      </c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3" spans="1:64" ht="12" customHeight="1" x14ac:dyDescent="0.2">
      <c r="B13" s="197" t="s">
        <v>22</v>
      </c>
      <c r="C13" s="197"/>
      <c r="D13" s="197"/>
      <c r="E13" s="197"/>
      <c r="F13" s="197"/>
      <c r="G13" s="197"/>
      <c r="H13" s="197"/>
      <c r="I13" s="197"/>
      <c r="J13" s="197"/>
      <c r="K13" s="197"/>
    </row>
    <row r="14" spans="1:64" ht="12" customHeight="1" x14ac:dyDescent="0.2"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64" ht="12" customHeight="1" x14ac:dyDescent="0.2">
      <c r="B15" s="87" t="s">
        <v>123</v>
      </c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</row>
    <row r="16" spans="1:64" ht="12" customHeight="1" x14ac:dyDescent="0.2"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2:20" ht="12" customHeight="1" x14ac:dyDescent="0.2">
      <c r="D17" s="209" t="s">
        <v>111</v>
      </c>
      <c r="E17" s="209"/>
      <c r="F17" s="209"/>
      <c r="G17" s="209"/>
      <c r="H17" s="209"/>
      <c r="I17" s="209"/>
      <c r="J17" s="209"/>
      <c r="K17" s="209"/>
      <c r="M17" s="209" t="s">
        <v>112</v>
      </c>
      <c r="N17" s="209"/>
      <c r="O17" s="209"/>
      <c r="P17" s="209"/>
      <c r="Q17" s="209"/>
      <c r="R17" s="209"/>
      <c r="S17" s="209"/>
      <c r="T17" s="209"/>
    </row>
    <row r="18" spans="2:20" ht="15" customHeight="1" x14ac:dyDescent="0.2">
      <c r="B18" s="198"/>
      <c r="C18" s="61"/>
      <c r="D18" s="210" t="s">
        <v>102</v>
      </c>
      <c r="E18" s="210"/>
      <c r="F18" s="210"/>
      <c r="G18" s="210"/>
      <c r="H18" s="210"/>
      <c r="I18" s="210"/>
      <c r="J18" s="210"/>
      <c r="K18" s="210"/>
      <c r="M18" s="210" t="s">
        <v>102</v>
      </c>
      <c r="N18" s="210"/>
      <c r="O18" s="210"/>
      <c r="P18" s="210"/>
      <c r="Q18" s="210"/>
      <c r="R18" s="210"/>
      <c r="S18" s="210"/>
      <c r="T18" s="210"/>
    </row>
    <row r="19" spans="2:20" ht="15" customHeight="1" x14ac:dyDescent="0.2">
      <c r="B19" s="198"/>
      <c r="C19" s="61"/>
      <c r="D19" s="210" t="s">
        <v>116</v>
      </c>
      <c r="E19" s="210"/>
      <c r="F19" s="127"/>
      <c r="G19" s="210" t="s">
        <v>117</v>
      </c>
      <c r="H19" s="210"/>
      <c r="I19" s="127"/>
      <c r="J19" s="210" t="s">
        <v>115</v>
      </c>
      <c r="K19" s="210"/>
      <c r="M19" s="210" t="s">
        <v>116</v>
      </c>
      <c r="N19" s="210"/>
      <c r="O19" s="127"/>
      <c r="P19" s="210" t="s">
        <v>117</v>
      </c>
      <c r="Q19" s="210"/>
      <c r="R19" s="127"/>
      <c r="S19" s="210" t="s">
        <v>115</v>
      </c>
      <c r="T19" s="210"/>
    </row>
    <row r="20" spans="2:20" ht="15" customHeight="1" x14ac:dyDescent="0.2">
      <c r="B20" s="198"/>
      <c r="C20" s="61"/>
      <c r="D20" s="62" t="s">
        <v>104</v>
      </c>
      <c r="E20" s="63" t="s">
        <v>43</v>
      </c>
      <c r="F20" s="127"/>
      <c r="G20" s="62" t="s">
        <v>104</v>
      </c>
      <c r="H20" s="63" t="s">
        <v>43</v>
      </c>
      <c r="I20" s="127"/>
      <c r="J20" s="62" t="s">
        <v>104</v>
      </c>
      <c r="K20" s="63" t="s">
        <v>43</v>
      </c>
      <c r="M20" s="62" t="s">
        <v>104</v>
      </c>
      <c r="N20" s="63" t="s">
        <v>43</v>
      </c>
      <c r="O20" s="127"/>
      <c r="P20" s="62" t="s">
        <v>104</v>
      </c>
      <c r="Q20" s="63" t="s">
        <v>43</v>
      </c>
      <c r="R20" s="127"/>
      <c r="S20" s="62" t="s">
        <v>104</v>
      </c>
      <c r="T20" s="63" t="s">
        <v>43</v>
      </c>
    </row>
    <row r="21" spans="2:20" ht="27.75" customHeight="1" x14ac:dyDescent="0.2">
      <c r="B21" s="64" t="s">
        <v>124</v>
      </c>
      <c r="C21" s="64"/>
      <c r="D21" s="153">
        <v>8701</v>
      </c>
      <c r="E21" s="65">
        <v>6.2869859895806997</v>
      </c>
      <c r="F21" s="65"/>
      <c r="G21" s="130">
        <v>4940</v>
      </c>
      <c r="H21" s="65">
        <v>9.2667279446247406</v>
      </c>
      <c r="I21" s="65"/>
      <c r="J21" s="130">
        <v>13641</v>
      </c>
      <c r="K21" s="65">
        <v>7.1155832368313998</v>
      </c>
      <c r="M21" s="153">
        <v>4137</v>
      </c>
      <c r="N21" s="65">
        <v>13.652564187182399</v>
      </c>
      <c r="O21" s="65"/>
      <c r="P21" s="130">
        <v>1264</v>
      </c>
      <c r="Q21" s="65">
        <v>12.937563971340801</v>
      </c>
      <c r="R21" s="65"/>
      <c r="S21" s="130">
        <v>5401</v>
      </c>
      <c r="T21" s="65">
        <v>13.4782391694949</v>
      </c>
    </row>
    <row r="22" spans="2:20" ht="39" customHeight="1" x14ac:dyDescent="0.2">
      <c r="B22" s="64" t="s">
        <v>125</v>
      </c>
      <c r="C22" s="64"/>
      <c r="D22" s="153">
        <v>6783</v>
      </c>
      <c r="E22" s="65">
        <v>4.9011177987962196</v>
      </c>
      <c r="F22" s="65"/>
      <c r="G22" s="130">
        <v>3021</v>
      </c>
      <c r="H22" s="65">
        <v>5.6669605507512797</v>
      </c>
      <c r="I22" s="65"/>
      <c r="J22" s="130">
        <v>9804</v>
      </c>
      <c r="K22" s="65">
        <v>5.1140809364339201</v>
      </c>
      <c r="M22" s="153">
        <v>4044</v>
      </c>
      <c r="N22" s="65">
        <v>13.3456537522276</v>
      </c>
      <c r="O22" s="65"/>
      <c r="P22" s="130">
        <v>1292</v>
      </c>
      <c r="Q22" s="65">
        <v>13.2241555783009</v>
      </c>
      <c r="R22" s="65"/>
      <c r="S22" s="130">
        <v>5336</v>
      </c>
      <c r="T22" s="65">
        <v>13.316031143940901</v>
      </c>
    </row>
    <row r="23" spans="2:20" ht="27" customHeight="1" x14ac:dyDescent="0.2">
      <c r="B23" s="64" t="s">
        <v>126</v>
      </c>
      <c r="C23" s="64"/>
      <c r="D23" s="153">
        <v>18702</v>
      </c>
      <c r="E23" s="65">
        <v>13.5132986986712</v>
      </c>
      <c r="F23" s="65"/>
      <c r="G23" s="130">
        <v>6683</v>
      </c>
      <c r="H23" s="65">
        <v>12.536344707272701</v>
      </c>
      <c r="I23" s="65"/>
      <c r="J23" s="130">
        <v>25385</v>
      </c>
      <c r="K23" s="65">
        <v>13.2416304132369</v>
      </c>
      <c r="M23" s="153">
        <v>7724</v>
      </c>
      <c r="N23" s="65">
        <v>25.4900666622665</v>
      </c>
      <c r="O23" s="65"/>
      <c r="P23" s="130">
        <v>2150</v>
      </c>
      <c r="Q23" s="65">
        <v>22.006141248720599</v>
      </c>
      <c r="R23" s="65"/>
      <c r="S23" s="130">
        <v>9874</v>
      </c>
      <c r="T23" s="65">
        <v>24.640646835695701</v>
      </c>
    </row>
    <row r="24" spans="2:20" ht="49.5" customHeight="1" x14ac:dyDescent="0.2">
      <c r="B24" s="64" t="s">
        <v>127</v>
      </c>
      <c r="C24" s="64"/>
      <c r="D24" s="153">
        <v>104211</v>
      </c>
      <c r="E24" s="65">
        <v>75.298597512951901</v>
      </c>
      <c r="F24" s="65"/>
      <c r="G24" s="130">
        <v>38665</v>
      </c>
      <c r="H24" s="65">
        <v>72.529966797351307</v>
      </c>
      <c r="I24" s="65"/>
      <c r="J24" s="130">
        <v>142876</v>
      </c>
      <c r="K24" s="65">
        <v>74.528705413497804</v>
      </c>
      <c r="M24" s="153">
        <v>14397</v>
      </c>
      <c r="N24" s="65">
        <v>47.511715398323503</v>
      </c>
      <c r="O24" s="65"/>
      <c r="P24" s="130">
        <v>5064</v>
      </c>
      <c r="Q24" s="65">
        <v>51.832139201637702</v>
      </c>
      <c r="R24" s="65"/>
      <c r="S24" s="130">
        <v>19461</v>
      </c>
      <c r="T24" s="65">
        <v>48.5650828508684</v>
      </c>
    </row>
    <row r="25" spans="2:20" ht="21.75" customHeight="1" x14ac:dyDescent="0.2">
      <c r="B25" s="66" t="s">
        <v>128</v>
      </c>
      <c r="C25" s="64"/>
      <c r="D25" s="132">
        <v>138397</v>
      </c>
      <c r="E25" s="67">
        <v>100</v>
      </c>
      <c r="F25" s="65"/>
      <c r="G25" s="132">
        <v>53309</v>
      </c>
      <c r="H25" s="67">
        <v>100</v>
      </c>
      <c r="I25" s="65"/>
      <c r="J25" s="132">
        <v>191706</v>
      </c>
      <c r="K25" s="67">
        <v>100</v>
      </c>
      <c r="M25" s="132">
        <v>30302</v>
      </c>
      <c r="N25" s="67">
        <v>100</v>
      </c>
      <c r="O25" s="65"/>
      <c r="P25" s="132">
        <v>9770</v>
      </c>
      <c r="Q25" s="67">
        <v>100</v>
      </c>
      <c r="R25" s="65"/>
      <c r="S25" s="132">
        <v>40072</v>
      </c>
      <c r="T25" s="67">
        <v>100</v>
      </c>
    </row>
    <row r="26" spans="2:20" ht="12" customHeight="1" x14ac:dyDescent="0.2">
      <c r="J26" s="131"/>
    </row>
    <row r="28" spans="2:20" ht="12" customHeight="1" x14ac:dyDescent="0.2">
      <c r="B28" s="197" t="s">
        <v>129</v>
      </c>
      <c r="C28" s="197"/>
      <c r="D28" s="197"/>
      <c r="E28" s="197"/>
      <c r="F28" s="197"/>
      <c r="G28" s="197"/>
      <c r="H28" s="197"/>
      <c r="I28" s="197"/>
      <c r="J28" s="197"/>
      <c r="K28" s="197"/>
    </row>
    <row r="29" spans="2:20" ht="12" customHeight="1" x14ac:dyDescent="0.2"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2:20" ht="12" customHeight="1" x14ac:dyDescent="0.2">
      <c r="B30" s="87" t="s">
        <v>130</v>
      </c>
      <c r="C30" s="87"/>
      <c r="D30" s="87"/>
      <c r="E30" s="87"/>
      <c r="F30" s="87"/>
      <c r="G30" s="87"/>
      <c r="H30" s="87"/>
      <c r="I30" s="87"/>
      <c r="J30" s="87"/>
      <c r="K30" s="87"/>
    </row>
    <row r="31" spans="2:20" ht="12" customHeight="1" x14ac:dyDescent="0.2">
      <c r="D31" s="79"/>
      <c r="E31" s="79"/>
      <c r="F31" s="79"/>
      <c r="G31" s="79"/>
      <c r="H31" s="79"/>
      <c r="I31" s="79"/>
      <c r="J31" s="79"/>
      <c r="K31" s="79"/>
    </row>
    <row r="32" spans="2:20" ht="12" customHeight="1" x14ac:dyDescent="0.2">
      <c r="B32" s="198"/>
      <c r="C32" s="61"/>
      <c r="D32" s="210" t="s">
        <v>102</v>
      </c>
      <c r="E32" s="210"/>
      <c r="F32" s="210"/>
      <c r="G32" s="210"/>
      <c r="H32" s="210"/>
      <c r="I32" s="210"/>
      <c r="J32" s="210"/>
      <c r="K32" s="210"/>
    </row>
    <row r="33" spans="1:11" ht="12" customHeight="1" x14ac:dyDescent="0.2">
      <c r="B33" s="198"/>
      <c r="C33" s="61"/>
      <c r="D33" s="210" t="s">
        <v>116</v>
      </c>
      <c r="E33" s="210"/>
      <c r="F33" s="127"/>
      <c r="G33" s="210" t="s">
        <v>117</v>
      </c>
      <c r="H33" s="210"/>
      <c r="I33" s="127"/>
      <c r="J33" s="210" t="s">
        <v>115</v>
      </c>
      <c r="K33" s="210"/>
    </row>
    <row r="34" spans="1:11" ht="12.75" customHeight="1" x14ac:dyDescent="0.2">
      <c r="B34" s="198"/>
      <c r="C34" s="61"/>
      <c r="D34" s="62" t="s">
        <v>104</v>
      </c>
      <c r="E34" s="63" t="s">
        <v>43</v>
      </c>
      <c r="F34" s="127"/>
      <c r="G34" s="62" t="s">
        <v>104</v>
      </c>
      <c r="H34" s="63" t="s">
        <v>43</v>
      </c>
      <c r="I34" s="127"/>
      <c r="J34" s="62" t="s">
        <v>104</v>
      </c>
      <c r="K34" s="63" t="s">
        <v>43</v>
      </c>
    </row>
    <row r="35" spans="1:11" ht="12" customHeight="1" x14ac:dyDescent="0.2">
      <c r="B35" s="64" t="s">
        <v>124</v>
      </c>
      <c r="C35" s="64"/>
      <c r="D35" s="130">
        <v>272.95347982380298</v>
      </c>
      <c r="E35" s="65">
        <v>18.282215661339801</v>
      </c>
      <c r="F35" s="65"/>
      <c r="G35" s="130">
        <v>250.89231001466601</v>
      </c>
      <c r="H35" s="65">
        <v>24.031830461174899</v>
      </c>
      <c r="I35" s="65"/>
      <c r="J35" s="130">
        <v>523.84578983846905</v>
      </c>
      <c r="K35" s="65">
        <v>20.648237675934901</v>
      </c>
    </row>
    <row r="36" spans="1:11" ht="28.5" customHeight="1" x14ac:dyDescent="0.2">
      <c r="B36" s="64" t="s">
        <v>125</v>
      </c>
      <c r="C36" s="64"/>
      <c r="D36" s="130">
        <v>82.561195989645597</v>
      </c>
      <c r="E36" s="65">
        <v>5.5298858666875796</v>
      </c>
      <c r="F36" s="65"/>
      <c r="G36" s="130">
        <v>40.964924551197498</v>
      </c>
      <c r="H36" s="65">
        <v>3.9238433478158501</v>
      </c>
      <c r="I36" s="65"/>
      <c r="J36" s="130">
        <v>123.526120540843</v>
      </c>
      <c r="K36" s="65">
        <v>4.86898386049835</v>
      </c>
    </row>
    <row r="37" spans="1:11" ht="26.25" customHeight="1" x14ac:dyDescent="0.2">
      <c r="B37" s="64" t="s">
        <v>126</v>
      </c>
      <c r="C37" s="64"/>
      <c r="D37" s="130">
        <v>163.71444962179501</v>
      </c>
      <c r="E37" s="65">
        <v>10.9654688293232</v>
      </c>
      <c r="F37" s="65"/>
      <c r="G37" s="130">
        <v>291.28246878786302</v>
      </c>
      <c r="H37" s="65">
        <v>27.9006196156957</v>
      </c>
      <c r="I37" s="65"/>
      <c r="J37" s="130">
        <v>454.99691840965801</v>
      </c>
      <c r="K37" s="65">
        <v>17.9344469219416</v>
      </c>
    </row>
    <row r="38" spans="1:11" ht="33.75" customHeight="1" x14ac:dyDescent="0.2">
      <c r="B38" s="64" t="s">
        <v>127</v>
      </c>
      <c r="C38" s="64"/>
      <c r="D38" s="130">
        <v>973.77087456475601</v>
      </c>
      <c r="E38" s="65">
        <v>65.222429642649502</v>
      </c>
      <c r="F38" s="65"/>
      <c r="G38" s="130">
        <v>460.86029664627301</v>
      </c>
      <c r="H38" s="65">
        <v>44.143706575313601</v>
      </c>
      <c r="I38" s="65"/>
      <c r="J38" s="130">
        <v>1434.6311712110301</v>
      </c>
      <c r="K38" s="65">
        <v>56.548331541625103</v>
      </c>
    </row>
    <row r="39" spans="1:11" ht="12.75" customHeight="1" x14ac:dyDescent="0.2">
      <c r="B39" s="66" t="s">
        <v>115</v>
      </c>
      <c r="C39" s="64"/>
      <c r="D39" s="132">
        <v>1493</v>
      </c>
      <c r="E39" s="67">
        <v>100</v>
      </c>
      <c r="F39" s="65"/>
      <c r="G39" s="132">
        <v>1044</v>
      </c>
      <c r="H39" s="67">
        <v>100</v>
      </c>
      <c r="I39" s="65"/>
      <c r="J39" s="132">
        <v>2537</v>
      </c>
      <c r="K39" s="67">
        <v>100</v>
      </c>
    </row>
    <row r="42" spans="1:11" ht="15" customHeight="1" x14ac:dyDescent="0.2">
      <c r="A42" s="190" t="s">
        <v>58</v>
      </c>
      <c r="B42" s="190"/>
      <c r="C42" s="190"/>
      <c r="D42" s="190"/>
      <c r="E42" s="190"/>
      <c r="F42" s="190"/>
    </row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20">
    <mergeCell ref="A42:F42"/>
    <mergeCell ref="B28:K28"/>
    <mergeCell ref="B32:B34"/>
    <mergeCell ref="D32:K32"/>
    <mergeCell ref="D33:E33"/>
    <mergeCell ref="G33:H33"/>
    <mergeCell ref="J33:K33"/>
    <mergeCell ref="A6:O7"/>
    <mergeCell ref="B13:K13"/>
    <mergeCell ref="D17:K17"/>
    <mergeCell ref="M17:T17"/>
    <mergeCell ref="B18:B20"/>
    <mergeCell ref="D18:K18"/>
    <mergeCell ref="M18:T18"/>
    <mergeCell ref="D19:E19"/>
    <mergeCell ref="G19:H19"/>
    <mergeCell ref="J19:K19"/>
    <mergeCell ref="M19:N19"/>
    <mergeCell ref="P19:Q19"/>
    <mergeCell ref="S19:T19"/>
  </mergeCells>
  <hyperlinks>
    <hyperlink ref="A42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77" scale="80" pageOrder="overThenDown" orientation="landscape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showGridLines="0" zoomScale="80" zoomScaleNormal="80" workbookViewId="0">
      <selection activeCell="A6" sqref="A6:D6"/>
    </sheetView>
  </sheetViews>
  <sheetFormatPr baseColWidth="10" defaultColWidth="10.625" defaultRowHeight="14.25" x14ac:dyDescent="0.2"/>
  <cols>
    <col min="1" max="1" width="5.125" style="14" customWidth="1"/>
    <col min="2" max="2" width="106.625" style="14" customWidth="1"/>
    <col min="3" max="64" width="13.625" customWidth="1"/>
  </cols>
  <sheetData>
    <row r="1" spans="1:64" ht="14.25" customHeight="1" x14ac:dyDescent="0.2"/>
    <row r="2" spans="1:64" ht="14.25" customHeight="1" x14ac:dyDescent="0.2"/>
    <row r="3" spans="1:64" ht="14.25" customHeight="1" x14ac:dyDescent="0.2"/>
    <row r="4" spans="1:64" ht="14.25" customHeight="1" x14ac:dyDescent="0.2"/>
    <row r="5" spans="1:64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64" ht="42.75" customHeight="1" x14ac:dyDescent="0.2">
      <c r="A6" s="187" t="s">
        <v>0</v>
      </c>
      <c r="B6" s="187"/>
      <c r="C6" s="187"/>
      <c r="D6" s="187"/>
      <c r="E6" s="59"/>
      <c r="F6" s="59"/>
      <c r="G6" s="59"/>
      <c r="H6" s="59"/>
      <c r="I6" s="59"/>
      <c r="J6" s="59"/>
    </row>
    <row r="7" spans="1:64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64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64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0" spans="1:64" ht="12.75" customHeight="1" x14ac:dyDescent="0.2">
      <c r="A10" s="152"/>
      <c r="B10" s="152"/>
      <c r="C10" s="152"/>
      <c r="D10" s="152"/>
    </row>
    <row r="11" spans="1:64" ht="12.75" customHeight="1" x14ac:dyDescent="0.2">
      <c r="B11" s="11" t="s">
        <v>13</v>
      </c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2" customHeight="1" x14ac:dyDescent="0.2">
      <c r="C12" s="14"/>
    </row>
    <row r="13" spans="1:64" ht="12.75" customHeight="1" x14ac:dyDescent="0.2">
      <c r="B13" s="154" t="s">
        <v>23</v>
      </c>
      <c r="C13" s="14"/>
    </row>
    <row r="14" spans="1:64" ht="12" customHeight="1" x14ac:dyDescent="0.2">
      <c r="C14" s="14"/>
    </row>
    <row r="15" spans="1:64" ht="12.75" customHeight="1" x14ac:dyDescent="0.2">
      <c r="B15" s="87" t="s">
        <v>131</v>
      </c>
      <c r="C15" s="87"/>
      <c r="D15" s="87"/>
      <c r="E15" s="87"/>
    </row>
    <row r="16" spans="1:64" ht="12" customHeight="1" x14ac:dyDescent="0.2">
      <c r="C16" s="14"/>
    </row>
    <row r="17" spans="1:7" ht="12.75" customHeight="1" x14ac:dyDescent="0.2">
      <c r="B17" s="155"/>
      <c r="C17" s="156" t="s">
        <v>132</v>
      </c>
      <c r="D17" s="156" t="s">
        <v>133</v>
      </c>
      <c r="E17" s="156" t="s">
        <v>133</v>
      </c>
    </row>
    <row r="18" spans="1:7" ht="24" customHeight="1" x14ac:dyDescent="0.2">
      <c r="B18" s="157" t="s">
        <v>134</v>
      </c>
      <c r="C18" s="65">
        <v>6.5</v>
      </c>
      <c r="D18" s="65">
        <v>93.5</v>
      </c>
      <c r="E18" s="65">
        <v>100</v>
      </c>
      <c r="F18" s="65"/>
      <c r="G18" s="65"/>
    </row>
    <row r="19" spans="1:7" ht="24" customHeight="1" x14ac:dyDescent="0.2">
      <c r="B19" s="158" t="s">
        <v>135</v>
      </c>
      <c r="C19" s="81">
        <v>28.597616865261202</v>
      </c>
      <c r="D19" s="81">
        <v>71.402383134738798</v>
      </c>
      <c r="E19" s="81">
        <v>100</v>
      </c>
      <c r="F19" s="65"/>
      <c r="G19" s="65"/>
    </row>
    <row r="20" spans="1:7" ht="26.25" customHeight="1" x14ac:dyDescent="0.2">
      <c r="A20"/>
      <c r="B20" s="182"/>
      <c r="C20" s="182"/>
    </row>
    <row r="21" spans="1:7" ht="12.75" customHeight="1" x14ac:dyDescent="0.2">
      <c r="B21" s="87" t="s">
        <v>136</v>
      </c>
      <c r="C21" s="87"/>
      <c r="D21" s="87"/>
      <c r="E21" s="87"/>
    </row>
    <row r="22" spans="1:7" ht="12" customHeight="1" x14ac:dyDescent="0.2">
      <c r="C22" s="14"/>
    </row>
    <row r="23" spans="1:7" ht="12.75" customHeight="1" x14ac:dyDescent="0.2">
      <c r="B23" s="155"/>
      <c r="C23" s="156" t="s">
        <v>132</v>
      </c>
      <c r="D23" s="156" t="s">
        <v>133</v>
      </c>
      <c r="E23" s="156" t="s">
        <v>133</v>
      </c>
    </row>
    <row r="24" spans="1:7" ht="24" customHeight="1" x14ac:dyDescent="0.2">
      <c r="B24" s="157" t="s">
        <v>134</v>
      </c>
      <c r="C24" s="65">
        <v>1.8587360594795499</v>
      </c>
      <c r="D24" s="65">
        <v>98.141263940520503</v>
      </c>
      <c r="E24" s="65">
        <v>100</v>
      </c>
      <c r="F24" s="65"/>
      <c r="G24" s="65"/>
    </row>
    <row r="25" spans="1:7" ht="24" customHeight="1" x14ac:dyDescent="0.2">
      <c r="B25" s="158" t="s">
        <v>135</v>
      </c>
      <c r="C25" s="81">
        <v>2.6022304832713798</v>
      </c>
      <c r="D25" s="81">
        <v>97.397769516728602</v>
      </c>
      <c r="E25" s="81">
        <v>100</v>
      </c>
      <c r="F25" s="65"/>
      <c r="G25" s="65"/>
    </row>
    <row r="26" spans="1:7" ht="12" customHeight="1" x14ac:dyDescent="0.2">
      <c r="C26" s="14"/>
    </row>
    <row r="27" spans="1:7" ht="12.75" customHeight="1" x14ac:dyDescent="0.2">
      <c r="B27" s="87" t="s">
        <v>130</v>
      </c>
      <c r="C27" s="87"/>
      <c r="D27" s="87"/>
      <c r="E27" s="87"/>
    </row>
    <row r="28" spans="1:7" ht="12" customHeight="1" x14ac:dyDescent="0.2">
      <c r="C28" s="14"/>
    </row>
    <row r="29" spans="1:7" ht="12.75" customHeight="1" x14ac:dyDescent="0.2">
      <c r="B29" s="155"/>
      <c r="C29" s="156" t="s">
        <v>132</v>
      </c>
      <c r="D29" s="156" t="s">
        <v>133</v>
      </c>
      <c r="E29" s="156" t="s">
        <v>133</v>
      </c>
    </row>
    <row r="30" spans="1:7" ht="24" customHeight="1" x14ac:dyDescent="0.2">
      <c r="B30" s="157" t="s">
        <v>134</v>
      </c>
      <c r="C30" s="65">
        <v>56.622516556291401</v>
      </c>
      <c r="D30" s="65">
        <v>43.377483443708599</v>
      </c>
      <c r="E30" s="65">
        <v>100</v>
      </c>
      <c r="F30" s="65"/>
      <c r="G30" s="65"/>
    </row>
    <row r="31" spans="1:7" ht="27" customHeight="1" x14ac:dyDescent="0.2">
      <c r="B31" s="158" t="s">
        <v>135</v>
      </c>
      <c r="C31" s="81">
        <v>52.849740932642497</v>
      </c>
      <c r="D31" s="81">
        <v>47.150259067357503</v>
      </c>
      <c r="E31" s="81">
        <v>100</v>
      </c>
      <c r="F31" s="65"/>
      <c r="G31" s="65"/>
    </row>
    <row r="34" spans="1:6" ht="15" customHeight="1" x14ac:dyDescent="0.2">
      <c r="A34" s="190" t="s">
        <v>58</v>
      </c>
      <c r="B34" s="190"/>
      <c r="C34" s="190"/>
      <c r="D34" s="190"/>
      <c r="E34" s="190"/>
      <c r="F34" s="190"/>
    </row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">
    <mergeCell ref="A6:D6"/>
    <mergeCell ref="B20:C20"/>
    <mergeCell ref="A34:F34"/>
  </mergeCells>
  <hyperlinks>
    <hyperlink ref="A34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77" scale="70" pageOrder="overThenDown" orientation="landscape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L32"/>
  <sheetViews>
    <sheetView showGridLines="0" zoomScaleNormal="100" workbookViewId="0">
      <selection activeCell="A6" sqref="A6:G6"/>
    </sheetView>
  </sheetViews>
  <sheetFormatPr baseColWidth="10" defaultColWidth="10.625" defaultRowHeight="14.25" x14ac:dyDescent="0.2"/>
  <cols>
    <col min="1" max="1" width="3.375" customWidth="1"/>
    <col min="2" max="2" width="76.5" style="15" customWidth="1"/>
    <col min="3" max="3" width="1" style="15" customWidth="1"/>
    <col min="4" max="4" width="15.625" style="16" customWidth="1"/>
    <col min="5" max="5" width="13.125" customWidth="1"/>
    <col min="6" max="6" width="1" customWidth="1"/>
    <col min="7" max="7" width="16.375" customWidth="1"/>
    <col min="8" max="64" width="13.625" customWidth="1"/>
  </cols>
  <sheetData>
    <row r="5" spans="1:64" ht="1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7"/>
      <c r="I6" s="17"/>
      <c r="J6" s="17"/>
      <c r="K6" s="17"/>
      <c r="L6" s="17"/>
      <c r="M6" s="17"/>
      <c r="N6" s="1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4" t="s">
        <v>1</v>
      </c>
      <c r="B9" s="4"/>
      <c r="C9" s="4"/>
      <c r="D9" s="4"/>
      <c r="E9" s="4"/>
      <c r="F9" s="4"/>
      <c r="G9" s="18"/>
      <c r="H9" s="18"/>
      <c r="I9" s="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9"/>
      <c r="C12" s="19"/>
      <c r="D12" s="20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A13" s="1"/>
      <c r="B13" s="181" t="s">
        <v>4</v>
      </c>
      <c r="C13" s="181"/>
      <c r="D13" s="181"/>
      <c r="E13" s="181"/>
      <c r="F13" s="181"/>
      <c r="G13" s="18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>
      <c r="A14" s="1"/>
      <c r="B14" s="19"/>
      <c r="C14" s="19"/>
      <c r="D14" s="20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9.5" customHeight="1" x14ac:dyDescent="0.2">
      <c r="A15" s="1"/>
      <c r="B15" s="188" t="s">
        <v>39</v>
      </c>
      <c r="C15" s="19"/>
      <c r="D15" s="189" t="s">
        <v>40</v>
      </c>
      <c r="E15" s="189"/>
      <c r="F15" s="1"/>
      <c r="G15" s="21" t="s">
        <v>41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35.25" customHeight="1" x14ac:dyDescent="0.2">
      <c r="A16" s="1"/>
      <c r="B16" s="188"/>
      <c r="C16" s="19"/>
      <c r="D16" s="22" t="s">
        <v>42</v>
      </c>
      <c r="E16" s="23" t="s">
        <v>43</v>
      </c>
      <c r="F16" s="1"/>
      <c r="G16" s="24" t="s">
        <v>44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14.25" customHeight="1" x14ac:dyDescent="0.2">
      <c r="A17" s="1"/>
      <c r="B17" s="25" t="s">
        <v>45</v>
      </c>
      <c r="C17" s="25"/>
      <c r="D17" s="20">
        <v>48016.9</v>
      </c>
      <c r="E17" s="26">
        <v>0.23440276565475501</v>
      </c>
      <c r="F17" s="1"/>
      <c r="G17" s="20">
        <v>640.22533333333297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4.25" customHeight="1" x14ac:dyDescent="0.2">
      <c r="A18" s="1"/>
      <c r="B18" s="25" t="s">
        <v>46</v>
      </c>
      <c r="C18" s="25"/>
      <c r="D18" s="20">
        <v>730210.3</v>
      </c>
      <c r="E18" s="26">
        <v>3.5646473185396901</v>
      </c>
      <c r="F18" s="1"/>
      <c r="G18" s="20">
        <v>1604.8578021978001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4.25" customHeight="1" x14ac:dyDescent="0.2">
      <c r="A19" s="1"/>
      <c r="B19" s="25" t="s">
        <v>47</v>
      </c>
      <c r="C19" s="25"/>
      <c r="D19" s="20">
        <v>4394839.3</v>
      </c>
      <c r="E19" s="26">
        <v>21.454164815475501</v>
      </c>
      <c r="F19" s="1"/>
      <c r="G19" s="20">
        <v>950.64661475232504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14.25" customHeight="1" x14ac:dyDescent="0.2">
      <c r="A20" s="1"/>
      <c r="B20" s="25" t="s">
        <v>48</v>
      </c>
      <c r="C20" s="25"/>
      <c r="D20" s="20">
        <v>4317523.7</v>
      </c>
      <c r="E20" s="26">
        <v>21.076735400659999</v>
      </c>
      <c r="F20" s="1"/>
      <c r="G20" s="20">
        <v>776.81246851385401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14.25" customHeight="1" x14ac:dyDescent="0.2">
      <c r="A21" s="1"/>
      <c r="B21" s="25" t="s">
        <v>49</v>
      </c>
      <c r="C21" s="25"/>
      <c r="D21" s="20">
        <v>5114591</v>
      </c>
      <c r="E21" s="26">
        <v>24.967756677189101</v>
      </c>
      <c r="F21" s="1"/>
      <c r="G21" s="20">
        <v>434.729366765831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14.25" customHeight="1" x14ac:dyDescent="0.2">
      <c r="A22" s="1"/>
      <c r="B22" s="25" t="s">
        <v>50</v>
      </c>
      <c r="C22" s="25"/>
      <c r="D22" s="20">
        <v>302276.2</v>
      </c>
      <c r="E22" s="26">
        <v>1.4756133209684501</v>
      </c>
      <c r="F22" s="1"/>
      <c r="G22" s="20">
        <v>773.08491048593396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4.25" customHeight="1" x14ac:dyDescent="0.2">
      <c r="A23" s="1"/>
      <c r="B23" s="25" t="s">
        <v>51</v>
      </c>
      <c r="C23" s="25"/>
      <c r="D23" s="20">
        <v>1139644.3</v>
      </c>
      <c r="E23" s="26">
        <v>5.5633698923228598</v>
      </c>
      <c r="F23" s="1"/>
      <c r="G23" s="20">
        <v>173.62039914686201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4.25" customHeight="1" x14ac:dyDescent="0.2">
      <c r="A24" s="1"/>
      <c r="B24" s="25" t="s">
        <v>52</v>
      </c>
      <c r="C24" s="25"/>
      <c r="D24" s="20">
        <v>150484.79999999999</v>
      </c>
      <c r="E24" s="26">
        <v>0.73461746403875905</v>
      </c>
      <c r="F24" s="1"/>
      <c r="G24" s="20">
        <v>196.19921773142099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4.25" customHeight="1" x14ac:dyDescent="0.2">
      <c r="A25" s="1"/>
      <c r="B25" s="25" t="s">
        <v>53</v>
      </c>
      <c r="C25" s="25"/>
      <c r="D25" s="20">
        <v>113580.7</v>
      </c>
      <c r="E25" s="26">
        <v>0.55446374516062102</v>
      </c>
      <c r="F25" s="1"/>
      <c r="G25" s="20">
        <v>585.46752577319603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4.25" customHeight="1" x14ac:dyDescent="0.2">
      <c r="A26" s="1"/>
      <c r="B26" s="25" t="s">
        <v>54</v>
      </c>
      <c r="C26" s="25"/>
      <c r="D26" s="20">
        <v>323231.3</v>
      </c>
      <c r="E26" s="26">
        <v>1.57790924999702</v>
      </c>
      <c r="F26" s="1"/>
      <c r="G26" s="20">
        <v>1277.5940711462499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4.25" customHeight="1" x14ac:dyDescent="0.2">
      <c r="A27" s="1"/>
      <c r="B27" s="25" t="s">
        <v>55</v>
      </c>
      <c r="C27" s="25"/>
      <c r="D27" s="20">
        <v>2072287.6</v>
      </c>
      <c r="E27" s="26">
        <v>10.1162287584591</v>
      </c>
      <c r="F27" s="1"/>
      <c r="G27" s="20">
        <v>372.64657435713002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14.25" customHeight="1" x14ac:dyDescent="0.2">
      <c r="A28" s="1"/>
      <c r="B28" s="25" t="s">
        <v>56</v>
      </c>
      <c r="C28" s="25"/>
      <c r="D28" s="20">
        <v>1778097.8</v>
      </c>
      <c r="E28" s="26">
        <v>8.6800905915341406</v>
      </c>
      <c r="F28" s="1"/>
      <c r="G28" s="20">
        <v>1504.3128595600699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" customHeight="1" x14ac:dyDescent="0.2">
      <c r="A29" s="1"/>
      <c r="B29" s="27" t="s">
        <v>57</v>
      </c>
      <c r="C29" s="28"/>
      <c r="D29" s="29">
        <v>20484783.899999999</v>
      </c>
      <c r="E29" s="30">
        <v>100</v>
      </c>
      <c r="F29" s="1"/>
      <c r="G29" s="31">
        <v>547.89729057451598</v>
      </c>
      <c r="H29" s="1"/>
      <c r="I29" s="1"/>
      <c r="K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" customHeight="1" x14ac:dyDescent="0.2">
      <c r="A30" s="1"/>
      <c r="B30" s="19"/>
      <c r="C30" s="19"/>
      <c r="D30" s="2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" customHeight="1" x14ac:dyDescent="0.2">
      <c r="A31" s="1"/>
      <c r="B31" s="19"/>
      <c r="C31" s="19"/>
      <c r="D31" s="2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" customHeight="1" x14ac:dyDescent="0.2">
      <c r="A32" s="190" t="s">
        <v>58</v>
      </c>
      <c r="B32" s="190"/>
      <c r="C32" s="190"/>
      <c r="D32" s="190"/>
      <c r="E32" s="19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</sheetData>
  <mergeCells count="5">
    <mergeCell ref="A6:G6"/>
    <mergeCell ref="B13:G13"/>
    <mergeCell ref="B15:B16"/>
    <mergeCell ref="D15:E15"/>
    <mergeCell ref="A32:E32"/>
  </mergeCells>
  <hyperlinks>
    <hyperlink ref="A32" location="Índice!A6" display="Volver a índice PRINCIPALES RESULTADOS AGREGADOS"/>
  </hyperlinks>
  <pageMargins left="0.74791666666666701" right="2.9861111111111099E-2" top="1.2791666666666699" bottom="1.2791666666666699" header="0.511811023622047" footer="0.511811023622047"/>
  <pageSetup paperSize="9" scale="90" pageOrder="overThenDown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6"/>
  <sheetViews>
    <sheetView topLeftCell="A106" zoomScale="80" zoomScaleNormal="80" workbookViewId="0">
      <selection activeCell="M102" sqref="M102"/>
    </sheetView>
  </sheetViews>
  <sheetFormatPr baseColWidth="10" defaultColWidth="10.625" defaultRowHeight="14.25" x14ac:dyDescent="0.2"/>
  <cols>
    <col min="1" max="1" width="39.625" customWidth="1"/>
    <col min="2" max="2" width="19.875" customWidth="1"/>
    <col min="3" max="4" width="14.125" customWidth="1"/>
    <col min="5" max="5" width="15.5" customWidth="1"/>
    <col min="6" max="6" width="15" customWidth="1"/>
    <col min="7" max="7" width="20" customWidth="1"/>
    <col min="8" max="8" width="20.5" customWidth="1"/>
    <col min="9" max="64" width="14.125" customWidth="1"/>
  </cols>
  <sheetData>
    <row r="1" spans="1:9" ht="14.25" customHeight="1" x14ac:dyDescent="0.2">
      <c r="C1" t="s">
        <v>137</v>
      </c>
      <c r="E1" t="s">
        <v>138</v>
      </c>
      <c r="H1" t="s">
        <v>139</v>
      </c>
      <c r="I1" t="s">
        <v>140</v>
      </c>
    </row>
    <row r="2" spans="1:9" ht="14.25" customHeight="1" x14ac:dyDescent="0.2">
      <c r="A2" t="s">
        <v>141</v>
      </c>
      <c r="B2" s="72">
        <f>+'T00.7'!E17</f>
        <v>3824513.3</v>
      </c>
      <c r="C2" s="77"/>
      <c r="D2" s="159">
        <f>+'T00.7'!E30</f>
        <v>234125.2</v>
      </c>
      <c r="G2" t="s">
        <v>142</v>
      </c>
      <c r="H2" s="77">
        <f>+C3</f>
        <v>21.174119070261831</v>
      </c>
      <c r="I2" s="77">
        <f>+E3</f>
        <v>12.099265692031443</v>
      </c>
    </row>
    <row r="3" spans="1:9" ht="14.25" customHeight="1" x14ac:dyDescent="0.2">
      <c r="A3" t="s">
        <v>142</v>
      </c>
      <c r="B3" s="72">
        <f>+'T00.7'!H17</f>
        <v>809807</v>
      </c>
      <c r="C3" s="77">
        <f>100*B3/$B$2</f>
        <v>21.174119070261831</v>
      </c>
      <c r="D3" s="159">
        <f>+'T00.7'!H30</f>
        <v>28327.43</v>
      </c>
      <c r="E3" s="77">
        <f>100*D3/$D$2</f>
        <v>12.099265692031443</v>
      </c>
      <c r="G3" t="s">
        <v>143</v>
      </c>
      <c r="H3" s="77">
        <f>+C4</f>
        <v>18.069985532538219</v>
      </c>
      <c r="I3" s="77">
        <f>+E4</f>
        <v>41.558704488026059</v>
      </c>
    </row>
    <row r="4" spans="1:9" ht="14.25" customHeight="1" x14ac:dyDescent="0.2">
      <c r="A4" t="s">
        <v>143</v>
      </c>
      <c r="B4" s="72">
        <f>+'T00.7'!K17</f>
        <v>691089</v>
      </c>
      <c r="C4" s="77">
        <f>100*B4/$B$2</f>
        <v>18.069985532538219</v>
      </c>
      <c r="D4" s="159">
        <f>+'T00.7'!K30</f>
        <v>97299.4</v>
      </c>
      <c r="E4" s="77">
        <f>100*D4/$D$2</f>
        <v>41.558704488026059</v>
      </c>
      <c r="G4" t="s">
        <v>144</v>
      </c>
      <c r="H4" s="77">
        <f>+C5</f>
        <v>60.75589539719995</v>
      </c>
      <c r="I4" s="77">
        <f>+E5</f>
        <v>46.342029819942496</v>
      </c>
    </row>
    <row r="5" spans="1:9" ht="12.75" customHeight="1" x14ac:dyDescent="0.2">
      <c r="A5" t="s">
        <v>144</v>
      </c>
      <c r="B5">
        <f>+B2-B3-B4</f>
        <v>2323617.2999999998</v>
      </c>
      <c r="C5" s="77">
        <f>100*B5/$B$2</f>
        <v>60.75589539719995</v>
      </c>
      <c r="D5">
        <f>+D2-D3-D4</f>
        <v>108498.37000000002</v>
      </c>
      <c r="E5" s="77">
        <f>100*D5/$D$2</f>
        <v>46.342029819942496</v>
      </c>
    </row>
    <row r="8" spans="1:9" ht="14.25" customHeight="1" x14ac:dyDescent="0.2">
      <c r="A8" s="198"/>
      <c r="B8" s="209" t="s">
        <v>103</v>
      </c>
      <c r="C8" s="209"/>
      <c r="D8" s="209"/>
      <c r="E8" s="209"/>
      <c r="F8" s="209"/>
      <c r="G8" s="209"/>
      <c r="H8" s="209"/>
      <c r="I8" s="209"/>
    </row>
    <row r="9" spans="1:9" ht="14.25" customHeight="1" x14ac:dyDescent="0.2">
      <c r="A9" s="198"/>
      <c r="B9" s="210" t="s">
        <v>115</v>
      </c>
      <c r="C9" s="210"/>
      <c r="E9" s="128" t="s">
        <v>111</v>
      </c>
      <c r="F9" s="128"/>
      <c r="G9" s="127"/>
      <c r="H9" s="128" t="s">
        <v>112</v>
      </c>
      <c r="I9" s="128"/>
    </row>
    <row r="10" spans="1:9" ht="14.25" customHeight="1" x14ac:dyDescent="0.2">
      <c r="A10" s="198"/>
      <c r="B10" s="62" t="s">
        <v>105</v>
      </c>
      <c r="C10" s="63" t="s">
        <v>43</v>
      </c>
      <c r="E10" s="62" t="s">
        <v>105</v>
      </c>
      <c r="F10" s="63" t="s">
        <v>43</v>
      </c>
      <c r="G10" s="127"/>
      <c r="H10" s="62" t="s">
        <v>105</v>
      </c>
      <c r="I10" s="129" t="s">
        <v>43</v>
      </c>
    </row>
    <row r="11" spans="1:9" ht="14.25" customHeight="1" x14ac:dyDescent="0.2">
      <c r="A11" s="64" t="s">
        <v>85</v>
      </c>
      <c r="B11" s="130">
        <f>+'T00.11'!M19</f>
        <v>17132</v>
      </c>
      <c r="C11" s="65">
        <v>9.2789553974333003</v>
      </c>
      <c r="E11" s="130">
        <f>+'T00.11'!P19</f>
        <v>14517</v>
      </c>
      <c r="F11" s="65">
        <v>10.1636766492745</v>
      </c>
      <c r="G11" s="65"/>
      <c r="H11" s="130">
        <f>+'T00.11'!S19</f>
        <v>2615</v>
      </c>
      <c r="I11" s="65">
        <v>6.6767574840228701</v>
      </c>
    </row>
    <row r="12" spans="1:9" ht="14.25" customHeight="1" x14ac:dyDescent="0.2">
      <c r="A12" s="64" t="s">
        <v>86</v>
      </c>
      <c r="B12" s="130">
        <f>+'T00.11'!M20</f>
        <v>18424</v>
      </c>
      <c r="C12" s="65">
        <v>14.0123107777979</v>
      </c>
      <c r="E12" s="130">
        <f>+'T00.11'!P20</f>
        <v>14515</v>
      </c>
      <c r="F12" s="65">
        <v>14.825244800228701</v>
      </c>
      <c r="G12" s="65"/>
      <c r="H12" s="130">
        <f>+'T00.11'!S20</f>
        <v>3909</v>
      </c>
      <c r="I12" s="65">
        <v>11.6212579885637</v>
      </c>
    </row>
    <row r="13" spans="1:9" ht="14.25" customHeight="1" x14ac:dyDescent="0.2">
      <c r="A13" s="64" t="s">
        <v>87</v>
      </c>
      <c r="B13" s="130">
        <f>+'T00.11'!M21</f>
        <v>17581</v>
      </c>
      <c r="C13" s="65">
        <v>9.6427314138192202</v>
      </c>
      <c r="E13" s="130">
        <f>+'T00.11'!P21</f>
        <v>13306</v>
      </c>
      <c r="F13" s="65">
        <v>9.9592595239796999</v>
      </c>
      <c r="G13" s="65"/>
      <c r="H13" s="130">
        <f>+'T00.11'!S21</f>
        <v>4275</v>
      </c>
      <c r="I13" s="65">
        <v>8.7117389841910509</v>
      </c>
    </row>
    <row r="14" spans="1:9" ht="14.25" customHeight="1" x14ac:dyDescent="0.2">
      <c r="A14" s="64" t="s">
        <v>88</v>
      </c>
      <c r="B14" s="130">
        <f>+'T00.11'!M22</f>
        <v>21717</v>
      </c>
      <c r="C14" s="65">
        <v>10.7201911690972</v>
      </c>
      <c r="E14" s="130">
        <f>+'T00.11'!P22</f>
        <v>15438</v>
      </c>
      <c r="F14" s="65">
        <v>10.090772639554</v>
      </c>
      <c r="G14" s="65"/>
      <c r="H14" s="130">
        <f>+'T00.11'!S22</f>
        <v>6279</v>
      </c>
      <c r="I14" s="65">
        <v>12.5714766229398</v>
      </c>
    </row>
    <row r="15" spans="1:9" ht="14.25" customHeight="1" x14ac:dyDescent="0.2">
      <c r="A15" s="64" t="s">
        <v>89</v>
      </c>
      <c r="B15" s="130">
        <f>+'T00.11'!M23</f>
        <v>17427</v>
      </c>
      <c r="C15" s="65">
        <v>8.3327110380951392</v>
      </c>
      <c r="E15" s="130">
        <f>+'T00.11'!P23</f>
        <v>14242</v>
      </c>
      <c r="F15" s="65">
        <v>8.5054678007290399</v>
      </c>
      <c r="G15" s="65"/>
      <c r="H15" s="130">
        <f>+'T00.11'!S23</f>
        <v>3185</v>
      </c>
      <c r="I15" s="65">
        <v>7.8245879582912901</v>
      </c>
    </row>
    <row r="16" spans="1:9" ht="14.25" customHeight="1" x14ac:dyDescent="0.2">
      <c r="A16" s="64" t="s">
        <v>90</v>
      </c>
      <c r="B16" s="130">
        <f>+'T00.11'!M24</f>
        <v>13959</v>
      </c>
      <c r="C16" s="65">
        <v>6.6685157725173099</v>
      </c>
      <c r="E16" s="130">
        <f>+'T00.11'!P24</f>
        <v>10124</v>
      </c>
      <c r="F16" s="65">
        <v>5.7208205274819504</v>
      </c>
      <c r="G16" s="65"/>
      <c r="H16" s="130">
        <f>+'T00.11'!S24</f>
        <v>3835</v>
      </c>
      <c r="I16" s="65">
        <v>9.4559367642112306</v>
      </c>
    </row>
    <row r="17" spans="1:27" ht="14.25" customHeight="1" x14ac:dyDescent="0.2">
      <c r="A17" s="64" t="s">
        <v>91</v>
      </c>
      <c r="B17" s="130">
        <f>+'T00.11'!M25</f>
        <v>24779</v>
      </c>
      <c r="C17" s="65">
        <v>13.268756867472501</v>
      </c>
      <c r="E17" s="130">
        <f>+'T00.11'!P25</f>
        <v>18251</v>
      </c>
      <c r="F17" s="65">
        <v>11.8847830748338</v>
      </c>
      <c r="G17" s="65"/>
      <c r="H17" s="130">
        <f>+'T00.11'!S25</f>
        <v>6528</v>
      </c>
      <c r="I17" s="65">
        <v>17.339387823747099</v>
      </c>
    </row>
    <row r="18" spans="1:27" ht="14.25" customHeight="1" x14ac:dyDescent="0.2">
      <c r="A18" s="64" t="s">
        <v>92</v>
      </c>
      <c r="B18" s="130">
        <f>+'T00.11'!M26</f>
        <v>30380</v>
      </c>
      <c r="C18" s="65">
        <v>28.075827563767501</v>
      </c>
      <c r="E18" s="130">
        <f>+'T00.11'!P26</f>
        <v>21999</v>
      </c>
      <c r="F18" s="65">
        <v>28.849974983918202</v>
      </c>
      <c r="G18" s="65"/>
      <c r="H18" s="130">
        <f>+'T00.11'!S26</f>
        <v>8381</v>
      </c>
      <c r="I18" s="65">
        <v>25.798856374033001</v>
      </c>
    </row>
    <row r="19" spans="1:27" ht="14.25" customHeight="1" x14ac:dyDescent="0.2">
      <c r="A19" s="66" t="s">
        <v>93</v>
      </c>
      <c r="B19" s="130">
        <f>SUM(B11:B18)</f>
        <v>161399</v>
      </c>
      <c r="C19" s="67">
        <v>100</v>
      </c>
      <c r="E19" s="132">
        <f>SUM(E11:E18)</f>
        <v>122392</v>
      </c>
      <c r="F19" s="67">
        <v>100</v>
      </c>
      <c r="G19" s="65"/>
      <c r="H19" s="132">
        <f>SUM(H11:H18)</f>
        <v>39007</v>
      </c>
      <c r="I19" s="67">
        <v>100</v>
      </c>
    </row>
    <row r="21" spans="1:27" ht="12.75" customHeight="1" x14ac:dyDescent="0.2">
      <c r="B21" t="s">
        <v>43</v>
      </c>
    </row>
    <row r="22" spans="1:27" ht="14.25" customHeight="1" x14ac:dyDescent="0.2">
      <c r="A22" t="s">
        <v>145</v>
      </c>
      <c r="B22" s="77">
        <f>+'T00.11'!P27*100/'T00.11'!M27</f>
        <v>75.831944435839134</v>
      </c>
    </row>
    <row r="23" spans="1:27" ht="14.25" customHeight="1" x14ac:dyDescent="0.2">
      <c r="A23" t="s">
        <v>146</v>
      </c>
      <c r="B23" s="77">
        <f>100-B22</f>
        <v>24.168055564160866</v>
      </c>
    </row>
    <row r="24" spans="1:27" ht="12.75" customHeight="1" x14ac:dyDescent="0.2">
      <c r="E24" s="72"/>
      <c r="F24" s="72"/>
      <c r="G24" s="72"/>
    </row>
    <row r="25" spans="1:27" ht="14.25" customHeight="1" x14ac:dyDescent="0.2"/>
    <row r="26" spans="1:27" ht="14.25" customHeight="1" x14ac:dyDescent="0.2"/>
    <row r="27" spans="1:27" ht="15" customHeight="1" x14ac:dyDescent="0.2"/>
    <row r="28" spans="1:27" ht="15" customHeight="1" x14ac:dyDescent="0.2">
      <c r="A28" s="188" t="s">
        <v>39</v>
      </c>
      <c r="B28" s="188"/>
      <c r="C28" s="19"/>
    </row>
    <row r="29" spans="1:27" ht="15" customHeight="1" x14ac:dyDescent="0.2">
      <c r="A29" s="188"/>
      <c r="B29" s="188"/>
      <c r="C29" s="19"/>
    </row>
    <row r="30" spans="1:27" ht="14.25" customHeight="1" x14ac:dyDescent="0.2">
      <c r="A30" s="78" t="s">
        <v>99</v>
      </c>
      <c r="B30" s="71"/>
      <c r="C30" s="19" t="s">
        <v>43</v>
      </c>
    </row>
    <row r="31" spans="1:27" ht="14.25" customHeight="1" x14ac:dyDescent="0.2">
      <c r="A31" t="s">
        <v>85</v>
      </c>
      <c r="B31" s="72">
        <f>+'T00.8'!E17</f>
        <v>177946.3</v>
      </c>
      <c r="C31" s="77">
        <f t="shared" ref="C31:C38" si="0">100*B31/$B$39</f>
        <v>4.6527828782815313</v>
      </c>
      <c r="K31" s="189" t="s">
        <v>87</v>
      </c>
      <c r="L31" s="189"/>
      <c r="N31" s="189" t="s">
        <v>88</v>
      </c>
      <c r="O31" s="189"/>
      <c r="Q31" s="189" t="s">
        <v>89</v>
      </c>
      <c r="R31" s="189"/>
      <c r="T31" s="189" t="s">
        <v>90</v>
      </c>
      <c r="U31" s="189"/>
      <c r="W31" s="189" t="s">
        <v>91</v>
      </c>
      <c r="X31" s="189"/>
      <c r="Z31" s="189" t="s">
        <v>92</v>
      </c>
      <c r="AA31" s="189"/>
    </row>
    <row r="32" spans="1:27" ht="14.25" customHeight="1" x14ac:dyDescent="0.2">
      <c r="A32" t="s">
        <v>86</v>
      </c>
      <c r="B32" s="72">
        <f>+'T00.8'!H17</f>
        <v>378249.8</v>
      </c>
      <c r="C32" s="77">
        <f t="shared" si="0"/>
        <v>9.8901420999111167</v>
      </c>
      <c r="K32" s="22" t="s">
        <v>42</v>
      </c>
      <c r="L32" s="23" t="s">
        <v>43</v>
      </c>
      <c r="N32" s="22" t="s">
        <v>42</v>
      </c>
      <c r="O32" s="23" t="s">
        <v>43</v>
      </c>
      <c r="Q32" s="22" t="s">
        <v>42</v>
      </c>
      <c r="R32" s="23" t="s">
        <v>43</v>
      </c>
      <c r="T32" s="22" t="s">
        <v>42</v>
      </c>
      <c r="U32" s="23" t="s">
        <v>43</v>
      </c>
      <c r="W32" s="22" t="s">
        <v>42</v>
      </c>
      <c r="X32" s="23" t="s">
        <v>43</v>
      </c>
      <c r="Z32" s="22" t="s">
        <v>42</v>
      </c>
      <c r="AA32" s="23" t="s">
        <v>43</v>
      </c>
    </row>
    <row r="33" spans="1:27" ht="14.25" customHeight="1" x14ac:dyDescent="0.2">
      <c r="A33" t="s">
        <v>87</v>
      </c>
      <c r="B33" s="72">
        <f>+'T00.8'!K17</f>
        <v>361480</v>
      </c>
      <c r="C33" s="77">
        <f t="shared" si="0"/>
        <v>9.4516601628761485</v>
      </c>
      <c r="K33" s="72">
        <v>222193.6</v>
      </c>
      <c r="L33" s="73">
        <v>100</v>
      </c>
      <c r="N33" s="72">
        <v>255732.9</v>
      </c>
      <c r="O33" s="73">
        <v>100</v>
      </c>
      <c r="Q33" s="72">
        <v>154552.20000000001</v>
      </c>
      <c r="R33" s="73">
        <v>100</v>
      </c>
      <c r="T33" s="72">
        <v>214433.4</v>
      </c>
      <c r="U33" s="73">
        <v>100</v>
      </c>
      <c r="W33" s="72">
        <v>388064.2</v>
      </c>
      <c r="X33" s="73">
        <v>100</v>
      </c>
      <c r="Z33" s="72">
        <v>1177979.8999999999</v>
      </c>
      <c r="AA33" s="73">
        <v>100</v>
      </c>
    </row>
    <row r="34" spans="1:27" ht="14.25" customHeight="1" x14ac:dyDescent="0.2">
      <c r="A34" t="s">
        <v>88</v>
      </c>
      <c r="B34" s="72">
        <f>+'T00.8'!N17</f>
        <v>453068.2</v>
      </c>
      <c r="C34" s="77">
        <f t="shared" si="0"/>
        <v>11.84642762256834</v>
      </c>
    </row>
    <row r="35" spans="1:27" ht="14.25" customHeight="1" x14ac:dyDescent="0.2">
      <c r="A35" t="s">
        <v>89</v>
      </c>
      <c r="B35" s="72">
        <f>+'T00.8'!Q17</f>
        <v>213924.8</v>
      </c>
      <c r="C35" s="77">
        <f t="shared" si="0"/>
        <v>5.5935169580924189</v>
      </c>
    </row>
    <row r="36" spans="1:27" ht="14.25" customHeight="1" x14ac:dyDescent="0.2">
      <c r="A36" t="s">
        <v>90</v>
      </c>
      <c r="B36" s="72">
        <f>+'T00.8'!T17</f>
        <v>292344.90000000002</v>
      </c>
      <c r="C36" s="77">
        <f t="shared" si="0"/>
        <v>7.64397655513448</v>
      </c>
    </row>
    <row r="37" spans="1:27" ht="14.25" customHeight="1" x14ac:dyDescent="0.2">
      <c r="A37" t="s">
        <v>91</v>
      </c>
      <c r="B37" s="72">
        <f>+'T00.8'!W17</f>
        <v>556904.69999999995</v>
      </c>
      <c r="C37" s="77">
        <f t="shared" si="0"/>
        <v>14.561452825905976</v>
      </c>
    </row>
    <row r="38" spans="1:27" ht="14.25" customHeight="1" x14ac:dyDescent="0.2">
      <c r="A38" t="s">
        <v>92</v>
      </c>
      <c r="B38" s="72">
        <f>+'T00.8'!Z17</f>
        <v>1390594.6</v>
      </c>
      <c r="C38" s="77">
        <f t="shared" si="0"/>
        <v>36.360040897229979</v>
      </c>
    </row>
    <row r="39" spans="1:27" ht="14.25" customHeight="1" x14ac:dyDescent="0.2">
      <c r="B39" s="160">
        <f>SUM(B31:B38)</f>
        <v>3824513.3000000003</v>
      </c>
    </row>
    <row r="41" spans="1:27" ht="14.25" customHeight="1" x14ac:dyDescent="0.2"/>
    <row r="42" spans="1:27" ht="23.25" customHeight="1" x14ac:dyDescent="0.2">
      <c r="A42" s="188" t="s">
        <v>39</v>
      </c>
      <c r="B42" s="188"/>
      <c r="C42" s="201" t="s">
        <v>103</v>
      </c>
      <c r="D42" s="201"/>
      <c r="E42" s="212" t="s">
        <v>116</v>
      </c>
      <c r="F42" s="212"/>
      <c r="G42" s="212" t="s">
        <v>117</v>
      </c>
      <c r="H42" s="212"/>
    </row>
    <row r="43" spans="1:27" ht="14.25" customHeight="1" x14ac:dyDescent="0.2">
      <c r="A43" s="188"/>
      <c r="B43" s="188"/>
      <c r="C43" s="85" t="s">
        <v>105</v>
      </c>
      <c r="D43" s="23" t="s">
        <v>43</v>
      </c>
      <c r="E43" s="137" t="s">
        <v>105</v>
      </c>
      <c r="F43" s="129" t="s">
        <v>43</v>
      </c>
      <c r="G43" s="137" t="s">
        <v>105</v>
      </c>
      <c r="H43" s="129" t="s">
        <v>43</v>
      </c>
    </row>
    <row r="44" spans="1:27" ht="23.25" customHeight="1" x14ac:dyDescent="0.2">
      <c r="A44" s="1"/>
      <c r="B44" s="25" t="s">
        <v>45</v>
      </c>
      <c r="C44" s="90">
        <f t="shared" ref="C44:C56" si="1">+E44+G44</f>
        <v>1812</v>
      </c>
      <c r="D44" s="26">
        <f t="shared" ref="D44:D56" si="2">+C44*100/$C$57</f>
        <v>1.1175807658071994</v>
      </c>
      <c r="E44" s="90">
        <f>+'T00.13'!G18</f>
        <v>1466</v>
      </c>
      <c r="F44" s="26">
        <f>+'T00.13'!H18</f>
        <v>80.905077262693197</v>
      </c>
      <c r="G44" s="90">
        <f>+'T00.13'!I18</f>
        <v>346</v>
      </c>
      <c r="H44" s="26">
        <f>+'T00.13'!J18</f>
        <v>19.094922737306799</v>
      </c>
    </row>
    <row r="45" spans="1:27" ht="33.75" customHeight="1" x14ac:dyDescent="0.2">
      <c r="A45" s="1"/>
      <c r="B45" s="25" t="s">
        <v>46</v>
      </c>
      <c r="C45" s="90">
        <f t="shared" si="1"/>
        <v>7123</v>
      </c>
      <c r="D45" s="26">
        <f t="shared" si="2"/>
        <v>4.3932272598480591</v>
      </c>
      <c r="E45" s="90">
        <f>+'T00.13'!G19</f>
        <v>5861</v>
      </c>
      <c r="F45" s="26">
        <f>+'T00.13'!H19</f>
        <v>82.282746033974504</v>
      </c>
      <c r="G45" s="90">
        <f>+'T00.13'!I19</f>
        <v>1262</v>
      </c>
      <c r="H45" s="26">
        <f>+'T00.13'!J19</f>
        <v>17.717253966025599</v>
      </c>
    </row>
    <row r="46" spans="1:27" ht="14.25" customHeight="1" x14ac:dyDescent="0.2">
      <c r="A46" s="1"/>
      <c r="B46" s="25" t="s">
        <v>47</v>
      </c>
      <c r="C46" s="90">
        <f t="shared" si="1"/>
        <v>39754</v>
      </c>
      <c r="D46" s="26">
        <f t="shared" si="2"/>
        <v>24.518932540783339</v>
      </c>
      <c r="E46" s="90">
        <f>+'T00.13'!G20</f>
        <v>31898</v>
      </c>
      <c r="F46" s="26">
        <f>+'T00.13'!H20</f>
        <v>80.238466569401794</v>
      </c>
      <c r="G46" s="90">
        <f>+'T00.13'!I20</f>
        <v>7856</v>
      </c>
      <c r="H46" s="26">
        <f>+'T00.13'!J20</f>
        <v>19.761533430598199</v>
      </c>
    </row>
    <row r="47" spans="1:27" ht="23.25" customHeight="1" x14ac:dyDescent="0.2">
      <c r="A47" s="1"/>
      <c r="B47" s="25" t="s">
        <v>48</v>
      </c>
      <c r="C47" s="90">
        <f t="shared" si="1"/>
        <v>7381</v>
      </c>
      <c r="D47" s="26">
        <f t="shared" si="2"/>
        <v>4.5523529980259054</v>
      </c>
      <c r="E47" s="90">
        <f>+'T00.13'!G21</f>
        <v>5988</v>
      </c>
      <c r="F47" s="26">
        <f>+'T00.13'!H21</f>
        <v>81.127218534074004</v>
      </c>
      <c r="G47" s="90">
        <f>+'T00.13'!I21</f>
        <v>1393</v>
      </c>
      <c r="H47" s="26">
        <f>+'T00.13'!J21</f>
        <v>18.872781465926</v>
      </c>
    </row>
    <row r="48" spans="1:27" ht="14.25" customHeight="1" x14ac:dyDescent="0.2">
      <c r="A48" s="1"/>
      <c r="B48" s="25" t="s">
        <v>49</v>
      </c>
      <c r="C48" s="90">
        <f t="shared" si="1"/>
        <v>28793</v>
      </c>
      <c r="D48" s="26">
        <f t="shared" si="2"/>
        <v>17.758555733933054</v>
      </c>
      <c r="E48" s="90">
        <f>+'T00.13'!G22</f>
        <v>18867</v>
      </c>
      <c r="F48" s="26">
        <f>+'T00.13'!H22</f>
        <v>65.526343208418695</v>
      </c>
      <c r="G48" s="90">
        <f>+'T00.13'!I22</f>
        <v>9926</v>
      </c>
      <c r="H48" s="26">
        <f>+'T00.13'!J22</f>
        <v>34.473656791581298</v>
      </c>
    </row>
    <row r="49" spans="1:8" ht="23.25" customHeight="1" x14ac:dyDescent="0.2">
      <c r="A49" s="1"/>
      <c r="B49" s="25" t="s">
        <v>50</v>
      </c>
      <c r="C49" s="90">
        <f t="shared" si="1"/>
        <v>13766</v>
      </c>
      <c r="D49" s="26">
        <f t="shared" si="2"/>
        <v>8.4904066347140787</v>
      </c>
      <c r="E49" s="90">
        <f>+'T00.13'!G23</f>
        <v>10715</v>
      </c>
      <c r="F49" s="26">
        <f>+'T00.13'!H23</f>
        <v>77.836699113758499</v>
      </c>
      <c r="G49" s="90">
        <f>+'T00.13'!I23</f>
        <v>3051</v>
      </c>
      <c r="H49" s="26">
        <f>+'T00.13'!J23</f>
        <v>22.163300886241501</v>
      </c>
    </row>
    <row r="50" spans="1:8" ht="14.25" customHeight="1" x14ac:dyDescent="0.2">
      <c r="A50" s="1"/>
      <c r="B50" s="25" t="s">
        <v>51</v>
      </c>
      <c r="C50" s="90">
        <f t="shared" si="1"/>
        <v>14686</v>
      </c>
      <c r="D50" s="26">
        <f t="shared" si="2"/>
        <v>9.057831747596321</v>
      </c>
      <c r="E50" s="90">
        <f>+'T00.13'!G24</f>
        <v>7598</v>
      </c>
      <c r="F50" s="26">
        <f>+'T00.13'!H24</f>
        <v>51.736347541876597</v>
      </c>
      <c r="G50" s="90">
        <f>+'T00.13'!I24</f>
        <v>7088</v>
      </c>
      <c r="H50" s="26">
        <f>+'T00.13'!J24</f>
        <v>48.263652458123403</v>
      </c>
    </row>
    <row r="51" spans="1:8" ht="23.25" customHeight="1" x14ac:dyDescent="0.2">
      <c r="A51" s="1"/>
      <c r="B51" s="25" t="s">
        <v>52</v>
      </c>
      <c r="C51" s="90">
        <f t="shared" si="1"/>
        <v>5464</v>
      </c>
      <c r="D51" s="26">
        <f t="shared" si="2"/>
        <v>3.3700117573788844</v>
      </c>
      <c r="E51" s="90">
        <f>+'T00.13'!G25</f>
        <v>2518</v>
      </c>
      <c r="F51" s="26">
        <f>+'T00.13'!H25</f>
        <v>46.083455344070302</v>
      </c>
      <c r="G51" s="90">
        <f>+'T00.13'!I25</f>
        <v>2946</v>
      </c>
      <c r="H51" s="26">
        <f>+'T00.13'!J25</f>
        <v>53.916544655929698</v>
      </c>
    </row>
    <row r="52" spans="1:8" ht="23.25" customHeight="1" x14ac:dyDescent="0.2">
      <c r="A52" s="1"/>
      <c r="B52" s="25" t="s">
        <v>53</v>
      </c>
      <c r="C52" s="90">
        <f t="shared" si="1"/>
        <v>9125</v>
      </c>
      <c r="D52" s="26">
        <f t="shared" si="2"/>
        <v>5.627993646793982</v>
      </c>
      <c r="E52" s="90">
        <f>+'T00.13'!G26</f>
        <v>5397</v>
      </c>
      <c r="F52" s="26">
        <f>+'T00.13'!H26</f>
        <v>59.145205479452102</v>
      </c>
      <c r="G52" s="90">
        <f>+'T00.13'!I26</f>
        <v>3728</v>
      </c>
      <c r="H52" s="26">
        <f>+'T00.13'!J26</f>
        <v>40.854794520547998</v>
      </c>
    </row>
    <row r="53" spans="1:8" ht="23.25" customHeight="1" x14ac:dyDescent="0.2">
      <c r="A53" s="1"/>
      <c r="B53" s="25" t="s">
        <v>54</v>
      </c>
      <c r="C53" s="90">
        <f t="shared" si="1"/>
        <v>5629</v>
      </c>
      <c r="D53" s="26">
        <f t="shared" si="2"/>
        <v>3.4717782178414605</v>
      </c>
      <c r="E53" s="90">
        <f>+'T00.13'!G27</f>
        <v>3943</v>
      </c>
      <c r="F53" s="26">
        <f>+'T00.13'!H27</f>
        <v>70.047965890922001</v>
      </c>
      <c r="G53" s="90">
        <f>+'T00.13'!I27</f>
        <v>1686</v>
      </c>
      <c r="H53" s="26">
        <f>+'T00.13'!J27</f>
        <v>29.952034109077999</v>
      </c>
    </row>
    <row r="54" spans="1:8" ht="33.75" customHeight="1" x14ac:dyDescent="0.2">
      <c r="A54" s="1"/>
      <c r="B54" s="25" t="s">
        <v>55</v>
      </c>
      <c r="C54" s="90">
        <f t="shared" si="1"/>
        <v>14718</v>
      </c>
      <c r="D54" s="26">
        <f t="shared" si="2"/>
        <v>9.0775682732617895</v>
      </c>
      <c r="E54" s="90">
        <f>+'T00.13'!G28</f>
        <v>12938</v>
      </c>
      <c r="F54" s="26">
        <f>+'T00.13'!H28</f>
        <v>87.905965484440799</v>
      </c>
      <c r="G54" s="90">
        <f>+'T00.13'!I28</f>
        <v>1780</v>
      </c>
      <c r="H54" s="26">
        <f>+'T00.13'!J28</f>
        <v>12.0940345155592</v>
      </c>
    </row>
    <row r="55" spans="1:8" ht="14.25" customHeight="1" x14ac:dyDescent="0.2">
      <c r="A55" s="1"/>
      <c r="B55" s="25" t="s">
        <v>56</v>
      </c>
      <c r="C55" s="90">
        <f t="shared" si="1"/>
        <v>13148</v>
      </c>
      <c r="D55" s="26">
        <f t="shared" si="2"/>
        <v>8.1092449827997015</v>
      </c>
      <c r="E55" s="90">
        <f>+'T00.13'!G29</f>
        <v>10934</v>
      </c>
      <c r="F55" s="26">
        <f>+'T00.13'!H29</f>
        <v>83.160937024642493</v>
      </c>
      <c r="G55" s="90">
        <f>+'T00.13'!I29</f>
        <v>2214</v>
      </c>
      <c r="H55" s="26">
        <f>+'T00.13'!J29</f>
        <v>16.8390629753575</v>
      </c>
    </row>
    <row r="56" spans="1:8" ht="23.25" customHeight="1" x14ac:dyDescent="0.2">
      <c r="A56" s="91"/>
      <c r="B56" s="55" t="s">
        <v>108</v>
      </c>
      <c r="C56" s="90">
        <f t="shared" si="1"/>
        <v>736.932850565796</v>
      </c>
      <c r="D56" s="26">
        <f t="shared" si="2"/>
        <v>0.45451544121622783</v>
      </c>
      <c r="E56" s="145">
        <f>+'T00.13'!G31</f>
        <v>464.25373621345602</v>
      </c>
      <c r="F56" s="93">
        <f>+'T00.13'!H31</f>
        <v>62.998105710311997</v>
      </c>
      <c r="G56" s="90">
        <f>+'T00.13'!I31</f>
        <v>272.67911435233998</v>
      </c>
      <c r="H56" s="26">
        <f>+'T00.13'!J31</f>
        <v>37.001894289688003</v>
      </c>
    </row>
    <row r="57" spans="1:8" ht="14.25" customHeight="1" x14ac:dyDescent="0.2">
      <c r="A57" s="94"/>
      <c r="B57" s="27" t="s">
        <v>109</v>
      </c>
      <c r="C57" s="95">
        <f>SUM(C44:C56)</f>
        <v>162135.93285056579</v>
      </c>
      <c r="D57" s="30">
        <v>100</v>
      </c>
      <c r="E57" s="95">
        <v>73460.516122939094</v>
      </c>
      <c r="F57" s="30">
        <f>+'T00.13'!H32</f>
        <v>73.140636780071802</v>
      </c>
      <c r="G57" s="95">
        <f>+'T00.13'!I32</f>
        <v>43548.679114352301</v>
      </c>
      <c r="H57" s="30">
        <f>+'T00.13'!J32</f>
        <v>26.859363219928198</v>
      </c>
    </row>
    <row r="58" spans="1:8" ht="14.25" customHeight="1" x14ac:dyDescent="0.2"/>
    <row r="59" spans="1:8" ht="14.25" customHeight="1" x14ac:dyDescent="0.2"/>
    <row r="60" spans="1:8" ht="14.25" customHeight="1" x14ac:dyDescent="0.2">
      <c r="A60" s="141"/>
      <c r="B60" s="136" t="s">
        <v>116</v>
      </c>
      <c r="C60" s="136" t="s">
        <v>117</v>
      </c>
    </row>
    <row r="61" spans="1:8" ht="14.25" customHeight="1" x14ac:dyDescent="0.2">
      <c r="A61" s="137"/>
      <c r="B61" s="129" t="s">
        <v>43</v>
      </c>
      <c r="C61" s="129" t="s">
        <v>43</v>
      </c>
    </row>
    <row r="62" spans="1:8" ht="14.25" customHeight="1" x14ac:dyDescent="0.25">
      <c r="A62" s="161" t="s">
        <v>115</v>
      </c>
      <c r="B62" s="26">
        <f>+F57</f>
        <v>73.140636780071802</v>
      </c>
      <c r="C62" s="26">
        <f>+H57</f>
        <v>26.859363219928198</v>
      </c>
      <c r="D62" t="s">
        <v>115</v>
      </c>
    </row>
    <row r="63" spans="1:8" ht="33.75" customHeight="1" x14ac:dyDescent="0.2">
      <c r="A63" s="25" t="s">
        <v>45</v>
      </c>
      <c r="B63" s="26">
        <f t="shared" ref="B63:B75" si="3">+F44</f>
        <v>80.905077262693197</v>
      </c>
      <c r="C63" s="26">
        <f t="shared" ref="C63:C75" si="4">+H44</f>
        <v>19.094922737306799</v>
      </c>
      <c r="D63" s="162" t="s">
        <v>147</v>
      </c>
    </row>
    <row r="64" spans="1:8" ht="54.75" customHeight="1" x14ac:dyDescent="0.2">
      <c r="A64" s="25" t="s">
        <v>46</v>
      </c>
      <c r="B64" s="26">
        <f t="shared" si="3"/>
        <v>82.282746033974504</v>
      </c>
      <c r="C64" s="26">
        <f t="shared" si="4"/>
        <v>17.717253966025599</v>
      </c>
      <c r="D64" s="162" t="s">
        <v>148</v>
      </c>
    </row>
    <row r="65" spans="1:4" ht="23.25" customHeight="1" x14ac:dyDescent="0.2">
      <c r="A65" s="25" t="s">
        <v>47</v>
      </c>
      <c r="B65" s="26">
        <f t="shared" si="3"/>
        <v>80.238466569401794</v>
      </c>
      <c r="C65" s="26">
        <f t="shared" si="4"/>
        <v>19.761533430598199</v>
      </c>
      <c r="D65" s="162" t="s">
        <v>149</v>
      </c>
    </row>
    <row r="66" spans="1:4" ht="44.25" customHeight="1" x14ac:dyDescent="0.2">
      <c r="A66" s="25" t="s">
        <v>48</v>
      </c>
      <c r="B66" s="26">
        <f t="shared" si="3"/>
        <v>81.127218534074004</v>
      </c>
      <c r="C66" s="26">
        <f t="shared" si="4"/>
        <v>18.872781465926</v>
      </c>
      <c r="D66" s="162" t="s">
        <v>150</v>
      </c>
    </row>
    <row r="67" spans="1:4" ht="23.25" customHeight="1" x14ac:dyDescent="0.2">
      <c r="A67" s="25" t="s">
        <v>49</v>
      </c>
      <c r="B67" s="26">
        <f t="shared" si="3"/>
        <v>65.526343208418695</v>
      </c>
      <c r="C67" s="26">
        <f t="shared" si="4"/>
        <v>34.473656791581298</v>
      </c>
      <c r="D67" s="162" t="s">
        <v>151</v>
      </c>
    </row>
    <row r="68" spans="1:4" ht="54.75" customHeight="1" x14ac:dyDescent="0.2">
      <c r="A68" s="25" t="s">
        <v>50</v>
      </c>
      <c r="B68" s="26">
        <f t="shared" si="3"/>
        <v>77.836699113758499</v>
      </c>
      <c r="C68" s="26">
        <f t="shared" si="4"/>
        <v>22.163300886241501</v>
      </c>
      <c r="D68" s="162" t="s">
        <v>152</v>
      </c>
    </row>
    <row r="69" spans="1:4" ht="14.25" customHeight="1" x14ac:dyDescent="0.2">
      <c r="A69" s="25" t="s">
        <v>51</v>
      </c>
      <c r="B69" s="26">
        <f t="shared" si="3"/>
        <v>51.736347541876597</v>
      </c>
      <c r="C69" s="26">
        <f t="shared" si="4"/>
        <v>48.263652458123403</v>
      </c>
      <c r="D69" s="162" t="s">
        <v>153</v>
      </c>
    </row>
    <row r="70" spans="1:4" ht="33.75" customHeight="1" x14ac:dyDescent="0.2">
      <c r="A70" s="25" t="s">
        <v>52</v>
      </c>
      <c r="B70" s="26">
        <f t="shared" si="3"/>
        <v>46.083455344070302</v>
      </c>
      <c r="C70" s="26">
        <f t="shared" si="4"/>
        <v>53.916544655929698</v>
      </c>
      <c r="D70" s="162" t="s">
        <v>154</v>
      </c>
    </row>
    <row r="71" spans="1:4" ht="44.25" customHeight="1" x14ac:dyDescent="0.2">
      <c r="A71" s="25" t="s">
        <v>53</v>
      </c>
      <c r="B71" s="26">
        <f t="shared" si="3"/>
        <v>59.145205479452102</v>
      </c>
      <c r="C71" s="26">
        <f t="shared" si="4"/>
        <v>40.854794520547998</v>
      </c>
      <c r="D71" s="162" t="s">
        <v>155</v>
      </c>
    </row>
    <row r="72" spans="1:4" ht="44.25" customHeight="1" x14ac:dyDescent="0.2">
      <c r="A72" s="25" t="s">
        <v>54</v>
      </c>
      <c r="B72" s="26">
        <f t="shared" si="3"/>
        <v>70.047965890922001</v>
      </c>
      <c r="C72" s="26">
        <f t="shared" si="4"/>
        <v>29.952034109077999</v>
      </c>
      <c r="D72" s="162" t="s">
        <v>156</v>
      </c>
    </row>
    <row r="73" spans="1:4" ht="54.75" customHeight="1" x14ac:dyDescent="0.2">
      <c r="A73" s="25" t="s">
        <v>55</v>
      </c>
      <c r="B73" s="26">
        <f t="shared" si="3"/>
        <v>87.905965484440799</v>
      </c>
      <c r="C73" s="26">
        <f t="shared" si="4"/>
        <v>12.0940345155592</v>
      </c>
      <c r="D73" s="162" t="s">
        <v>157</v>
      </c>
    </row>
    <row r="74" spans="1:4" ht="23.25" customHeight="1" x14ac:dyDescent="0.2">
      <c r="A74" s="25" t="s">
        <v>56</v>
      </c>
      <c r="B74" s="26">
        <f t="shared" si="3"/>
        <v>83.160937024642493</v>
      </c>
      <c r="C74" s="26">
        <f t="shared" si="4"/>
        <v>16.8390629753575</v>
      </c>
      <c r="D74" s="162" t="s">
        <v>158</v>
      </c>
    </row>
    <row r="75" spans="1:4" ht="54.75" customHeight="1" x14ac:dyDescent="0.2">
      <c r="A75" s="55" t="s">
        <v>108</v>
      </c>
      <c r="B75" s="26">
        <f t="shared" si="3"/>
        <v>62.998105710311997</v>
      </c>
      <c r="C75" s="26">
        <f t="shared" si="4"/>
        <v>37.001894289688003</v>
      </c>
      <c r="D75" s="162" t="s">
        <v>159</v>
      </c>
    </row>
    <row r="76" spans="1:4" ht="14.25" customHeight="1" x14ac:dyDescent="0.2"/>
    <row r="77" spans="1:4" ht="14.25" customHeight="1" x14ac:dyDescent="0.2"/>
    <row r="78" spans="1:4" ht="14.25" customHeight="1" x14ac:dyDescent="0.2">
      <c r="A78" s="163" t="s">
        <v>160</v>
      </c>
      <c r="B78" s="164" t="s">
        <v>43</v>
      </c>
    </row>
    <row r="79" spans="1:4" ht="14.25" customHeight="1" x14ac:dyDescent="0.2">
      <c r="A79" s="165" t="s">
        <v>82</v>
      </c>
      <c r="B79" s="30">
        <f>+'T00.4'!G26</f>
        <v>3.8503850385038501</v>
      </c>
    </row>
    <row r="80" spans="1:4" ht="14.25" customHeight="1" x14ac:dyDescent="0.2">
      <c r="A80" s="166" t="s">
        <v>81</v>
      </c>
      <c r="B80" s="30">
        <f>+'T00.4'!F26</f>
        <v>10.4510451045105</v>
      </c>
    </row>
    <row r="81" spans="1:8" ht="14.25" customHeight="1" x14ac:dyDescent="0.2">
      <c r="A81" s="166" t="s">
        <v>80</v>
      </c>
      <c r="B81" s="30">
        <f>+'T00.4'!E26</f>
        <v>20.132013201320099</v>
      </c>
    </row>
    <row r="82" spans="1:8" ht="14.25" customHeight="1" x14ac:dyDescent="0.2">
      <c r="A82" s="166" t="s">
        <v>79</v>
      </c>
      <c r="B82" s="30">
        <f>+'T00.4'!D26</f>
        <v>96.919691969196904</v>
      </c>
    </row>
    <row r="84" spans="1:8" ht="12.75" customHeight="1" x14ac:dyDescent="0.2">
      <c r="F84" t="s">
        <v>161</v>
      </c>
      <c r="G84" t="s">
        <v>162</v>
      </c>
    </row>
    <row r="85" spans="1:8" ht="39" customHeight="1" x14ac:dyDescent="0.2">
      <c r="A85" s="216" t="s">
        <v>163</v>
      </c>
      <c r="B85" s="216"/>
      <c r="C85" s="216"/>
      <c r="D85" s="216"/>
      <c r="F85" s="167" t="s">
        <v>164</v>
      </c>
      <c r="G85" s="167" t="s">
        <v>165</v>
      </c>
      <c r="H85" s="167" t="s">
        <v>166</v>
      </c>
    </row>
    <row r="86" spans="1:8" ht="37.5" customHeight="1" x14ac:dyDescent="0.2">
      <c r="A86" s="14"/>
      <c r="B86" s="14"/>
      <c r="E86" s="136" t="s">
        <v>134</v>
      </c>
      <c r="F86" s="77">
        <f>+B88</f>
        <v>6.5</v>
      </c>
      <c r="G86" s="77">
        <f>+B94</f>
        <v>1.8587360594795499</v>
      </c>
      <c r="H86" s="77">
        <f>+B100</f>
        <v>56.622516556291401</v>
      </c>
    </row>
    <row r="87" spans="1:8" ht="39.75" customHeight="1" x14ac:dyDescent="0.2">
      <c r="A87" s="155"/>
      <c r="B87" s="156" t="s">
        <v>132</v>
      </c>
      <c r="C87" s="156" t="s">
        <v>133</v>
      </c>
      <c r="D87" s="156" t="s">
        <v>133</v>
      </c>
      <c r="E87" s="136" t="s">
        <v>135</v>
      </c>
      <c r="F87" s="77">
        <f>+B89</f>
        <v>28.597616865261202</v>
      </c>
      <c r="G87" s="77">
        <f>+B95</f>
        <v>2.6022304832713798</v>
      </c>
      <c r="H87" s="77">
        <f>+B101</f>
        <v>52.849740932642497</v>
      </c>
    </row>
    <row r="88" spans="1:8" ht="24" customHeight="1" x14ac:dyDescent="0.2">
      <c r="A88" s="157" t="s">
        <v>134</v>
      </c>
      <c r="B88" s="65">
        <f>+'T00.18'!C18</f>
        <v>6.5</v>
      </c>
      <c r="C88" s="65">
        <f>+'T00.18'!D18</f>
        <v>93.5</v>
      </c>
      <c r="D88" s="65">
        <v>100</v>
      </c>
      <c r="E88" s="65"/>
      <c r="F88" s="65"/>
      <c r="G88" s="65"/>
    </row>
    <row r="89" spans="1:8" ht="24" customHeight="1" x14ac:dyDescent="0.2">
      <c r="A89" s="158" t="s">
        <v>135</v>
      </c>
      <c r="B89" s="65">
        <f>+'T00.18'!C19</f>
        <v>28.597616865261202</v>
      </c>
      <c r="C89" s="65">
        <f>+'T00.18'!D19</f>
        <v>71.402383134738798</v>
      </c>
      <c r="D89" s="81">
        <v>100</v>
      </c>
      <c r="E89" s="65"/>
      <c r="F89" s="65"/>
      <c r="G89" s="65"/>
    </row>
    <row r="90" spans="1:8" ht="26.25" customHeight="1" x14ac:dyDescent="0.2">
      <c r="A90" s="182"/>
      <c r="B90" s="182"/>
    </row>
    <row r="91" spans="1:8" ht="12.75" customHeight="1" x14ac:dyDescent="0.2">
      <c r="A91" s="216" t="s">
        <v>167</v>
      </c>
      <c r="B91" s="216"/>
      <c r="C91" s="216"/>
      <c r="D91" s="216"/>
    </row>
    <row r="92" spans="1:8" ht="12" customHeight="1" x14ac:dyDescent="0.2">
      <c r="A92" s="14"/>
      <c r="B92" s="14"/>
    </row>
    <row r="93" spans="1:8" ht="12.75" customHeight="1" x14ac:dyDescent="0.2">
      <c r="A93" s="155"/>
      <c r="B93" s="156" t="s">
        <v>132</v>
      </c>
      <c r="C93" s="156" t="s">
        <v>133</v>
      </c>
      <c r="D93" s="156" t="s">
        <v>133</v>
      </c>
    </row>
    <row r="94" spans="1:8" ht="24" customHeight="1" x14ac:dyDescent="0.2">
      <c r="A94" s="157" t="s">
        <v>134</v>
      </c>
      <c r="B94" s="65">
        <f>+'T00.18'!C24</f>
        <v>1.8587360594795499</v>
      </c>
      <c r="C94" s="65">
        <f>+'T00.18'!D24</f>
        <v>98.141263940520503</v>
      </c>
      <c r="D94" s="65">
        <v>100</v>
      </c>
      <c r="E94" s="65"/>
      <c r="F94" s="65"/>
      <c r="G94" s="65"/>
    </row>
    <row r="95" spans="1:8" ht="24" customHeight="1" x14ac:dyDescent="0.2">
      <c r="A95" s="158" t="s">
        <v>135</v>
      </c>
      <c r="B95" s="65">
        <f>+'T00.18'!C25</f>
        <v>2.6022304832713798</v>
      </c>
      <c r="C95" s="65">
        <f>+'T00.18'!D25</f>
        <v>97.397769516728602</v>
      </c>
      <c r="D95" s="81">
        <v>100</v>
      </c>
      <c r="E95" s="65"/>
      <c r="F95" s="65"/>
      <c r="G95" s="65"/>
    </row>
    <row r="96" spans="1:8" ht="12" customHeight="1" x14ac:dyDescent="0.2">
      <c r="A96" s="14"/>
      <c r="B96" s="14"/>
    </row>
    <row r="97" spans="1:15" ht="12.75" customHeight="1" x14ac:dyDescent="0.2">
      <c r="A97" s="216" t="s">
        <v>168</v>
      </c>
      <c r="B97" s="216"/>
      <c r="C97" s="216"/>
      <c r="D97" s="216"/>
    </row>
    <row r="98" spans="1:15" ht="12" customHeight="1" x14ac:dyDescent="0.2">
      <c r="A98" s="14"/>
      <c r="B98" s="14"/>
    </row>
    <row r="99" spans="1:15" ht="12.75" customHeight="1" x14ac:dyDescent="0.2">
      <c r="A99" s="155"/>
      <c r="B99" s="156" t="s">
        <v>132</v>
      </c>
      <c r="C99" s="156" t="s">
        <v>133</v>
      </c>
      <c r="D99" s="156" t="s">
        <v>133</v>
      </c>
    </row>
    <row r="100" spans="1:15" ht="24" customHeight="1" x14ac:dyDescent="0.2">
      <c r="A100" s="157" t="s">
        <v>134</v>
      </c>
      <c r="B100" s="65">
        <f>+'T00.18'!C30</f>
        <v>56.622516556291401</v>
      </c>
      <c r="C100" s="65">
        <f>+'T00.18'!D30</f>
        <v>43.377483443708599</v>
      </c>
      <c r="D100" s="65">
        <v>100</v>
      </c>
      <c r="E100" s="65"/>
      <c r="F100" s="65"/>
      <c r="G100" s="65"/>
    </row>
    <row r="101" spans="1:15" ht="27" customHeight="1" x14ac:dyDescent="0.2">
      <c r="A101" s="158" t="s">
        <v>135</v>
      </c>
      <c r="B101" s="65">
        <f>+'T00.18'!C31</f>
        <v>52.849740932642497</v>
      </c>
      <c r="C101" s="65">
        <f>+'T00.18'!D31</f>
        <v>47.150259067357503</v>
      </c>
      <c r="D101" s="81">
        <v>100</v>
      </c>
      <c r="E101" s="65"/>
      <c r="F101" s="65"/>
      <c r="G101" s="65"/>
    </row>
    <row r="107" spans="1:15" ht="12.75" customHeight="1" x14ac:dyDescent="0.2">
      <c r="A107" s="198"/>
      <c r="B107" s="61"/>
      <c r="C107" s="182"/>
      <c r="D107" s="182"/>
      <c r="E107" s="182"/>
      <c r="F107" s="182"/>
      <c r="G107" s="182"/>
      <c r="H107" s="182"/>
      <c r="I107" s="182"/>
      <c r="J107" s="182"/>
    </row>
    <row r="108" spans="1:15" ht="12.75" customHeight="1" x14ac:dyDescent="0.2">
      <c r="A108" s="198"/>
      <c r="B108" s="182"/>
      <c r="C108" s="182"/>
      <c r="D108" s="182"/>
      <c r="E108" s="182"/>
      <c r="G108" s="217" t="s">
        <v>111</v>
      </c>
      <c r="H108" s="217"/>
      <c r="I108" s="217"/>
      <c r="J108" s="127"/>
      <c r="K108" s="210" t="s">
        <v>169</v>
      </c>
      <c r="L108" s="210"/>
      <c r="M108" s="210"/>
    </row>
    <row r="109" spans="1:15" ht="12.75" customHeight="1" x14ac:dyDescent="0.2">
      <c r="A109" s="198"/>
      <c r="B109" s="63" t="s">
        <v>116</v>
      </c>
      <c r="C109" s="63" t="s">
        <v>117</v>
      </c>
      <c r="D109" s="63" t="s">
        <v>115</v>
      </c>
      <c r="E109" s="63" t="s">
        <v>170</v>
      </c>
      <c r="F109" s="63" t="s">
        <v>171</v>
      </c>
      <c r="G109" s="63" t="s">
        <v>116</v>
      </c>
      <c r="H109" s="63" t="s">
        <v>117</v>
      </c>
      <c r="I109" s="63" t="s">
        <v>115</v>
      </c>
      <c r="J109" s="127"/>
      <c r="K109" s="63" t="s">
        <v>116</v>
      </c>
      <c r="L109" s="62" t="s">
        <v>117</v>
      </c>
      <c r="M109" s="63" t="s">
        <v>115</v>
      </c>
    </row>
    <row r="110" spans="1:15" x14ac:dyDescent="0.2">
      <c r="A110" s="64" t="s">
        <v>124</v>
      </c>
      <c r="B110" s="65">
        <f>+G110+K110+C123</f>
        <v>12979</v>
      </c>
      <c r="C110" s="65">
        <f>+H110+L110+F123</f>
        <v>6462</v>
      </c>
      <c r="D110" s="65">
        <f>+B110+C110</f>
        <v>19441</v>
      </c>
      <c r="E110" s="65">
        <f t="shared" ref="E110:F113" si="5">100*B110/$D110</f>
        <v>66.760969085952368</v>
      </c>
      <c r="F110" s="65">
        <f t="shared" si="5"/>
        <v>33.239030914047632</v>
      </c>
      <c r="G110" s="153">
        <f>+'T00.17'!D21</f>
        <v>8701</v>
      </c>
      <c r="H110" s="130">
        <f>+'T00.17'!G21</f>
        <v>4940</v>
      </c>
      <c r="I110" s="130">
        <f>+G110+H110</f>
        <v>13641</v>
      </c>
      <c r="J110" s="65">
        <f>+I110*100/$I$114</f>
        <v>7.115583236831398</v>
      </c>
      <c r="K110" s="153">
        <f>+'T00.17'!M21</f>
        <v>4137</v>
      </c>
      <c r="L110" s="130">
        <f>+'T00.17'!P21</f>
        <v>1264</v>
      </c>
      <c r="M110" s="130">
        <f>+K110+L110</f>
        <v>5401</v>
      </c>
      <c r="N110" s="65">
        <f>+M110*100/$I$114</f>
        <v>2.8173348773642974</v>
      </c>
    </row>
    <row r="111" spans="1:15" ht="22.5" x14ac:dyDescent="0.2">
      <c r="A111" s="64" t="s">
        <v>172</v>
      </c>
      <c r="B111" s="65">
        <f>+G111+K111+C124</f>
        <v>10992</v>
      </c>
      <c r="C111" s="65">
        <f>+H111+L111+F124</f>
        <v>4364</v>
      </c>
      <c r="D111" s="65">
        <f>+B111+C111</f>
        <v>15356</v>
      </c>
      <c r="E111" s="65">
        <f t="shared" si="5"/>
        <v>71.581140922115139</v>
      </c>
      <c r="F111" s="65">
        <f t="shared" si="5"/>
        <v>28.418859077884864</v>
      </c>
      <c r="G111" s="153">
        <f>+'T00.17'!D22</f>
        <v>6783</v>
      </c>
      <c r="H111" s="130">
        <f>+'T00.17'!G22</f>
        <v>3021</v>
      </c>
      <c r="I111" s="130">
        <f>+G111+H111</f>
        <v>9804</v>
      </c>
      <c r="J111" s="65">
        <f>+I111*100/$I$114</f>
        <v>5.1140809364339148</v>
      </c>
      <c r="K111" s="153">
        <f>+'T00.17'!M22</f>
        <v>4044</v>
      </c>
      <c r="L111" s="130">
        <f>+'T00.17'!P22</f>
        <v>1292</v>
      </c>
      <c r="M111" s="130">
        <f>+K111+L111</f>
        <v>5336</v>
      </c>
      <c r="N111" s="65">
        <f>+M111*100/$I$114</f>
        <v>2.7834287920044236</v>
      </c>
    </row>
    <row r="112" spans="1:15" ht="22.5" x14ac:dyDescent="0.2">
      <c r="A112" s="64" t="s">
        <v>173</v>
      </c>
      <c r="B112" s="65">
        <f>+G112+K112+C125</f>
        <v>26617</v>
      </c>
      <c r="C112" s="65">
        <f>+H112+L112+F125</f>
        <v>9021</v>
      </c>
      <c r="D112" s="65">
        <f>+B112+C112</f>
        <v>35638</v>
      </c>
      <c r="E112" s="65">
        <f t="shared" si="5"/>
        <v>74.687131713339696</v>
      </c>
      <c r="F112" s="65">
        <f t="shared" si="5"/>
        <v>25.312868286660308</v>
      </c>
      <c r="G112" s="153">
        <f>+'T00.17'!D23</f>
        <v>18702</v>
      </c>
      <c r="H112" s="130">
        <f>+'T00.17'!G23</f>
        <v>6683</v>
      </c>
      <c r="I112" s="130">
        <f>+G112+H112</f>
        <v>25385</v>
      </c>
      <c r="J112" s="65">
        <f>+I112*100/$I$114</f>
        <v>13.241630413236935</v>
      </c>
      <c r="K112" s="153">
        <f>+'T00.17'!M23</f>
        <v>7724</v>
      </c>
      <c r="L112" s="130">
        <f>+'T00.17'!P23</f>
        <v>2150</v>
      </c>
      <c r="M112" s="130">
        <f>+K112+L112</f>
        <v>9874</v>
      </c>
      <c r="N112" s="65">
        <f>+M112*100/$I$114</f>
        <v>5.1505951822060867</v>
      </c>
      <c r="O112" s="65"/>
    </row>
    <row r="113" spans="1:18" ht="33.75" x14ac:dyDescent="0.2">
      <c r="A113" s="64" t="s">
        <v>174</v>
      </c>
      <c r="B113" s="65">
        <f>+G113+K113+C126</f>
        <v>120000</v>
      </c>
      <c r="C113" s="65">
        <f>+H113+L113+F126</f>
        <v>43868</v>
      </c>
      <c r="D113" s="65">
        <f>+B113+C113</f>
        <v>163868</v>
      </c>
      <c r="E113" s="65">
        <f t="shared" si="5"/>
        <v>73.229672663363189</v>
      </c>
      <c r="F113" s="65">
        <f t="shared" si="5"/>
        <v>26.770327336636804</v>
      </c>
      <c r="G113" s="153">
        <f>+'T00.17'!D24</f>
        <v>104211</v>
      </c>
      <c r="H113" s="130">
        <f>+'T00.17'!G24</f>
        <v>38665</v>
      </c>
      <c r="I113" s="130">
        <f>+G113+H113</f>
        <v>142876</v>
      </c>
      <c r="J113" s="65">
        <f>+I113*100/$I$114</f>
        <v>74.528705413497747</v>
      </c>
      <c r="K113" s="153">
        <f>+'T00.17'!M24</f>
        <v>14397</v>
      </c>
      <c r="L113" s="130">
        <f>+'T00.17'!P24</f>
        <v>5064</v>
      </c>
      <c r="M113" s="130">
        <f>+K113+L113</f>
        <v>19461</v>
      </c>
      <c r="N113" s="65">
        <f>+M113*100/$I$114</f>
        <v>10.151481956746268</v>
      </c>
      <c r="O113" s="65"/>
    </row>
    <row r="114" spans="1:18" x14ac:dyDescent="0.2">
      <c r="A114" s="66" t="s">
        <v>128</v>
      </c>
      <c r="B114" s="67"/>
      <c r="C114" s="67"/>
      <c r="D114" s="67"/>
      <c r="E114" s="67"/>
      <c r="G114" s="153">
        <f>+'T00.17'!D25</f>
        <v>138397</v>
      </c>
      <c r="H114" s="130">
        <f>+'T00.17'!G25</f>
        <v>53309</v>
      </c>
      <c r="I114" s="130">
        <f>+G114+H114</f>
        <v>191706</v>
      </c>
      <c r="J114" s="65">
        <f>+I114*100/$I$114</f>
        <v>100</v>
      </c>
      <c r="K114" s="153">
        <f>+'T00.17'!M25</f>
        <v>30302</v>
      </c>
      <c r="L114" s="130">
        <f>+'T00.17'!P25</f>
        <v>9770</v>
      </c>
      <c r="M114" s="130">
        <f>+K114+L114</f>
        <v>40072</v>
      </c>
      <c r="N114" s="65">
        <f>+M114*100/$I$114</f>
        <v>20.902840808321073</v>
      </c>
      <c r="O114" s="65"/>
    </row>
    <row r="115" spans="1:18" ht="12.75" customHeight="1" x14ac:dyDescent="0.2">
      <c r="I115" s="131"/>
    </row>
    <row r="116" spans="1:18" ht="12.75" customHeight="1" x14ac:dyDescent="0.2">
      <c r="A116" s="218" t="s">
        <v>168</v>
      </c>
      <c r="B116" s="218"/>
      <c r="C116" s="218"/>
      <c r="D116" s="218"/>
      <c r="E116" s="218"/>
      <c r="F116" s="218"/>
      <c r="G116" s="218"/>
      <c r="H116" s="218"/>
      <c r="I116" s="218"/>
      <c r="J116" s="218"/>
      <c r="R116" s="131"/>
    </row>
    <row r="118" spans="1:18" ht="12.75" customHeight="1" x14ac:dyDescent="0.2">
      <c r="A118" s="197" t="s">
        <v>175</v>
      </c>
      <c r="B118" s="197"/>
      <c r="C118" s="197"/>
      <c r="D118" s="197"/>
      <c r="E118" s="197"/>
      <c r="F118" s="197"/>
      <c r="G118" s="197"/>
      <c r="H118" s="197"/>
      <c r="I118" s="197"/>
      <c r="J118" s="197"/>
    </row>
    <row r="119" spans="1:18" ht="12.75" customHeight="1" x14ac:dyDescent="0.2">
      <c r="C119" s="79"/>
      <c r="D119" s="79"/>
      <c r="E119" s="79"/>
      <c r="F119" s="79"/>
      <c r="G119" s="79"/>
      <c r="H119" s="79"/>
      <c r="I119" s="79"/>
      <c r="J119" s="79"/>
    </row>
    <row r="120" spans="1:18" ht="12.75" customHeight="1" x14ac:dyDescent="0.2">
      <c r="A120" s="198"/>
      <c r="B120" s="61"/>
      <c r="C120" s="210" t="s">
        <v>102</v>
      </c>
      <c r="D120" s="210"/>
      <c r="E120" s="210"/>
      <c r="F120" s="210"/>
      <c r="G120" s="210"/>
      <c r="H120" s="210"/>
      <c r="I120" s="210"/>
      <c r="J120" s="210"/>
    </row>
    <row r="121" spans="1:18" ht="12.75" customHeight="1" x14ac:dyDescent="0.2">
      <c r="A121" s="198"/>
      <c r="B121" s="61"/>
      <c r="C121" s="219" t="s">
        <v>116</v>
      </c>
      <c r="D121" s="219"/>
      <c r="E121" s="168"/>
      <c r="F121" s="219" t="s">
        <v>117</v>
      </c>
      <c r="G121" s="219"/>
      <c r="H121" s="168"/>
      <c r="I121" s="219" t="s">
        <v>115</v>
      </c>
      <c r="J121" s="219"/>
    </row>
    <row r="122" spans="1:18" ht="12.75" customHeight="1" x14ac:dyDescent="0.2">
      <c r="A122" s="198"/>
      <c r="B122" s="61"/>
      <c r="C122" s="169" t="s">
        <v>104</v>
      </c>
      <c r="D122" s="170" t="s">
        <v>43</v>
      </c>
      <c r="E122" s="168"/>
      <c r="F122" s="169" t="s">
        <v>104</v>
      </c>
      <c r="G122" s="170" t="s">
        <v>43</v>
      </c>
      <c r="H122" s="168"/>
      <c r="I122" s="169" t="s">
        <v>104</v>
      </c>
      <c r="J122" s="170" t="s">
        <v>43</v>
      </c>
    </row>
    <row r="123" spans="1:18" x14ac:dyDescent="0.2">
      <c r="A123" s="64" t="s">
        <v>124</v>
      </c>
      <c r="B123" s="64"/>
      <c r="C123" s="171">
        <v>141</v>
      </c>
      <c r="D123" s="172">
        <v>7.4642668078348304</v>
      </c>
      <c r="E123" s="172"/>
      <c r="F123" s="171">
        <v>258</v>
      </c>
      <c r="G123" s="172">
        <v>40.5660377358491</v>
      </c>
      <c r="H123" s="172"/>
      <c r="I123" s="171">
        <v>399</v>
      </c>
      <c r="J123" s="172">
        <v>15.8019801980198</v>
      </c>
    </row>
    <row r="124" spans="1:18" x14ac:dyDescent="0.2">
      <c r="A124" s="64" t="s">
        <v>125</v>
      </c>
      <c r="B124" s="64"/>
      <c r="C124" s="171">
        <v>165</v>
      </c>
      <c r="D124" s="172">
        <v>8.7347803070407597</v>
      </c>
      <c r="E124" s="172"/>
      <c r="F124" s="171">
        <v>51</v>
      </c>
      <c r="G124" s="172">
        <v>8.0188679245282994</v>
      </c>
      <c r="H124" s="172"/>
      <c r="I124" s="171">
        <v>216</v>
      </c>
      <c r="J124" s="172">
        <v>8.5544554455445603</v>
      </c>
    </row>
    <row r="125" spans="1:18" ht="22.5" x14ac:dyDescent="0.2">
      <c r="A125" s="64" t="s">
        <v>126</v>
      </c>
      <c r="B125" s="64"/>
      <c r="C125" s="171">
        <v>191</v>
      </c>
      <c r="D125" s="172">
        <v>10.1111699311805</v>
      </c>
      <c r="E125" s="172"/>
      <c r="F125" s="171">
        <v>188</v>
      </c>
      <c r="G125" s="172">
        <v>29.559748427673</v>
      </c>
      <c r="H125" s="172"/>
      <c r="I125" s="171">
        <v>379</v>
      </c>
      <c r="J125" s="172">
        <v>15.009900990099</v>
      </c>
    </row>
    <row r="126" spans="1:18" ht="33.75" x14ac:dyDescent="0.2">
      <c r="A126" s="64" t="s">
        <v>127</v>
      </c>
      <c r="B126" s="64"/>
      <c r="C126" s="171">
        <v>1392</v>
      </c>
      <c r="D126" s="172">
        <v>73.689782953943904</v>
      </c>
      <c r="E126" s="172"/>
      <c r="F126" s="171">
        <v>139</v>
      </c>
      <c r="G126" s="172">
        <v>21.855345911949701</v>
      </c>
      <c r="H126" s="172"/>
      <c r="I126" s="171">
        <v>1531</v>
      </c>
      <c r="J126" s="172">
        <v>60.633663366336599</v>
      </c>
    </row>
    <row r="127" spans="1:18" x14ac:dyDescent="0.2">
      <c r="A127" s="66" t="s">
        <v>115</v>
      </c>
      <c r="B127" s="64"/>
      <c r="C127" s="132">
        <v>1889</v>
      </c>
      <c r="D127" s="67">
        <v>100</v>
      </c>
      <c r="E127" s="65"/>
      <c r="F127" s="132">
        <v>636</v>
      </c>
      <c r="G127" s="67">
        <v>100</v>
      </c>
      <c r="H127" s="65"/>
      <c r="I127" s="132">
        <v>2525</v>
      </c>
      <c r="J127" s="67">
        <v>100</v>
      </c>
    </row>
    <row r="131" spans="1:6" ht="33.75" x14ac:dyDescent="0.2">
      <c r="A131" s="49" t="s">
        <v>74</v>
      </c>
      <c r="B131" s="19"/>
      <c r="C131" s="50" t="s">
        <v>75</v>
      </c>
      <c r="D131" s="50" t="s">
        <v>76</v>
      </c>
      <c r="E131" s="21" t="s">
        <v>77</v>
      </c>
    </row>
    <row r="132" spans="1:6" x14ac:dyDescent="0.2">
      <c r="A132" s="25" t="s">
        <v>45</v>
      </c>
      <c r="B132" s="25"/>
      <c r="C132" s="51">
        <f>+'T00.3'!D16</f>
        <v>100</v>
      </c>
      <c r="D132" s="51">
        <f>+'T00.3'!E16</f>
        <v>0</v>
      </c>
      <c r="E132" s="52">
        <v>100</v>
      </c>
      <c r="F132" s="162" t="s">
        <v>147</v>
      </c>
    </row>
    <row r="133" spans="1:6" ht="22.5" x14ac:dyDescent="0.2">
      <c r="A133" s="25" t="s">
        <v>46</v>
      </c>
      <c r="B133" s="25"/>
      <c r="C133" s="51">
        <f>+'T00.3'!D17</f>
        <v>79.881656804733694</v>
      </c>
      <c r="D133" s="51">
        <f>+'T00.3'!E17</f>
        <v>20.118343195266299</v>
      </c>
      <c r="E133" s="54">
        <v>100</v>
      </c>
      <c r="F133" s="162" t="s">
        <v>148</v>
      </c>
    </row>
    <row r="134" spans="1:6" x14ac:dyDescent="0.2">
      <c r="A134" s="25" t="s">
        <v>47</v>
      </c>
      <c r="B134" s="25"/>
      <c r="C134" s="51">
        <f>+'T00.3'!D18</f>
        <v>57.420357420357398</v>
      </c>
      <c r="D134" s="51">
        <f>+'T00.3'!E18</f>
        <v>42.579642579642602</v>
      </c>
      <c r="E134" s="54">
        <v>100</v>
      </c>
      <c r="F134" s="162" t="s">
        <v>149</v>
      </c>
    </row>
    <row r="135" spans="1:6" ht="22.5" x14ac:dyDescent="0.2">
      <c r="A135" s="25" t="s">
        <v>48</v>
      </c>
      <c r="B135" s="25"/>
      <c r="C135" s="51">
        <f>+'T00.3'!D19</f>
        <v>85.087719298245602</v>
      </c>
      <c r="D135" s="51">
        <f>+'T00.3'!E19</f>
        <v>14.912280701754399</v>
      </c>
      <c r="E135" s="54">
        <v>100</v>
      </c>
      <c r="F135" s="162" t="s">
        <v>150</v>
      </c>
    </row>
    <row r="136" spans="1:6" ht="22.5" x14ac:dyDescent="0.2">
      <c r="A136" s="25" t="s">
        <v>49</v>
      </c>
      <c r="B136" s="25"/>
      <c r="C136" s="51">
        <f>+'T00.3'!D20</f>
        <v>61.696306429548599</v>
      </c>
      <c r="D136" s="51">
        <f>+'T00.3'!E20</f>
        <v>38.303693570451401</v>
      </c>
      <c r="E136" s="54">
        <v>100</v>
      </c>
      <c r="F136" s="162" t="s">
        <v>151</v>
      </c>
    </row>
    <row r="137" spans="1:6" ht="22.5" x14ac:dyDescent="0.2">
      <c r="A137" s="25" t="s">
        <v>50</v>
      </c>
      <c r="B137" s="25"/>
      <c r="C137" s="51">
        <f>+'T00.3'!D21</f>
        <v>97.596153846153797</v>
      </c>
      <c r="D137" s="51">
        <f>+'T00.3'!E21</f>
        <v>2.40384615384616</v>
      </c>
      <c r="E137" s="54">
        <v>100</v>
      </c>
      <c r="F137" s="162" t="s">
        <v>152</v>
      </c>
    </row>
    <row r="138" spans="1:6" x14ac:dyDescent="0.2">
      <c r="A138" s="25" t="s">
        <v>51</v>
      </c>
      <c r="B138" s="25"/>
      <c r="C138" s="51">
        <f>+'T00.3'!D22</f>
        <v>49.828767123287697</v>
      </c>
      <c r="D138" s="51">
        <f>+'T00.3'!E22</f>
        <v>50.171232876712303</v>
      </c>
      <c r="E138" s="54">
        <v>100</v>
      </c>
      <c r="F138" s="162" t="s">
        <v>153</v>
      </c>
    </row>
    <row r="139" spans="1:6" x14ac:dyDescent="0.2">
      <c r="A139" s="25" t="s">
        <v>52</v>
      </c>
      <c r="B139" s="25"/>
      <c r="C139" s="51">
        <f>+'T00.3'!D23</f>
        <v>100</v>
      </c>
      <c r="D139" s="51">
        <f>+'T00.3'!E23</f>
        <v>0</v>
      </c>
      <c r="E139" s="54">
        <v>100</v>
      </c>
      <c r="F139" s="162" t="s">
        <v>154</v>
      </c>
    </row>
    <row r="140" spans="1:6" ht="22.5" x14ac:dyDescent="0.2">
      <c r="A140" s="25" t="s">
        <v>53</v>
      </c>
      <c r="B140" s="25"/>
      <c r="C140" s="51">
        <f>+'T00.3'!D24</f>
        <v>100</v>
      </c>
      <c r="D140" s="51">
        <f>+'T00.3'!E24</f>
        <v>0</v>
      </c>
      <c r="E140" s="54">
        <v>100</v>
      </c>
      <c r="F140" s="162" t="s">
        <v>155</v>
      </c>
    </row>
    <row r="141" spans="1:6" ht="22.5" x14ac:dyDescent="0.2">
      <c r="A141" s="25" t="s">
        <v>54</v>
      </c>
      <c r="B141" s="25"/>
      <c r="C141" s="51">
        <f>+'T00.3'!D25</f>
        <v>50.467289719626201</v>
      </c>
      <c r="D141" s="51">
        <f>+'T00.3'!E25</f>
        <v>49.532710280373799</v>
      </c>
      <c r="E141" s="54">
        <v>100</v>
      </c>
      <c r="F141" s="162" t="s">
        <v>156</v>
      </c>
    </row>
    <row r="142" spans="1:6" ht="22.5" x14ac:dyDescent="0.2">
      <c r="A142" s="25" t="s">
        <v>55</v>
      </c>
      <c r="C142" s="51">
        <f>+'T00.3'!D26</f>
        <v>54.411063423938998</v>
      </c>
      <c r="D142" s="51">
        <f>+'T00.3'!E26</f>
        <v>45.588936576061002</v>
      </c>
      <c r="E142" s="54">
        <v>100</v>
      </c>
      <c r="F142" s="162" t="s">
        <v>157</v>
      </c>
    </row>
    <row r="143" spans="1:6" x14ac:dyDescent="0.2">
      <c r="A143" s="55" t="s">
        <v>56</v>
      </c>
      <c r="B143" s="14"/>
      <c r="C143" s="51">
        <f>+'T00.3'!D27</f>
        <v>40.512820512820497</v>
      </c>
      <c r="D143" s="51">
        <f>+'T00.3'!E27</f>
        <v>59.487179487179503</v>
      </c>
      <c r="E143" s="54">
        <v>100</v>
      </c>
      <c r="F143" s="162" t="s">
        <v>158</v>
      </c>
    </row>
    <row r="144" spans="1:6" ht="22.5" x14ac:dyDescent="0.2">
      <c r="A144" s="27" t="s">
        <v>57</v>
      </c>
      <c r="B144" s="25"/>
      <c r="C144" s="51">
        <f>+'T00.3'!D28</f>
        <v>60.302237721592597</v>
      </c>
      <c r="D144" s="51">
        <f>+'T00.3'!E28</f>
        <v>39.697762278407403</v>
      </c>
      <c r="E144" s="30">
        <v>100</v>
      </c>
      <c r="F144" s="162"/>
    </row>
    <row r="149" spans="1:5" ht="30" customHeight="1" x14ac:dyDescent="0.2">
      <c r="A149" s="191" t="s">
        <v>5</v>
      </c>
      <c r="B149" s="191"/>
      <c r="C149" s="191"/>
      <c r="D149" s="191"/>
      <c r="E149" s="191"/>
    </row>
    <row r="150" spans="1:5" ht="12.75" customHeight="1" x14ac:dyDescent="0.2">
      <c r="A150" s="32"/>
      <c r="B150" s="32"/>
      <c r="C150" s="33"/>
      <c r="D150" s="34"/>
      <c r="E150" s="34"/>
    </row>
    <row r="152" spans="1:5" ht="12.75" hidden="1" customHeight="1" x14ac:dyDescent="0.2"/>
    <row r="153" spans="1:5" ht="12.75" hidden="1" customHeight="1" x14ac:dyDescent="0.2"/>
    <row r="154" spans="1:5" ht="38.25" customHeight="1" x14ac:dyDescent="0.2">
      <c r="A154" s="35" t="s">
        <v>39</v>
      </c>
      <c r="B154" s="36" t="s">
        <v>59</v>
      </c>
      <c r="C154" s="36" t="s">
        <v>60</v>
      </c>
    </row>
    <row r="155" spans="1:5" x14ac:dyDescent="0.2">
      <c r="A155" s="25" t="s">
        <v>56</v>
      </c>
      <c r="B155" s="48">
        <f>+'T00.2'!D27</f>
        <v>83.106561095404203</v>
      </c>
      <c r="C155" s="48">
        <f>+'T00.2'!F27</f>
        <v>80.163926060418703</v>
      </c>
    </row>
    <row r="156" spans="1:5" ht="22.5" x14ac:dyDescent="0.2">
      <c r="A156" s="25" t="s">
        <v>55</v>
      </c>
      <c r="B156" s="48">
        <f>+'T00.2'!D26</f>
        <v>52.985223457305601</v>
      </c>
      <c r="C156" s="48">
        <f>+'T00.2'!F26</f>
        <v>45.495608003030398</v>
      </c>
    </row>
    <row r="157" spans="1:5" ht="22.5" x14ac:dyDescent="0.2">
      <c r="A157" s="25" t="s">
        <v>54</v>
      </c>
      <c r="B157" s="48">
        <f>+'T00.2'!D25</f>
        <v>52.096165257237999</v>
      </c>
      <c r="C157" s="48">
        <f>+'T00.2'!F25</f>
        <v>51.482541604829002</v>
      </c>
    </row>
    <row r="158" spans="1:5" ht="22.5" x14ac:dyDescent="0.2">
      <c r="A158" s="25" t="s">
        <v>53</v>
      </c>
      <c r="B158" s="48">
        <f>+'T00.2'!D24</f>
        <v>21.9379164785522</v>
      </c>
      <c r="C158" s="48">
        <f>+'T00.2'!F24</f>
        <v>50.953959321530299</v>
      </c>
    </row>
    <row r="159" spans="1:5" x14ac:dyDescent="0.2">
      <c r="A159" s="25" t="s">
        <v>52</v>
      </c>
      <c r="B159" s="48">
        <f>+'T00.2'!D23</f>
        <v>66.285855451752099</v>
      </c>
      <c r="C159" s="48">
        <f>+'T00.2'!F23</f>
        <v>51.062865392075999</v>
      </c>
    </row>
    <row r="160" spans="1:5" x14ac:dyDescent="0.2">
      <c r="A160" s="25" t="s">
        <v>51</v>
      </c>
      <c r="B160" s="48">
        <f>+'T00.2'!D22</f>
        <v>83.929668154472196</v>
      </c>
      <c r="C160" s="48">
        <f>+'T00.2'!F22</f>
        <v>82.398208035995694</v>
      </c>
    </row>
    <row r="161" spans="1:3" ht="22.5" x14ac:dyDescent="0.2">
      <c r="A161" s="25" t="s">
        <v>50</v>
      </c>
      <c r="B161" s="48">
        <f>+'T00.2'!D21</f>
        <v>55.274374430063901</v>
      </c>
      <c r="C161" s="48">
        <f>+'T00.2'!F21</f>
        <v>38.657239987337299</v>
      </c>
    </row>
    <row r="162" spans="1:3" ht="22.5" x14ac:dyDescent="0.2">
      <c r="A162" s="25" t="s">
        <v>49</v>
      </c>
      <c r="B162" s="48">
        <f>+'T00.2'!D20</f>
        <v>54.813866467570001</v>
      </c>
      <c r="C162" s="48">
        <f>+'T00.2'!F20</f>
        <v>56.375692442312797</v>
      </c>
    </row>
    <row r="163" spans="1:3" ht="22.5" x14ac:dyDescent="0.2">
      <c r="A163" s="25" t="s">
        <v>48</v>
      </c>
      <c r="B163" s="48">
        <f>+'T00.2'!D19</f>
        <v>63.772365962033497</v>
      </c>
      <c r="C163" s="48">
        <f>+'T00.2'!F19</f>
        <v>34.348003796022198</v>
      </c>
    </row>
    <row r="164" spans="1:3" x14ac:dyDescent="0.2">
      <c r="A164" s="25" t="s">
        <v>47</v>
      </c>
      <c r="B164" s="48">
        <f>+'T00.2'!D18</f>
        <v>54.459794067180198</v>
      </c>
      <c r="C164" s="48">
        <f>+'T00.2'!F18</f>
        <v>51.837729270904397</v>
      </c>
    </row>
    <row r="165" spans="1:3" ht="22.5" x14ac:dyDescent="0.2">
      <c r="A165" s="25" t="s">
        <v>46</v>
      </c>
      <c r="B165" s="48">
        <f>+'T00.2'!D17</f>
        <v>67.927638383841796</v>
      </c>
      <c r="C165" s="48">
        <f>+'T00.2'!F17</f>
        <v>53.974320577274099</v>
      </c>
    </row>
    <row r="166" spans="1:3" x14ac:dyDescent="0.2">
      <c r="A166" s="55" t="s">
        <v>45</v>
      </c>
      <c r="B166" s="48">
        <f>+'T00.2'!D16</f>
        <v>44.862285555855202</v>
      </c>
      <c r="C166" s="48">
        <f>+'T00.2'!F16</f>
        <v>48.846907703534299</v>
      </c>
    </row>
  </sheetData>
  <autoFilter ref="A154:C166"/>
  <mergeCells count="32">
    <mergeCell ref="A149:E149"/>
    <mergeCell ref="K108:M108"/>
    <mergeCell ref="A116:J116"/>
    <mergeCell ref="A118:J118"/>
    <mergeCell ref="A120:A122"/>
    <mergeCell ref="C120:J120"/>
    <mergeCell ref="C121:D121"/>
    <mergeCell ref="F121:G121"/>
    <mergeCell ref="I121:J121"/>
    <mergeCell ref="A90:B90"/>
    <mergeCell ref="A91:D91"/>
    <mergeCell ref="A97:D97"/>
    <mergeCell ref="A107:A109"/>
    <mergeCell ref="C107:J107"/>
    <mergeCell ref="B108:C108"/>
    <mergeCell ref="D108:E108"/>
    <mergeCell ref="G108:I108"/>
    <mergeCell ref="A42:B43"/>
    <mergeCell ref="C42:D42"/>
    <mergeCell ref="E42:F42"/>
    <mergeCell ref="G42:H42"/>
    <mergeCell ref="A85:D85"/>
    <mergeCell ref="N31:O31"/>
    <mergeCell ref="Q31:R31"/>
    <mergeCell ref="T31:U31"/>
    <mergeCell ref="W31:X31"/>
    <mergeCell ref="Z31:AA31"/>
    <mergeCell ref="A8:A10"/>
    <mergeCell ref="B8:I8"/>
    <mergeCell ref="B9:C9"/>
    <mergeCell ref="A28:B29"/>
    <mergeCell ref="K31:L31"/>
  </mergeCell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zoomScale="80" zoomScaleNormal="80" workbookViewId="0">
      <selection activeCell="A6" sqref="A6:K6"/>
    </sheetView>
  </sheetViews>
  <sheetFormatPr baseColWidth="10" defaultColWidth="10.625" defaultRowHeight="14.25" x14ac:dyDescent="0.2"/>
  <cols>
    <col min="1" max="1" width="3.375" customWidth="1"/>
    <col min="2" max="64" width="13.625" customWidth="1"/>
  </cols>
  <sheetData>
    <row r="1" spans="1:11" ht="15" customHeight="1" x14ac:dyDescent="0.2"/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11" ht="15" customHeight="1" x14ac:dyDescent="0.2"/>
    <row r="8" spans="1:11" ht="15" customHeight="1" x14ac:dyDescent="0.2"/>
    <row r="9" spans="1:11" ht="15" customHeight="1" x14ac:dyDescent="0.2">
      <c r="A9" s="4" t="s">
        <v>1</v>
      </c>
    </row>
    <row r="10" spans="1:11" ht="15" customHeight="1" x14ac:dyDescent="0.2"/>
    <row r="11" spans="1:11" ht="15" customHeight="1" x14ac:dyDescent="0.2">
      <c r="B11" s="197" t="s">
        <v>25</v>
      </c>
      <c r="C11" s="197"/>
      <c r="D11" s="197"/>
      <c r="E11" s="197"/>
      <c r="F11" s="197"/>
      <c r="G11" s="197"/>
      <c r="H11" s="197"/>
      <c r="I11" s="197"/>
      <c r="J11" s="197"/>
      <c r="K11" s="197"/>
    </row>
    <row r="12" spans="1:11" ht="15" customHeight="1" x14ac:dyDescent="0.2"/>
    <row r="13" spans="1:11" ht="15" customHeight="1" x14ac:dyDescent="0.2"/>
    <row r="14" spans="1:11" ht="15" customHeight="1" x14ac:dyDescent="0.2"/>
    <row r="15" spans="1:11" ht="15" customHeight="1" x14ac:dyDescent="0.2"/>
    <row r="16" spans="1:11" ht="15" customHeight="1" x14ac:dyDescent="0.2"/>
    <row r="17" spans="2:5" ht="15" customHeight="1" x14ac:dyDescent="0.2"/>
    <row r="18" spans="2:5" ht="15" customHeight="1" x14ac:dyDescent="0.2"/>
    <row r="19" spans="2:5" ht="15" customHeight="1" x14ac:dyDescent="0.2"/>
    <row r="20" spans="2:5" ht="15" customHeight="1" x14ac:dyDescent="0.2"/>
    <row r="21" spans="2:5" ht="15" customHeight="1" x14ac:dyDescent="0.2"/>
    <row r="22" spans="2:5" ht="15" customHeight="1" x14ac:dyDescent="0.2"/>
    <row r="23" spans="2:5" ht="15" customHeight="1" x14ac:dyDescent="0.2"/>
    <row r="24" spans="2:5" ht="15" customHeight="1" x14ac:dyDescent="0.2"/>
    <row r="25" spans="2:5" ht="15" customHeight="1" x14ac:dyDescent="0.2"/>
    <row r="26" spans="2:5" ht="15" customHeight="1" x14ac:dyDescent="0.2"/>
    <row r="27" spans="2:5" ht="15" customHeight="1" x14ac:dyDescent="0.2"/>
    <row r="28" spans="2:5" ht="15" customHeight="1" x14ac:dyDescent="0.2"/>
    <row r="29" spans="2:5" ht="15" customHeight="1" x14ac:dyDescent="0.2"/>
    <row r="30" spans="2:5" ht="15" customHeight="1" x14ac:dyDescent="0.2"/>
    <row r="31" spans="2:5" ht="15" customHeight="1" x14ac:dyDescent="0.2"/>
    <row r="32" spans="2:5" ht="15" customHeight="1" x14ac:dyDescent="0.2">
      <c r="B32" s="15"/>
      <c r="C32" s="15"/>
      <c r="D32" s="182"/>
      <c r="E32" s="182"/>
    </row>
    <row r="33" spans="1:9" ht="15" customHeight="1" x14ac:dyDescent="0.2">
      <c r="B33" s="15"/>
      <c r="C33" s="15"/>
      <c r="D33" s="173"/>
      <c r="E33" s="127"/>
    </row>
    <row r="34" spans="1:9" ht="15" customHeight="1" x14ac:dyDescent="0.2">
      <c r="B34" s="15"/>
      <c r="C34" s="128"/>
      <c r="D34" s="16"/>
      <c r="E34" s="65"/>
    </row>
    <row r="35" spans="1:9" ht="15" customHeight="1" x14ac:dyDescent="0.2">
      <c r="B35" s="128"/>
      <c r="C35" s="128"/>
      <c r="D35" s="16"/>
      <c r="E35" s="65"/>
    </row>
    <row r="36" spans="1:9" ht="15" customHeight="1" x14ac:dyDescent="0.2">
      <c r="B36" s="128"/>
      <c r="C36" s="128"/>
      <c r="D36" s="16"/>
      <c r="E36" s="65"/>
    </row>
    <row r="37" spans="1:9" ht="15" customHeight="1" x14ac:dyDescent="0.2"/>
    <row r="38" spans="1:9" ht="12.75" customHeight="1" x14ac:dyDescent="0.2">
      <c r="A38" s="190" t="s">
        <v>58</v>
      </c>
      <c r="B38" s="190"/>
      <c r="C38" s="190"/>
      <c r="D38" s="190"/>
      <c r="E38" s="190"/>
      <c r="F38" s="190"/>
      <c r="G38" s="190"/>
      <c r="H38" s="190"/>
      <c r="I38" s="1"/>
    </row>
    <row r="39" spans="1:9" ht="15" customHeight="1" x14ac:dyDescent="0.2"/>
    <row r="40" spans="1:9" ht="15" customHeight="1" x14ac:dyDescent="0.2"/>
    <row r="41" spans="1:9" ht="15" customHeight="1" x14ac:dyDescent="0.2"/>
    <row r="42" spans="1:9" ht="15" customHeight="1" x14ac:dyDescent="0.2"/>
  </sheetData>
  <mergeCells count="4">
    <mergeCell ref="A6:K6"/>
    <mergeCell ref="B11:K11"/>
    <mergeCell ref="D32:E32"/>
    <mergeCell ref="A38:H38"/>
  </mergeCells>
  <hyperlinks>
    <hyperlink ref="A38" location="Índice!A6" display="Volver a índice PRINCIPALES RESULTADOS AGREGADOS"/>
  </hyperlinks>
  <pageMargins left="0.74791666666666701" right="0.74791666666666701" top="0.41527777777777802" bottom="0.42499999999999999" header="0.511811023622047" footer="0.511811023622047"/>
  <pageSetup paperSize="77" pageOrder="overThenDown" orientation="landscape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A6" sqref="A6:K6"/>
    </sheetView>
  </sheetViews>
  <sheetFormatPr baseColWidth="10" defaultColWidth="10.625" defaultRowHeight="14.25" x14ac:dyDescent="0.2"/>
  <cols>
    <col min="1" max="1" width="5.5" customWidth="1"/>
    <col min="2" max="2" width="20.375" customWidth="1"/>
    <col min="3" max="3" width="6.375" customWidth="1"/>
    <col min="4" max="1024" width="14.125" customWidth="1"/>
  </cols>
  <sheetData>
    <row r="1" spans="1:13" ht="15" customHeight="1" x14ac:dyDescent="0.2"/>
    <row r="2" spans="1:13" ht="15" customHeight="1" x14ac:dyDescent="0.2"/>
    <row r="3" spans="1:13" ht="15" customHeight="1" x14ac:dyDescent="0.2"/>
    <row r="4" spans="1:13" ht="15" customHeight="1" x14ac:dyDescent="0.2"/>
    <row r="5" spans="1:13" ht="15" customHeight="1" x14ac:dyDescent="0.2"/>
    <row r="6" spans="1:13" ht="27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7" spans="1:13" ht="15" customHeight="1" x14ac:dyDescent="0.2"/>
    <row r="8" spans="1:13" ht="15" customHeight="1" x14ac:dyDescent="0.2"/>
    <row r="9" spans="1:13" ht="15" customHeight="1" x14ac:dyDescent="0.2">
      <c r="A9" s="4" t="s">
        <v>1</v>
      </c>
    </row>
    <row r="11" spans="1:13" ht="13.7" customHeight="1" x14ac:dyDescent="0.2">
      <c r="B11" s="191" t="s">
        <v>26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</row>
    <row r="44" spans="1:5" s="1" customFormat="1" ht="15" customHeight="1" x14ac:dyDescent="0.2">
      <c r="A44" s="190" t="s">
        <v>58</v>
      </c>
      <c r="B44" s="190"/>
      <c r="C44" s="190"/>
      <c r="D44" s="190"/>
      <c r="E44" s="190"/>
    </row>
  </sheetData>
  <mergeCells count="3">
    <mergeCell ref="A6:K6"/>
    <mergeCell ref="B11:M11"/>
    <mergeCell ref="A44:E44"/>
  </mergeCells>
  <hyperlinks>
    <hyperlink ref="A44" location="Índice!A6" display="Volver a índice PRINCIPALES RESULTADOS AGREGADOS"/>
  </hyperlinks>
  <pageMargins left="0" right="0" top="0.39374999999999999" bottom="0.39374999999999999" header="0" footer="0"/>
  <pageSetup paperSize="9" pageOrder="overThenDown" orientation="portrait" horizontalDpi="300" verticalDpi="300"/>
  <headerFooter>
    <oddHeader>&amp;C&amp;A</oddHeader>
    <oddFooter>&amp;CPágina &amp;P</oddFoot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9"/>
  <sheetViews>
    <sheetView showGridLines="0" zoomScale="80" zoomScaleNormal="80" workbookViewId="0">
      <selection activeCell="A6" sqref="A6:J6"/>
    </sheetView>
  </sheetViews>
  <sheetFormatPr baseColWidth="10" defaultColWidth="10.625" defaultRowHeight="14.25" x14ac:dyDescent="0.2"/>
  <cols>
    <col min="1" max="1" width="4.375" customWidth="1"/>
    <col min="2" max="8" width="14.125" customWidth="1"/>
    <col min="9" max="9" width="8" customWidth="1"/>
    <col min="10" max="10" width="14.125" customWidth="1"/>
    <col min="11" max="11" width="7.625" customWidth="1"/>
    <col min="12" max="64" width="14.125" customWidth="1"/>
  </cols>
  <sheetData>
    <row r="1" spans="1:11" ht="14.25" customHeight="1" x14ac:dyDescent="0.2"/>
    <row r="2" spans="1:11" ht="14.25" customHeight="1" x14ac:dyDescent="0.2"/>
    <row r="3" spans="1:11" ht="14.25" customHeight="1" x14ac:dyDescent="0.2"/>
    <row r="4" spans="1:11" ht="14.25" customHeight="1" x14ac:dyDescent="0.2"/>
    <row r="5" spans="1:11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11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</row>
    <row r="7" spans="1:11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11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11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0" spans="1:11" ht="12.75" customHeight="1" x14ac:dyDescent="0.2">
      <c r="A10" s="152"/>
      <c r="B10" s="152"/>
      <c r="C10" s="152"/>
      <c r="D10" s="152"/>
    </row>
    <row r="11" spans="1:11" ht="27.75" customHeight="1" x14ac:dyDescent="0.2">
      <c r="A11" s="154"/>
      <c r="B11" s="195" t="s">
        <v>27</v>
      </c>
      <c r="C11" s="195"/>
      <c r="D11" s="195"/>
      <c r="E11" s="195"/>
      <c r="F11" s="195"/>
      <c r="G11" s="195"/>
      <c r="H11" s="195"/>
      <c r="I11" s="195"/>
      <c r="J11" s="195"/>
      <c r="K11" s="195"/>
    </row>
    <row r="36" spans="2:10" ht="12.75" customHeight="1" x14ac:dyDescent="0.2">
      <c r="B36" s="128" t="s">
        <v>176</v>
      </c>
    </row>
    <row r="37" spans="2:10" ht="12.75" customHeight="1" x14ac:dyDescent="0.2">
      <c r="B37" s="174" t="s">
        <v>45</v>
      </c>
      <c r="C37" s="174"/>
      <c r="D37" s="174"/>
      <c r="E37" s="174"/>
      <c r="F37" s="174"/>
      <c r="G37" s="174" t="s">
        <v>177</v>
      </c>
      <c r="H37" s="174"/>
      <c r="I37" s="174"/>
      <c r="J37" s="174"/>
    </row>
    <row r="38" spans="2:10" ht="12.75" customHeight="1" x14ac:dyDescent="0.2">
      <c r="B38" s="174" t="s">
        <v>46</v>
      </c>
      <c r="C38" s="174"/>
      <c r="D38" s="174"/>
      <c r="E38" s="174"/>
      <c r="F38" s="174"/>
      <c r="G38" s="174" t="s">
        <v>53</v>
      </c>
      <c r="H38" s="174"/>
      <c r="I38" s="174"/>
      <c r="J38" s="174"/>
    </row>
    <row r="39" spans="2:10" ht="12.75" customHeight="1" x14ac:dyDescent="0.2">
      <c r="B39" s="174" t="s">
        <v>178</v>
      </c>
      <c r="C39" s="174"/>
      <c r="D39" s="174"/>
      <c r="E39" s="174"/>
      <c r="F39" s="174"/>
      <c r="G39" s="174" t="s">
        <v>54</v>
      </c>
      <c r="H39" s="174"/>
      <c r="I39" s="174"/>
      <c r="J39" s="174"/>
    </row>
    <row r="40" spans="2:10" ht="12.75" customHeight="1" x14ac:dyDescent="0.2">
      <c r="B40" s="174" t="s">
        <v>48</v>
      </c>
      <c r="C40" s="174"/>
      <c r="D40" s="174"/>
      <c r="E40" s="174"/>
      <c r="F40" s="174"/>
      <c r="G40" s="174" t="s">
        <v>55</v>
      </c>
      <c r="H40" s="174"/>
      <c r="I40" s="174"/>
      <c r="J40" s="174"/>
    </row>
    <row r="41" spans="2:10" ht="12.75" customHeight="1" x14ac:dyDescent="0.2">
      <c r="B41" s="174" t="s">
        <v>49</v>
      </c>
      <c r="C41" s="174"/>
      <c r="D41" s="174"/>
      <c r="E41" s="174"/>
      <c r="F41" s="174"/>
      <c r="G41" s="174" t="s">
        <v>56</v>
      </c>
      <c r="H41" s="174"/>
      <c r="I41" s="174"/>
      <c r="J41" s="174"/>
    </row>
    <row r="42" spans="2:10" ht="12.75" customHeight="1" x14ac:dyDescent="0.2">
      <c r="B42" s="174" t="s">
        <v>50</v>
      </c>
      <c r="C42" s="174"/>
      <c r="D42" s="174"/>
      <c r="E42" s="174"/>
      <c r="F42" s="174"/>
      <c r="G42" s="174"/>
      <c r="H42" s="162"/>
      <c r="I42" s="174"/>
      <c r="J42" s="174"/>
    </row>
    <row r="43" spans="2:10" ht="12" customHeight="1" x14ac:dyDescent="0.2">
      <c r="B43" s="174" t="s">
        <v>51</v>
      </c>
      <c r="C43" s="174"/>
      <c r="D43" s="174"/>
      <c r="E43" s="174"/>
      <c r="F43" s="174"/>
      <c r="I43" s="162"/>
      <c r="J43" s="162"/>
    </row>
    <row r="46" spans="2:10" ht="33.75" customHeight="1" x14ac:dyDescent="0.2">
      <c r="B46" s="196" t="s">
        <v>78</v>
      </c>
      <c r="C46" s="196"/>
      <c r="D46" s="196"/>
      <c r="E46" s="196"/>
      <c r="F46" s="196"/>
    </row>
    <row r="49" spans="1:64" ht="15" customHeight="1" x14ac:dyDescent="0.2">
      <c r="A49" s="190" t="s">
        <v>58</v>
      </c>
      <c r="B49" s="190"/>
      <c r="C49" s="190"/>
      <c r="D49" s="190"/>
      <c r="E49" s="19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</sheetData>
  <mergeCells count="4">
    <mergeCell ref="A6:J6"/>
    <mergeCell ref="B11:K11"/>
    <mergeCell ref="B46:F46"/>
    <mergeCell ref="A49:E49"/>
  </mergeCells>
  <hyperlinks>
    <hyperlink ref="A49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48576"/>
  <sheetViews>
    <sheetView showGridLines="0" zoomScale="80" zoomScaleNormal="80" workbookViewId="0">
      <selection activeCell="A7" sqref="A7:H7"/>
    </sheetView>
  </sheetViews>
  <sheetFormatPr baseColWidth="10" defaultColWidth="10.625" defaultRowHeight="14.25" x14ac:dyDescent="0.2"/>
  <cols>
    <col min="1" max="1" width="8.375" customWidth="1"/>
    <col min="2" max="1024" width="14.125" customWidth="1"/>
  </cols>
  <sheetData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15" customHeight="1" x14ac:dyDescent="0.2"/>
    <row r="7" spans="1:8" ht="45" customHeight="1" x14ac:dyDescent="0.2">
      <c r="A7" s="220" t="s">
        <v>0</v>
      </c>
      <c r="B7" s="220"/>
      <c r="C7" s="220"/>
      <c r="D7" s="220"/>
      <c r="E7" s="220"/>
      <c r="F7" s="220"/>
      <c r="G7" s="220"/>
      <c r="H7" s="220"/>
    </row>
    <row r="8" spans="1:8" ht="15" customHeight="1" x14ac:dyDescent="0.2"/>
    <row r="9" spans="1:8" ht="15" customHeight="1" x14ac:dyDescent="0.2">
      <c r="A9" s="4" t="s">
        <v>1</v>
      </c>
    </row>
    <row r="10" spans="1:8" ht="15" customHeight="1" x14ac:dyDescent="0.2"/>
    <row r="11" spans="1:8" ht="27" customHeight="1" x14ac:dyDescent="0.2">
      <c r="B11" s="195" t="s">
        <v>28</v>
      </c>
      <c r="C11" s="195"/>
      <c r="D11" s="195"/>
      <c r="E11" s="195"/>
      <c r="F11" s="195"/>
      <c r="G11" s="195"/>
      <c r="H11" s="195"/>
    </row>
    <row r="30" spans="2:8" ht="24.75" customHeight="1" x14ac:dyDescent="0.2">
      <c r="B30" s="196" t="s">
        <v>179</v>
      </c>
      <c r="C30" s="196"/>
      <c r="D30" s="196"/>
      <c r="E30" s="196"/>
      <c r="F30" s="196"/>
      <c r="G30" s="196"/>
      <c r="H30" s="196"/>
    </row>
    <row r="31" spans="2:8" ht="15" customHeight="1" x14ac:dyDescent="0.2">
      <c r="B31" s="15"/>
      <c r="C31" s="15"/>
    </row>
    <row r="32" spans="2:8" ht="15" customHeight="1" x14ac:dyDescent="0.2"/>
    <row r="33" spans="1:5" s="1" customFormat="1" ht="15" customHeight="1" x14ac:dyDescent="0.2">
      <c r="A33" s="190" t="s">
        <v>58</v>
      </c>
      <c r="B33" s="190"/>
      <c r="C33" s="190"/>
      <c r="D33" s="190"/>
      <c r="E33" s="190"/>
    </row>
    <row r="1048575" ht="12.75" customHeight="1" x14ac:dyDescent="0.2"/>
    <row r="1048576" ht="12.75" customHeight="1" x14ac:dyDescent="0.2"/>
  </sheetData>
  <mergeCells count="4">
    <mergeCell ref="A7:H7"/>
    <mergeCell ref="B11:H11"/>
    <mergeCell ref="B30:H30"/>
    <mergeCell ref="A33:E33"/>
  </mergeCells>
  <hyperlinks>
    <hyperlink ref="A33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048576"/>
  <sheetViews>
    <sheetView showGridLines="0" zoomScale="80" zoomScaleNormal="80" workbookViewId="0">
      <selection activeCell="A6" sqref="A6:H6"/>
    </sheetView>
  </sheetViews>
  <sheetFormatPr baseColWidth="10" defaultColWidth="10.625" defaultRowHeight="14.25" x14ac:dyDescent="0.2"/>
  <cols>
    <col min="1" max="1" width="3.375" customWidth="1"/>
    <col min="2" max="7" width="13.625" customWidth="1"/>
    <col min="8" max="8" width="22.875" customWidth="1"/>
    <col min="9" max="64" width="13.625" customWidth="1"/>
  </cols>
  <sheetData>
    <row r="6" spans="1:9" ht="45" customHeight="1" x14ac:dyDescent="0.2">
      <c r="A6" s="220" t="s">
        <v>0</v>
      </c>
      <c r="B6" s="221"/>
      <c r="C6" s="221"/>
      <c r="D6" s="221"/>
      <c r="E6" s="221"/>
      <c r="F6" s="221"/>
      <c r="G6" s="221"/>
      <c r="H6" s="221"/>
      <c r="I6" s="175"/>
    </row>
    <row r="9" spans="1:9" ht="15" customHeight="1" x14ac:dyDescent="0.2">
      <c r="A9" s="4" t="s">
        <v>1</v>
      </c>
    </row>
    <row r="10" spans="1:9" ht="15" customHeight="1" x14ac:dyDescent="0.2">
      <c r="A10" s="4"/>
    </row>
    <row r="11" spans="1:9" ht="15" customHeight="1" x14ac:dyDescent="0.2">
      <c r="B11" s="197" t="s">
        <v>29</v>
      </c>
      <c r="C11" s="197"/>
      <c r="D11" s="197"/>
      <c r="E11" s="197"/>
      <c r="F11" s="197"/>
      <c r="G11" s="197"/>
      <c r="H11" s="197"/>
    </row>
    <row r="28" spans="1:9" ht="15" customHeight="1" x14ac:dyDescent="0.2">
      <c r="B28" s="15"/>
    </row>
    <row r="29" spans="1:9" ht="15" customHeight="1" x14ac:dyDescent="0.2">
      <c r="B29" s="15"/>
    </row>
    <row r="30" spans="1:9" ht="15" customHeight="1" x14ac:dyDescent="0.2">
      <c r="B30" s="15"/>
    </row>
    <row r="31" spans="1:9" ht="12.75" customHeight="1" x14ac:dyDescent="0.2">
      <c r="A31" s="190" t="s">
        <v>58</v>
      </c>
      <c r="B31" s="190"/>
      <c r="C31" s="190"/>
      <c r="D31" s="190"/>
      <c r="E31" s="190"/>
      <c r="F31" s="190"/>
      <c r="G31" s="190"/>
      <c r="H31" s="190"/>
      <c r="I31" s="1"/>
    </row>
    <row r="65537" ht="12.75" customHeight="1" x14ac:dyDescent="0.2"/>
    <row r="1048576" ht="12.75" customHeight="1" x14ac:dyDescent="0.2"/>
  </sheetData>
  <mergeCells count="3">
    <mergeCell ref="B11:H11"/>
    <mergeCell ref="A31:H31"/>
    <mergeCell ref="A6:H6"/>
  </mergeCells>
  <hyperlinks>
    <hyperlink ref="A31" location="Índice!A6" display="Volver a índice PRINCIPALES RESULTADOS AGREGADOS"/>
  </hyperlinks>
  <pageMargins left="0.74791666666666701" right="0.279861111111111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048576"/>
  <sheetViews>
    <sheetView showGridLines="0" zoomScaleNormal="100" workbookViewId="0">
      <selection activeCell="A6" sqref="A6:L6"/>
    </sheetView>
  </sheetViews>
  <sheetFormatPr baseColWidth="10" defaultColWidth="10.625" defaultRowHeight="14.25" x14ac:dyDescent="0.2"/>
  <cols>
    <col min="1" max="1" width="3.375" customWidth="1"/>
    <col min="2" max="64" width="13.625" customWidth="1"/>
  </cols>
  <sheetData>
    <row r="6" spans="1:13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175"/>
    </row>
    <row r="9" spans="1:13" ht="15" customHeight="1" x14ac:dyDescent="0.2">
      <c r="A9" s="4" t="s">
        <v>1</v>
      </c>
    </row>
    <row r="11" spans="1:13" ht="15" customHeight="1" x14ac:dyDescent="0.2">
      <c r="B11" s="197" t="s">
        <v>30</v>
      </c>
      <c r="C11" s="197"/>
      <c r="D11" s="197"/>
      <c r="E11" s="197"/>
      <c r="F11" s="197"/>
      <c r="G11" s="197"/>
      <c r="H11" s="197"/>
      <c r="I11" s="197"/>
      <c r="J11" s="197"/>
      <c r="K11" s="197"/>
      <c r="L11" s="197"/>
    </row>
    <row r="32" spans="2:5" ht="15" customHeight="1" x14ac:dyDescent="0.2">
      <c r="B32" s="15"/>
      <c r="C32" s="15"/>
      <c r="D32" s="182"/>
      <c r="E32" s="182"/>
    </row>
    <row r="33" spans="1:11" ht="15" customHeight="1" x14ac:dyDescent="0.2">
      <c r="B33" s="15"/>
      <c r="C33" s="15"/>
      <c r="D33" s="173"/>
      <c r="E33" s="127"/>
    </row>
    <row r="34" spans="1:11" ht="15" customHeight="1" x14ac:dyDescent="0.2">
      <c r="B34" s="15"/>
      <c r="C34" s="15"/>
      <c r="D34" s="173"/>
      <c r="E34" s="127"/>
    </row>
    <row r="35" spans="1:11" ht="15" customHeight="1" x14ac:dyDescent="0.2">
      <c r="B35" s="15"/>
      <c r="C35" s="15"/>
      <c r="D35" s="173"/>
      <c r="E35" s="127"/>
    </row>
    <row r="36" spans="1:11" ht="12.75" customHeight="1" x14ac:dyDescent="0.2">
      <c r="A36" s="190" t="s">
        <v>58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</row>
    <row r="65537" ht="12.75" customHeight="1" x14ac:dyDescent="0.2"/>
    <row r="1048576" ht="12.75" customHeight="1" x14ac:dyDescent="0.2"/>
  </sheetData>
  <mergeCells count="4">
    <mergeCell ref="A6:L6"/>
    <mergeCell ref="B11:L11"/>
    <mergeCell ref="D32:E32"/>
    <mergeCell ref="A36:K36"/>
  </mergeCells>
  <hyperlinks>
    <hyperlink ref="A36" location="Índice!A6" display="Volver a índice PRINCIPALES RESULTADOS AGREGADOS"/>
  </hyperlinks>
  <pageMargins left="0.74791666666666701" right="0.74791666666666701" top="0.42499999999999999" bottom="0.55486111111111103" header="0.511811023622047" footer="0.511811023622047"/>
  <pageSetup paperSize="77" pageOrder="overThenDown" orientation="landscape" horizontalDpi="300" verticalDpi="30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8576"/>
  <sheetViews>
    <sheetView showGridLines="0" zoomScaleNormal="100" workbookViewId="0">
      <selection activeCell="A6" sqref="A6:I6"/>
    </sheetView>
  </sheetViews>
  <sheetFormatPr baseColWidth="10" defaultColWidth="10.625" defaultRowHeight="14.25" x14ac:dyDescent="0.2"/>
  <cols>
    <col min="1" max="1" width="3.375" customWidth="1"/>
    <col min="2" max="7" width="13.625" customWidth="1"/>
    <col min="8" max="8" width="15.875" customWidth="1"/>
    <col min="9" max="64" width="13.625" customWidth="1"/>
  </cols>
  <sheetData>
    <row r="1" spans="1:9" ht="15.75" customHeight="1" x14ac:dyDescent="0.2"/>
    <row r="6" spans="1:9" ht="45" customHeight="1" x14ac:dyDescent="0.2">
      <c r="A6" s="220" t="s">
        <v>0</v>
      </c>
      <c r="B6" s="222"/>
      <c r="C6" s="222"/>
      <c r="D6" s="222"/>
      <c r="E6" s="222"/>
      <c r="F6" s="222"/>
      <c r="G6" s="222"/>
      <c r="H6" s="222"/>
      <c r="I6" s="222"/>
    </row>
    <row r="9" spans="1:9" ht="15" customHeight="1" x14ac:dyDescent="0.2">
      <c r="A9" s="154" t="s">
        <v>1</v>
      </c>
    </row>
    <row r="11" spans="1:9" ht="25.5" customHeight="1" x14ac:dyDescent="0.2">
      <c r="B11" s="195" t="s">
        <v>180</v>
      </c>
      <c r="C11" s="195"/>
      <c r="D11" s="195"/>
      <c r="E11" s="195"/>
      <c r="F11" s="195"/>
      <c r="G11" s="195"/>
      <c r="H11" s="195"/>
    </row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spans="2:12" ht="12.75" customHeight="1" x14ac:dyDescent="0.2"/>
    <row r="34" spans="2:12" ht="12.75" customHeight="1" x14ac:dyDescent="0.2"/>
    <row r="35" spans="2:12" ht="12.75" customHeight="1" x14ac:dyDescent="0.2">
      <c r="B35" s="15"/>
    </row>
    <row r="36" spans="2:12" ht="12.75" customHeight="1" x14ac:dyDescent="0.2">
      <c r="B36" s="190" t="s">
        <v>58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</row>
    <row r="65543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3">
    <mergeCell ref="B11:H11"/>
    <mergeCell ref="B36:L36"/>
    <mergeCell ref="A6:I6"/>
  </mergeCells>
  <hyperlinks>
    <hyperlink ref="B36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zoomScale="80" zoomScaleNormal="80" workbookViewId="0">
      <selection activeCell="A6" sqref="A6:H6"/>
    </sheetView>
  </sheetViews>
  <sheetFormatPr baseColWidth="10" defaultColWidth="10.625" defaultRowHeight="14.25" x14ac:dyDescent="0.2"/>
  <cols>
    <col min="1" max="1" width="3.375" customWidth="1"/>
    <col min="2" max="7" width="13.625" customWidth="1"/>
    <col min="8" max="8" width="21.625" customWidth="1"/>
    <col min="9" max="64" width="13.625" customWidth="1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45" customHeight="1" x14ac:dyDescent="0.2">
      <c r="A6" s="220" t="s">
        <v>0</v>
      </c>
      <c r="B6" s="221"/>
      <c r="C6" s="221"/>
      <c r="D6" s="221"/>
      <c r="E6" s="221"/>
      <c r="F6" s="221"/>
      <c r="G6" s="221"/>
      <c r="H6" s="221"/>
    </row>
    <row r="7" spans="1:8" ht="15" customHeight="1" x14ac:dyDescent="0.2"/>
    <row r="8" spans="1:8" ht="15" customHeight="1" x14ac:dyDescent="0.2"/>
    <row r="9" spans="1:8" ht="15" customHeight="1" x14ac:dyDescent="0.2">
      <c r="A9" s="154" t="s">
        <v>1</v>
      </c>
    </row>
    <row r="10" spans="1:8" ht="15" customHeight="1" x14ac:dyDescent="0.2"/>
    <row r="11" spans="1:8" ht="29.25" customHeight="1" x14ac:dyDescent="0.2">
      <c r="B11" s="195" t="s">
        <v>181</v>
      </c>
      <c r="C11" s="195"/>
      <c r="D11" s="195"/>
      <c r="E11" s="195"/>
      <c r="F11" s="195"/>
      <c r="G11" s="195"/>
      <c r="H11" s="195"/>
    </row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2:12" ht="15" customHeight="1" x14ac:dyDescent="0.2"/>
    <row r="18" spans="2:12" ht="15" customHeight="1" x14ac:dyDescent="0.2"/>
    <row r="19" spans="2:12" ht="15" customHeight="1" x14ac:dyDescent="0.2"/>
    <row r="20" spans="2:12" ht="15" customHeight="1" x14ac:dyDescent="0.2"/>
    <row r="21" spans="2:12" ht="15" customHeight="1" x14ac:dyDescent="0.2"/>
    <row r="22" spans="2:12" ht="15" customHeight="1" x14ac:dyDescent="0.2"/>
    <row r="23" spans="2:12" ht="15" customHeight="1" x14ac:dyDescent="0.2"/>
    <row r="24" spans="2:12" ht="15" customHeight="1" x14ac:dyDescent="0.2"/>
    <row r="25" spans="2:12" ht="15" customHeight="1" x14ac:dyDescent="0.2"/>
    <row r="26" spans="2:12" ht="15" customHeight="1" x14ac:dyDescent="0.2"/>
    <row r="27" spans="2:12" ht="15" customHeight="1" x14ac:dyDescent="0.2"/>
    <row r="28" spans="2:12" ht="15" customHeight="1" x14ac:dyDescent="0.2"/>
    <row r="29" spans="2:12" ht="15" customHeight="1" x14ac:dyDescent="0.2"/>
    <row r="30" spans="2:12" ht="15" customHeight="1" x14ac:dyDescent="0.2"/>
    <row r="31" spans="2:12" ht="15" customHeight="1" x14ac:dyDescent="0.2">
      <c r="B31" s="190" t="s">
        <v>58</v>
      </c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2:12" ht="12.75" customHeight="1" x14ac:dyDescent="0.2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</row>
    <row r="34" spans="1:8" ht="12.75" customHeight="1" x14ac:dyDescent="0.2">
      <c r="A34" s="182"/>
      <c r="B34" s="182"/>
      <c r="C34" s="182"/>
      <c r="D34" s="182"/>
      <c r="E34" s="182"/>
      <c r="F34" s="182"/>
      <c r="G34" s="182"/>
      <c r="H34" s="182"/>
    </row>
    <row r="36" spans="1:8" ht="15" customHeight="1" x14ac:dyDescent="0.2"/>
    <row r="37" spans="1:8" ht="15" customHeight="1" x14ac:dyDescent="0.2"/>
    <row r="38" spans="1:8" ht="15" customHeight="1" x14ac:dyDescent="0.2"/>
  </sheetData>
  <mergeCells count="5">
    <mergeCell ref="B11:H11"/>
    <mergeCell ref="B31:L31"/>
    <mergeCell ref="B32:L32"/>
    <mergeCell ref="A34:H34"/>
    <mergeCell ref="A6:H6"/>
  </mergeCells>
  <hyperlinks>
    <hyperlink ref="B31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80" zoomScaleNormal="80" workbookViewId="0">
      <selection activeCell="A6" sqref="A6:I6"/>
    </sheetView>
  </sheetViews>
  <sheetFormatPr baseColWidth="10" defaultColWidth="10.625" defaultRowHeight="14.25" x14ac:dyDescent="0.2"/>
  <cols>
    <col min="1" max="1" width="3.375" customWidth="1"/>
    <col min="2" max="64" width="13.625" customWidth="1"/>
  </cols>
  <sheetData>
    <row r="1" spans="1:10" ht="15" customHeight="1" x14ac:dyDescent="0.2"/>
    <row r="2" spans="1:10" ht="15" customHeight="1" x14ac:dyDescent="0.2"/>
    <row r="3" spans="1:10" ht="15" customHeight="1" x14ac:dyDescent="0.2"/>
    <row r="4" spans="1:10" ht="15" customHeight="1" x14ac:dyDescent="0.2"/>
    <row r="5" spans="1:10" ht="15" customHeight="1" x14ac:dyDescent="0.2"/>
    <row r="6" spans="1:10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</row>
    <row r="7" spans="1:10" ht="15" customHeight="1" x14ac:dyDescent="0.2"/>
    <row r="8" spans="1:10" ht="15" customHeight="1" x14ac:dyDescent="0.2"/>
    <row r="9" spans="1:10" ht="15" customHeight="1" x14ac:dyDescent="0.2">
      <c r="A9" s="4" t="s">
        <v>1</v>
      </c>
    </row>
    <row r="10" spans="1:10" ht="15" customHeight="1" x14ac:dyDescent="0.2"/>
    <row r="11" spans="1:10" ht="15" customHeight="1" x14ac:dyDescent="0.2">
      <c r="B11" s="197" t="s">
        <v>33</v>
      </c>
      <c r="C11" s="197"/>
      <c r="D11" s="197"/>
      <c r="E11" s="197"/>
      <c r="F11" s="197"/>
      <c r="G11" s="197"/>
      <c r="H11" s="197"/>
      <c r="I11" s="197"/>
      <c r="J11" s="197"/>
    </row>
    <row r="12" spans="1:10" ht="15" customHeight="1" x14ac:dyDescent="0.2"/>
    <row r="13" spans="1:10" ht="15" customHeight="1" x14ac:dyDescent="0.2"/>
    <row r="14" spans="1:10" ht="15" customHeight="1" x14ac:dyDescent="0.2"/>
    <row r="15" spans="1:10" ht="15" customHeight="1" x14ac:dyDescent="0.2"/>
    <row r="16" spans="1:10" ht="15" customHeight="1" x14ac:dyDescent="0.2"/>
    <row r="17" spans="2:5" ht="15" customHeight="1" x14ac:dyDescent="0.2"/>
    <row r="18" spans="2:5" ht="15" customHeight="1" x14ac:dyDescent="0.2"/>
    <row r="19" spans="2:5" ht="15" customHeight="1" x14ac:dyDescent="0.2"/>
    <row r="20" spans="2:5" ht="15" customHeight="1" x14ac:dyDescent="0.2"/>
    <row r="21" spans="2:5" ht="15" customHeight="1" x14ac:dyDescent="0.2"/>
    <row r="22" spans="2:5" ht="15" customHeight="1" x14ac:dyDescent="0.2"/>
    <row r="23" spans="2:5" ht="15" customHeight="1" x14ac:dyDescent="0.2"/>
    <row r="24" spans="2:5" ht="15" customHeight="1" x14ac:dyDescent="0.2"/>
    <row r="25" spans="2:5" ht="15" customHeight="1" x14ac:dyDescent="0.2"/>
    <row r="26" spans="2:5" ht="15" customHeight="1" x14ac:dyDescent="0.2"/>
    <row r="27" spans="2:5" ht="15" customHeight="1" x14ac:dyDescent="0.2"/>
    <row r="28" spans="2:5" ht="15" customHeight="1" x14ac:dyDescent="0.2"/>
    <row r="29" spans="2:5" ht="15" customHeight="1" x14ac:dyDescent="0.2"/>
    <row r="30" spans="2:5" ht="15" customHeight="1" x14ac:dyDescent="0.2"/>
    <row r="31" spans="2:5" ht="15" customHeight="1" x14ac:dyDescent="0.2">
      <c r="B31" s="15"/>
      <c r="C31" s="15"/>
      <c r="D31" s="182"/>
      <c r="E31" s="182"/>
    </row>
    <row r="32" spans="2:5" ht="15" customHeight="1" x14ac:dyDescent="0.2">
      <c r="B32" s="15"/>
      <c r="C32" s="15"/>
      <c r="D32" s="173"/>
      <c r="E32" s="127"/>
    </row>
    <row r="33" spans="1:11" ht="15" customHeight="1" x14ac:dyDescent="0.2">
      <c r="B33" s="128"/>
      <c r="C33" s="128"/>
      <c r="D33" s="16"/>
      <c r="E33" s="65"/>
    </row>
    <row r="35" spans="1:11" ht="15" customHeight="1" x14ac:dyDescent="0.2">
      <c r="A35" s="190" t="s">
        <v>58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</sheetData>
  <mergeCells count="4">
    <mergeCell ref="B11:J11"/>
    <mergeCell ref="D31:E31"/>
    <mergeCell ref="A35:K35"/>
    <mergeCell ref="A6:I6"/>
  </mergeCells>
  <hyperlinks>
    <hyperlink ref="A35" location="Índice!A6" display="Volver a índice PRINCIPALES RESULTADOS AGREGADOS"/>
  </hyperlinks>
  <pageMargins left="0.359722222222222" right="0.42013888888888901" top="0.46527777777777801" bottom="1.2791666666666699" header="0.511811023622047" footer="0.511811023622047"/>
  <pageSetup paperSize="77" pageOrder="overThenDown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="80" zoomScaleNormal="80" workbookViewId="0">
      <selection activeCell="A6" sqref="A6:F6"/>
    </sheetView>
  </sheetViews>
  <sheetFormatPr baseColWidth="10" defaultColWidth="10.625" defaultRowHeight="14.25" x14ac:dyDescent="0.2"/>
  <cols>
    <col min="1" max="1" width="4.125" customWidth="1"/>
    <col min="2" max="2" width="61" customWidth="1"/>
    <col min="3" max="3" width="7.125" customWidth="1"/>
    <col min="4" max="4" width="17.125" customWidth="1"/>
    <col min="5" max="5" width="9.125" customWidth="1"/>
    <col min="6" max="6" width="17.5" customWidth="1"/>
    <col min="7" max="253" width="14.125" customWidth="1"/>
  </cols>
  <sheetData>
    <row r="1" spans="1:7" ht="14.25" customHeight="1" x14ac:dyDescent="0.2"/>
    <row r="2" spans="1:7" ht="14.25" customHeight="1" x14ac:dyDescent="0.2"/>
    <row r="3" spans="1:7" ht="14.25" customHeight="1" x14ac:dyDescent="0.2"/>
    <row r="4" spans="1:7" ht="14.25" customHeight="1" x14ac:dyDescent="0.2"/>
    <row r="5" spans="1:7" ht="14.25" customHeight="1" x14ac:dyDescent="0.2">
      <c r="A5" s="1"/>
      <c r="B5" s="1"/>
      <c r="C5" s="1"/>
      <c r="D5" s="1"/>
      <c r="E5" s="1"/>
      <c r="F5" s="1"/>
      <c r="G5" s="1"/>
    </row>
    <row r="6" spans="1:7" ht="42.75" customHeight="1" x14ac:dyDescent="0.2">
      <c r="A6" s="187" t="s">
        <v>0</v>
      </c>
      <c r="B6" s="187"/>
      <c r="C6" s="187"/>
      <c r="D6" s="187"/>
      <c r="E6" s="187"/>
      <c r="F6" s="187"/>
      <c r="G6" s="17"/>
    </row>
    <row r="7" spans="1:7" ht="14.25" customHeight="1" x14ac:dyDescent="0.2">
      <c r="A7" s="1"/>
      <c r="B7" s="1"/>
      <c r="C7" s="1"/>
      <c r="D7" s="1"/>
      <c r="E7" s="1"/>
      <c r="F7" s="1"/>
      <c r="G7" s="1"/>
    </row>
    <row r="8" spans="1:7" ht="14.25" customHeight="1" x14ac:dyDescent="0.2">
      <c r="A8" s="1"/>
      <c r="B8" s="1"/>
      <c r="C8" s="1"/>
      <c r="D8" s="1"/>
      <c r="E8" s="1"/>
      <c r="F8" s="1"/>
      <c r="G8" s="1"/>
    </row>
    <row r="9" spans="1:7" ht="14.25" customHeight="1" x14ac:dyDescent="0.2">
      <c r="A9" s="4" t="s">
        <v>1</v>
      </c>
      <c r="B9" s="4"/>
      <c r="C9" s="4"/>
      <c r="D9" s="4"/>
      <c r="E9" s="4"/>
      <c r="F9" s="4"/>
      <c r="G9" s="4"/>
    </row>
    <row r="10" spans="1:7" ht="14.25" customHeight="1" x14ac:dyDescent="0.2">
      <c r="A10" s="1"/>
      <c r="B10" s="1"/>
      <c r="C10" s="1"/>
      <c r="D10" s="1"/>
      <c r="E10" s="1"/>
      <c r="F10" s="1"/>
      <c r="G10" s="1"/>
    </row>
    <row r="11" spans="1:7" ht="14.25" customHeight="1" x14ac:dyDescent="0.2">
      <c r="A11" s="1"/>
      <c r="B11" s="11" t="s">
        <v>3</v>
      </c>
      <c r="C11" s="1"/>
      <c r="D11" s="1"/>
      <c r="E11" s="1"/>
      <c r="F11" s="1"/>
      <c r="G11" s="1"/>
    </row>
    <row r="12" spans="1:7" ht="14.25" customHeight="1" x14ac:dyDescent="0.2">
      <c r="A12" s="1"/>
      <c r="B12" s="19"/>
      <c r="C12" s="19"/>
      <c r="D12" s="20"/>
      <c r="E12" s="1"/>
      <c r="F12" s="1"/>
      <c r="G12" s="1"/>
    </row>
    <row r="13" spans="1:7" ht="36" customHeight="1" x14ac:dyDescent="0.2">
      <c r="A13" s="1"/>
      <c r="B13" s="191" t="s">
        <v>5</v>
      </c>
      <c r="C13" s="191"/>
      <c r="D13" s="191"/>
      <c r="E13" s="191"/>
      <c r="F13" s="191"/>
      <c r="G13" s="1"/>
    </row>
    <row r="14" spans="1:7" ht="14.25" customHeight="1" x14ac:dyDescent="0.2">
      <c r="A14" s="1"/>
      <c r="B14" s="32"/>
      <c r="C14" s="32"/>
      <c r="D14" s="33"/>
      <c r="E14" s="34"/>
      <c r="F14" s="34"/>
      <c r="G14" s="1"/>
    </row>
    <row r="15" spans="1:7" ht="45.75" customHeight="1" x14ac:dyDescent="0.2">
      <c r="A15" s="1"/>
      <c r="B15" s="35" t="s">
        <v>39</v>
      </c>
      <c r="C15" s="32"/>
      <c r="D15" s="36" t="s">
        <v>59</v>
      </c>
      <c r="E15" s="34"/>
      <c r="F15" s="36" t="s">
        <v>60</v>
      </c>
      <c r="G15" s="1"/>
    </row>
    <row r="16" spans="1:7" x14ac:dyDescent="0.2">
      <c r="A16" s="1"/>
      <c r="B16" s="37" t="s">
        <v>61</v>
      </c>
      <c r="C16" s="38"/>
      <c r="D16" s="39">
        <v>44.862285555855202</v>
      </c>
      <c r="E16" s="40"/>
      <c r="F16" s="39">
        <v>48.846907703534299</v>
      </c>
      <c r="G16" s="1"/>
    </row>
    <row r="17" spans="1:7" ht="22.5" x14ac:dyDescent="0.2">
      <c r="A17" s="1"/>
      <c r="B17" s="41" t="s">
        <v>62</v>
      </c>
      <c r="C17" s="38"/>
      <c r="D17" s="42">
        <v>67.927638383841796</v>
      </c>
      <c r="E17" s="40"/>
      <c r="F17" s="42">
        <v>53.974320577274099</v>
      </c>
      <c r="G17" s="1"/>
    </row>
    <row r="18" spans="1:7" x14ac:dyDescent="0.2">
      <c r="A18" s="1"/>
      <c r="B18" s="41" t="s">
        <v>63</v>
      </c>
      <c r="C18" s="38"/>
      <c r="D18" s="42">
        <v>54.459794067180198</v>
      </c>
      <c r="E18" s="40"/>
      <c r="F18" s="42">
        <v>51.837729270904397</v>
      </c>
      <c r="G18" s="1"/>
    </row>
    <row r="19" spans="1:7" x14ac:dyDescent="0.2">
      <c r="A19" s="1"/>
      <c r="B19" s="41" t="s">
        <v>64</v>
      </c>
      <c r="C19" s="38"/>
      <c r="D19" s="42">
        <v>63.772365962033497</v>
      </c>
      <c r="E19" s="40"/>
      <c r="F19" s="42">
        <v>34.348003796022198</v>
      </c>
      <c r="G19" s="1"/>
    </row>
    <row r="20" spans="1:7" x14ac:dyDescent="0.2">
      <c r="A20" s="1"/>
      <c r="B20" s="43" t="s">
        <v>65</v>
      </c>
      <c r="C20" s="38"/>
      <c r="D20" s="44">
        <v>54.813866467570001</v>
      </c>
      <c r="E20" s="40"/>
      <c r="F20" s="44">
        <v>56.375692442312797</v>
      </c>
      <c r="G20" s="1"/>
    </row>
    <row r="21" spans="1:7" ht="23.25" customHeight="1" x14ac:dyDescent="0.2">
      <c r="A21" s="1"/>
      <c r="B21" s="41" t="s">
        <v>66</v>
      </c>
      <c r="C21" s="38"/>
      <c r="D21" s="42">
        <v>55.274374430063901</v>
      </c>
      <c r="E21" s="40"/>
      <c r="F21" s="42">
        <v>38.657239987337299</v>
      </c>
      <c r="G21" s="1"/>
    </row>
    <row r="22" spans="1:7" x14ac:dyDescent="0.2">
      <c r="A22" s="1"/>
      <c r="B22" s="45" t="s">
        <v>67</v>
      </c>
      <c r="C22" s="38"/>
      <c r="D22" s="46">
        <v>83.929668154472196</v>
      </c>
      <c r="E22" s="40"/>
      <c r="F22" s="46">
        <v>82.398208035995694</v>
      </c>
      <c r="G22" s="1"/>
    </row>
    <row r="23" spans="1:7" x14ac:dyDescent="0.2">
      <c r="A23" s="1"/>
      <c r="B23" s="41" t="s">
        <v>68</v>
      </c>
      <c r="C23" s="38"/>
      <c r="D23" s="42">
        <v>66.285855451752099</v>
      </c>
      <c r="E23" s="40"/>
      <c r="F23" s="42">
        <v>51.062865392075999</v>
      </c>
      <c r="G23" s="1"/>
    </row>
    <row r="24" spans="1:7" x14ac:dyDescent="0.2">
      <c r="A24" s="1"/>
      <c r="B24" s="41" t="s">
        <v>69</v>
      </c>
      <c r="C24" s="38"/>
      <c r="D24" s="42">
        <v>21.9379164785522</v>
      </c>
      <c r="E24" s="40"/>
      <c r="F24" s="42">
        <v>50.953959321530299</v>
      </c>
      <c r="G24" s="1"/>
    </row>
    <row r="25" spans="1:7" x14ac:dyDescent="0.2">
      <c r="A25" s="1"/>
      <c r="B25" s="41" t="s">
        <v>70</v>
      </c>
      <c r="C25" s="38"/>
      <c r="D25" s="42">
        <v>52.096165257237999</v>
      </c>
      <c r="E25" s="40"/>
      <c r="F25" s="42">
        <v>51.482541604829002</v>
      </c>
      <c r="G25" s="1"/>
    </row>
    <row r="26" spans="1:7" ht="22.5" x14ac:dyDescent="0.2">
      <c r="A26" s="1"/>
      <c r="B26" s="41" t="s">
        <v>71</v>
      </c>
      <c r="C26" s="38"/>
      <c r="D26" s="42">
        <v>52.985223457305601</v>
      </c>
      <c r="E26" s="40"/>
      <c r="F26" s="42">
        <v>45.495608003030398</v>
      </c>
      <c r="G26" s="1"/>
    </row>
    <row r="27" spans="1:7" x14ac:dyDescent="0.2">
      <c r="A27" s="1"/>
      <c r="B27" s="47" t="s">
        <v>72</v>
      </c>
      <c r="C27" s="38"/>
      <c r="D27" s="48">
        <v>83.106561095404203</v>
      </c>
      <c r="E27" s="40"/>
      <c r="F27" s="48">
        <v>80.163926060418703</v>
      </c>
      <c r="G27" s="1"/>
    </row>
    <row r="28" spans="1:7" ht="10.5" customHeight="1" x14ac:dyDescent="0.2">
      <c r="A28" s="1"/>
      <c r="B28" s="38"/>
      <c r="C28" s="38"/>
      <c r="D28" s="46"/>
      <c r="E28" s="40"/>
      <c r="F28" s="46"/>
      <c r="G28" s="1"/>
    </row>
    <row r="29" spans="1:7" ht="27" customHeight="1" x14ac:dyDescent="0.2">
      <c r="A29" s="1"/>
      <c r="B29" s="192" t="s">
        <v>73</v>
      </c>
      <c r="C29" s="192"/>
      <c r="D29" s="192"/>
      <c r="E29" s="192"/>
      <c r="F29" s="192"/>
      <c r="G29" s="1"/>
    </row>
    <row r="30" spans="1:7" ht="14.25" customHeight="1" x14ac:dyDescent="0.2">
      <c r="A30" s="1"/>
      <c r="B30" s="19"/>
      <c r="C30" s="1"/>
      <c r="D30" s="1"/>
      <c r="E30" s="1"/>
      <c r="F30" s="1"/>
      <c r="G30" s="1"/>
    </row>
    <row r="31" spans="1:7" ht="14.25" customHeight="1" x14ac:dyDescent="0.2">
      <c r="A31" s="1"/>
      <c r="B31" s="1"/>
      <c r="C31" s="1"/>
      <c r="D31" s="1"/>
      <c r="E31" s="1"/>
      <c r="F31" s="1"/>
      <c r="G31" s="1"/>
    </row>
    <row r="32" spans="1:7" ht="14.25" customHeight="1" x14ac:dyDescent="0.2">
      <c r="A32" s="190" t="s">
        <v>58</v>
      </c>
      <c r="B32" s="190"/>
      <c r="C32" s="190"/>
      <c r="D32" s="190"/>
      <c r="E32" s="190"/>
      <c r="F32" s="190"/>
      <c r="G32" s="1"/>
    </row>
  </sheetData>
  <mergeCells count="4">
    <mergeCell ref="A6:F6"/>
    <mergeCell ref="B13:F13"/>
    <mergeCell ref="B29:F29"/>
    <mergeCell ref="A32:F32"/>
  </mergeCells>
  <hyperlinks>
    <hyperlink ref="A32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scale="80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1"/>
  <sheetViews>
    <sheetView showGridLines="0" zoomScale="80" zoomScaleNormal="80" workbookViewId="0">
      <selection activeCell="A6" sqref="A6:I6"/>
    </sheetView>
  </sheetViews>
  <sheetFormatPr baseColWidth="10" defaultColWidth="10.625" defaultRowHeight="14.25" x14ac:dyDescent="0.2"/>
  <cols>
    <col min="1" max="1" width="3.375" customWidth="1"/>
    <col min="2" max="64" width="13.625" customWidth="1"/>
  </cols>
  <sheetData>
    <row r="4" spans="1:9" ht="15" customHeight="1" x14ac:dyDescent="0.2"/>
    <row r="5" spans="1:9" ht="15" customHeight="1" x14ac:dyDescent="0.2"/>
    <row r="6" spans="1:9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</row>
    <row r="7" spans="1:9" ht="15" customHeight="1" x14ac:dyDescent="0.2"/>
    <row r="8" spans="1:9" ht="15" customHeight="1" x14ac:dyDescent="0.2"/>
    <row r="9" spans="1:9" ht="15" customHeight="1" x14ac:dyDescent="0.2">
      <c r="A9" s="4" t="s">
        <v>1</v>
      </c>
    </row>
    <row r="10" spans="1:9" ht="15" customHeight="1" x14ac:dyDescent="0.2">
      <c r="A10" s="154"/>
    </row>
    <row r="11" spans="1:9" ht="15" customHeight="1" x14ac:dyDescent="0.2">
      <c r="A11" s="154"/>
      <c r="B11" s="197" t="s">
        <v>34</v>
      </c>
      <c r="C11" s="197"/>
      <c r="D11" s="197"/>
      <c r="E11" s="197"/>
      <c r="F11" s="197"/>
      <c r="G11" s="197"/>
      <c r="H11" s="197"/>
      <c r="I11" s="197"/>
    </row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3" spans="1:9" ht="15" customHeight="1" x14ac:dyDescent="0.2"/>
    <row r="24" spans="1:9" ht="15" customHeight="1" x14ac:dyDescent="0.2"/>
    <row r="25" spans="1:9" ht="15" customHeight="1" x14ac:dyDescent="0.2"/>
    <row r="26" spans="1:9" ht="15" customHeight="1" x14ac:dyDescent="0.2"/>
    <row r="27" spans="1:9" ht="15" customHeight="1" x14ac:dyDescent="0.2"/>
    <row r="28" spans="1:9" ht="15" customHeight="1" x14ac:dyDescent="0.2"/>
    <row r="29" spans="1:9" ht="48.75" customHeight="1" x14ac:dyDescent="0.2">
      <c r="B29" s="211" t="s">
        <v>182</v>
      </c>
      <c r="C29" s="211"/>
      <c r="D29" s="211"/>
      <c r="E29" s="211"/>
      <c r="F29" s="211"/>
      <c r="G29" s="211"/>
      <c r="H29" s="211"/>
      <c r="I29" s="211"/>
    </row>
    <row r="30" spans="1:9" ht="15" customHeight="1" x14ac:dyDescent="0.2">
      <c r="B30" s="15"/>
      <c r="C30" s="15"/>
    </row>
    <row r="31" spans="1:9" ht="15" customHeight="1" x14ac:dyDescent="0.2"/>
    <row r="32" spans="1:9" ht="12.75" customHeight="1" x14ac:dyDescent="0.2">
      <c r="A32" s="190" t="s">
        <v>58</v>
      </c>
      <c r="B32" s="190"/>
      <c r="C32" s="190"/>
      <c r="D32" s="190"/>
      <c r="E32" s="190"/>
      <c r="F32" s="190"/>
      <c r="G32" s="190"/>
      <c r="H32" s="190"/>
      <c r="I32" s="190"/>
    </row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</sheetData>
  <mergeCells count="4">
    <mergeCell ref="A6:I6"/>
    <mergeCell ref="B11:I11"/>
    <mergeCell ref="B29:I29"/>
    <mergeCell ref="A32:I32"/>
  </mergeCells>
  <hyperlinks>
    <hyperlink ref="A32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80" zoomScaleNormal="80" workbookViewId="0">
      <selection activeCell="A6" sqref="A6:H6"/>
    </sheetView>
  </sheetViews>
  <sheetFormatPr baseColWidth="10" defaultColWidth="10.625" defaultRowHeight="14.25" x14ac:dyDescent="0.2"/>
  <cols>
    <col min="1" max="1" width="3.375" customWidth="1"/>
    <col min="2" max="7" width="13.625" customWidth="1"/>
    <col min="8" max="8" width="22" customWidth="1"/>
    <col min="9" max="64" width="13.625" customWidth="1"/>
  </cols>
  <sheetData>
    <row r="1" spans="1:8" ht="15" customHeight="1" x14ac:dyDescent="0.2"/>
    <row r="2" spans="1:8" ht="15" customHeight="1" x14ac:dyDescent="0.2"/>
    <row r="3" spans="1:8" ht="15" customHeight="1" x14ac:dyDescent="0.2"/>
    <row r="4" spans="1:8" ht="15" customHeight="1" x14ac:dyDescent="0.2"/>
    <row r="5" spans="1:8" ht="15" customHeight="1" x14ac:dyDescent="0.2"/>
    <row r="6" spans="1:8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</row>
    <row r="7" spans="1:8" ht="15" customHeight="1" x14ac:dyDescent="0.2"/>
    <row r="8" spans="1:8" ht="15" customHeight="1" x14ac:dyDescent="0.2"/>
    <row r="9" spans="1:8" ht="15" customHeight="1" x14ac:dyDescent="0.2">
      <c r="A9" s="4" t="s">
        <v>1</v>
      </c>
    </row>
    <row r="10" spans="1:8" ht="15" customHeight="1" x14ac:dyDescent="0.2">
      <c r="A10" s="154"/>
    </row>
    <row r="11" spans="1:8" ht="15" customHeight="1" x14ac:dyDescent="0.2">
      <c r="A11" s="154"/>
      <c r="B11" s="197" t="s">
        <v>35</v>
      </c>
      <c r="C11" s="197"/>
      <c r="D11" s="197"/>
      <c r="E11" s="197"/>
      <c r="F11" s="197"/>
      <c r="G11" s="197"/>
      <c r="H11" s="197"/>
    </row>
    <row r="12" spans="1:8" ht="15" customHeight="1" x14ac:dyDescent="0.2"/>
    <row r="13" spans="1:8" ht="15" customHeight="1" x14ac:dyDescent="0.2"/>
    <row r="14" spans="1:8" ht="15" customHeight="1" x14ac:dyDescent="0.2"/>
    <row r="15" spans="1:8" ht="15" customHeight="1" x14ac:dyDescent="0.2"/>
    <row r="16" spans="1:8" ht="15" customHeight="1" x14ac:dyDescent="0.2"/>
    <row r="17" spans="1:9" ht="15" customHeight="1" x14ac:dyDescent="0.2"/>
    <row r="18" spans="1:9" ht="15" customHeight="1" x14ac:dyDescent="0.2"/>
    <row r="19" spans="1:9" ht="15" customHeight="1" x14ac:dyDescent="0.2"/>
    <row r="20" spans="1:9" ht="15" customHeight="1" x14ac:dyDescent="0.2"/>
    <row r="21" spans="1:9" ht="15" customHeight="1" x14ac:dyDescent="0.2"/>
    <row r="22" spans="1:9" ht="15" customHeight="1" x14ac:dyDescent="0.2"/>
    <row r="23" spans="1:9" ht="15" customHeight="1" x14ac:dyDescent="0.2"/>
    <row r="24" spans="1:9" ht="15" customHeight="1" x14ac:dyDescent="0.2"/>
    <row r="25" spans="1:9" ht="15" customHeight="1" x14ac:dyDescent="0.2"/>
    <row r="26" spans="1:9" ht="15" customHeight="1" x14ac:dyDescent="0.2"/>
    <row r="27" spans="1:9" ht="15" customHeight="1" x14ac:dyDescent="0.2"/>
    <row r="28" spans="1:9" ht="15" customHeight="1" x14ac:dyDescent="0.2"/>
    <row r="29" spans="1:9" ht="15" customHeight="1" x14ac:dyDescent="0.2">
      <c r="B29" s="15"/>
      <c r="C29" s="15"/>
    </row>
    <row r="30" spans="1:9" ht="15" customHeight="1" x14ac:dyDescent="0.2">
      <c r="B30" s="15"/>
      <c r="C30" s="15"/>
    </row>
    <row r="31" spans="1:9" ht="15" customHeight="1" x14ac:dyDescent="0.2"/>
    <row r="32" spans="1:9" ht="15" customHeight="1" x14ac:dyDescent="0.2">
      <c r="A32" s="190" t="s">
        <v>58</v>
      </c>
      <c r="B32" s="190"/>
      <c r="C32" s="190"/>
      <c r="D32" s="190"/>
      <c r="E32" s="190"/>
      <c r="F32" s="190"/>
      <c r="G32" s="190"/>
      <c r="H32" s="190"/>
      <c r="I32" s="1"/>
    </row>
  </sheetData>
  <mergeCells count="3">
    <mergeCell ref="A6:H6"/>
    <mergeCell ref="B11:H11"/>
    <mergeCell ref="A32:H32"/>
  </mergeCells>
  <hyperlinks>
    <hyperlink ref="A32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45"/>
  <sheetViews>
    <sheetView showGridLines="0" zoomScale="80" zoomScaleNormal="80" workbookViewId="0">
      <selection activeCell="A6" sqref="A6:K6"/>
    </sheetView>
  </sheetViews>
  <sheetFormatPr baseColWidth="10" defaultColWidth="10.625" defaultRowHeight="14.25" x14ac:dyDescent="0.2"/>
  <cols>
    <col min="1" max="1" width="3.375" customWidth="1"/>
    <col min="2" max="64" width="13.625" customWidth="1"/>
  </cols>
  <sheetData>
    <row r="1" spans="1:11" ht="12.75" customHeight="1" x14ac:dyDescent="0.2"/>
    <row r="2" spans="1:11" ht="12.75" customHeight="1" x14ac:dyDescent="0.2"/>
    <row r="6" spans="1:11" ht="45" customHeight="1" x14ac:dyDescent="0.2">
      <c r="A6" s="220" t="s">
        <v>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</row>
    <row r="9" spans="1:11" ht="15" customHeight="1" x14ac:dyDescent="0.2">
      <c r="A9" s="4" t="s">
        <v>1</v>
      </c>
    </row>
    <row r="10" spans="1:11" ht="15" customHeight="1" x14ac:dyDescent="0.2">
      <c r="A10" s="154"/>
    </row>
    <row r="11" spans="1:11" ht="15" customHeight="1" x14ac:dyDescent="0.2">
      <c r="A11" s="154"/>
      <c r="B11" s="197" t="s">
        <v>36</v>
      </c>
      <c r="C11" s="197"/>
      <c r="D11" s="197"/>
      <c r="E11" s="197"/>
      <c r="F11" s="197"/>
      <c r="G11" s="197"/>
      <c r="H11" s="197"/>
      <c r="I11" s="197"/>
      <c r="J11" s="197"/>
      <c r="K11" s="197"/>
    </row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spans="1:11" ht="12.75" customHeight="1" x14ac:dyDescent="0.2"/>
    <row r="34" spans="1:11" ht="12.75" customHeight="1" x14ac:dyDescent="0.2"/>
    <row r="35" spans="1:11" ht="12.75" customHeight="1" x14ac:dyDescent="0.2"/>
    <row r="36" spans="1:11" ht="12.75" customHeight="1" x14ac:dyDescent="0.2"/>
    <row r="37" spans="1:11" ht="12.75" customHeight="1" x14ac:dyDescent="0.2"/>
    <row r="38" spans="1:11" ht="12.75" customHeight="1" x14ac:dyDescent="0.2">
      <c r="B38" s="128" t="s">
        <v>176</v>
      </c>
    </row>
    <row r="39" spans="1:11" ht="12.75" customHeight="1" x14ac:dyDescent="0.2">
      <c r="B39" s="174" t="s">
        <v>45</v>
      </c>
      <c r="C39" s="174"/>
      <c r="D39" s="174"/>
      <c r="E39" s="174"/>
      <c r="F39" s="174"/>
      <c r="G39" s="174" t="s">
        <v>177</v>
      </c>
      <c r="H39" s="174"/>
      <c r="I39" s="174"/>
      <c r="J39" s="174"/>
    </row>
    <row r="40" spans="1:11" ht="12.75" customHeight="1" x14ac:dyDescent="0.2">
      <c r="B40" s="174" t="s">
        <v>46</v>
      </c>
      <c r="C40" s="174"/>
      <c r="D40" s="174"/>
      <c r="E40" s="174"/>
      <c r="F40" s="174"/>
      <c r="G40" s="174" t="s">
        <v>53</v>
      </c>
      <c r="H40" s="174"/>
      <c r="I40" s="174"/>
      <c r="J40" s="174"/>
    </row>
    <row r="41" spans="1:11" ht="12.75" customHeight="1" x14ac:dyDescent="0.2">
      <c r="B41" s="174" t="s">
        <v>178</v>
      </c>
      <c r="C41" s="174"/>
      <c r="D41" s="174"/>
      <c r="E41" s="174"/>
      <c r="F41" s="174"/>
      <c r="G41" s="174" t="s">
        <v>54</v>
      </c>
      <c r="H41" s="174"/>
      <c r="I41" s="174"/>
      <c r="J41" s="174"/>
    </row>
    <row r="42" spans="1:11" ht="12.75" customHeight="1" x14ac:dyDescent="0.2">
      <c r="B42" s="174" t="s">
        <v>48</v>
      </c>
      <c r="C42" s="174"/>
      <c r="D42" s="174"/>
      <c r="E42" s="174"/>
      <c r="F42" s="174"/>
      <c r="G42" s="174" t="s">
        <v>55</v>
      </c>
      <c r="H42" s="174"/>
      <c r="I42" s="174"/>
      <c r="J42" s="174"/>
    </row>
    <row r="43" spans="1:11" ht="12.75" customHeight="1" x14ac:dyDescent="0.2">
      <c r="B43" s="174" t="s">
        <v>49</v>
      </c>
      <c r="C43" s="174"/>
      <c r="D43" s="174"/>
      <c r="E43" s="174"/>
      <c r="F43" s="174"/>
      <c r="G43" s="174" t="s">
        <v>56</v>
      </c>
      <c r="H43" s="174"/>
      <c r="I43" s="174"/>
      <c r="J43" s="174"/>
    </row>
    <row r="44" spans="1:11" ht="12.75" customHeight="1" x14ac:dyDescent="0.2">
      <c r="B44" s="174" t="s">
        <v>50</v>
      </c>
      <c r="C44" s="174"/>
      <c r="D44" s="174"/>
      <c r="E44" s="174"/>
      <c r="F44" s="174"/>
      <c r="G44" s="174" t="s">
        <v>108</v>
      </c>
      <c r="H44" s="162"/>
      <c r="I44" s="174"/>
      <c r="J44" s="174"/>
    </row>
    <row r="45" spans="1:11" ht="12" customHeight="1" x14ac:dyDescent="0.2">
      <c r="B45" s="174" t="s">
        <v>51</v>
      </c>
      <c r="C45" s="174"/>
      <c r="D45" s="174"/>
      <c r="E45" s="174"/>
      <c r="F45" s="174"/>
      <c r="I45" s="162"/>
      <c r="J45" s="162"/>
    </row>
    <row r="46" spans="1:11" ht="12" customHeight="1" x14ac:dyDescent="0.2">
      <c r="B46" s="174"/>
      <c r="C46" s="174"/>
      <c r="D46" s="174"/>
      <c r="E46" s="174"/>
      <c r="F46" s="174"/>
      <c r="I46" s="162"/>
      <c r="J46" s="162"/>
    </row>
    <row r="47" spans="1:11" ht="12.75" customHeight="1" x14ac:dyDescent="0.2"/>
    <row r="48" spans="1:11" ht="12.75" customHeight="1" x14ac:dyDescent="0.2">
      <c r="A48" s="190" t="s">
        <v>58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  <row r="65537" ht="12.75" customHeight="1" x14ac:dyDescent="0.2"/>
    <row r="65538" ht="12.75" customHeight="1" x14ac:dyDescent="0.2"/>
    <row r="65539" ht="12.75" customHeight="1" x14ac:dyDescent="0.2"/>
    <row r="65540" ht="12.75" customHeight="1" x14ac:dyDescent="0.2"/>
    <row r="65541" ht="12.75" customHeight="1" x14ac:dyDescent="0.2"/>
    <row r="65542" ht="12.75" customHeight="1" x14ac:dyDescent="0.2"/>
    <row r="65543" ht="12.75" customHeight="1" x14ac:dyDescent="0.2"/>
    <row r="65544" ht="12.75" customHeight="1" x14ac:dyDescent="0.2"/>
    <row r="65545" ht="12.75" customHeight="1" x14ac:dyDescent="0.2"/>
  </sheetData>
  <mergeCells count="3">
    <mergeCell ref="A6:K6"/>
    <mergeCell ref="B11:K11"/>
    <mergeCell ref="A48:K48"/>
  </mergeCells>
  <hyperlinks>
    <hyperlink ref="A48" location="Índice!A6" display="Volver a índice PRINCIPALES RESULTADOS AGREGADOS"/>
  </hyperlinks>
  <pageMargins left="0.74791666666666701" right="0.74791666666666701" top="0.42499999999999999" bottom="0.76527777777777795" header="0.511811023622047" footer="0.511811023622047"/>
  <pageSetup paperSize="77" pageOrder="overThenDown" orientation="landscape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showGridLines="0" zoomScale="80" zoomScaleNormal="80" workbookViewId="0">
      <selection activeCell="A6" sqref="A6:I6"/>
    </sheetView>
  </sheetViews>
  <sheetFormatPr baseColWidth="10" defaultColWidth="10.625" defaultRowHeight="14.25" x14ac:dyDescent="0.2"/>
  <cols>
    <col min="1" max="1" width="5" customWidth="1"/>
    <col min="2" max="8" width="14.125" customWidth="1"/>
    <col min="9" max="9" width="7.125" customWidth="1"/>
    <col min="10" max="64" width="14.125" customWidth="1"/>
  </cols>
  <sheetData>
    <row r="1" spans="1:10" ht="14.25" customHeight="1" x14ac:dyDescent="0.2"/>
    <row r="2" spans="1:10" ht="14.25" customHeight="1" x14ac:dyDescent="0.2"/>
    <row r="3" spans="1:10" ht="14.25" customHeight="1" x14ac:dyDescent="0.2"/>
    <row r="4" spans="1:10" ht="14.25" customHeight="1" x14ac:dyDescent="0.2"/>
    <row r="5" spans="1:10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59"/>
    </row>
    <row r="7" spans="1:10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1" spans="1:10" x14ac:dyDescent="0.2">
      <c r="B11" s="154" t="s">
        <v>183</v>
      </c>
    </row>
    <row r="36" spans="1:64" ht="15" customHeight="1" x14ac:dyDescent="0.2">
      <c r="A36" s="190" t="s">
        <v>58</v>
      </c>
      <c r="B36" s="190"/>
      <c r="C36" s="190"/>
      <c r="D36" s="190"/>
      <c r="E36" s="19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</sheetData>
  <mergeCells count="2">
    <mergeCell ref="A6:I6"/>
    <mergeCell ref="A36:E36"/>
  </mergeCells>
  <hyperlinks>
    <hyperlink ref="A36" location="Índice!A6" display="Volver a índice PRINCIPALES RESULTADOS AGREGADOS"/>
  </hyperlinks>
  <pageMargins left="0" right="0" top="0.39374999999999999" bottom="0.39374999999999999" header="0" footer="0"/>
  <pageSetup paperSize="9" pageOrder="overThenDown" orientation="portrait" horizontalDpi="300" verticalDpi="300"/>
  <headerFooter>
    <oddHeader>&amp;C&amp;A</oddHeader>
    <oddFooter>&amp;CPágina &amp;P</oddFoot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showGridLines="0" zoomScale="80" zoomScaleNormal="80" workbookViewId="0">
      <selection activeCell="A6" sqref="A6:I6"/>
    </sheetView>
  </sheetViews>
  <sheetFormatPr baseColWidth="10" defaultColWidth="10.625" defaultRowHeight="14.25" x14ac:dyDescent="0.2"/>
  <cols>
    <col min="1" max="1" width="4.875" customWidth="1"/>
    <col min="2" max="64" width="14.125" customWidth="1"/>
  </cols>
  <sheetData>
    <row r="1" spans="1:10" ht="14.25" customHeight="1" x14ac:dyDescent="0.2"/>
    <row r="2" spans="1:10" ht="14.25" customHeight="1" x14ac:dyDescent="0.2"/>
    <row r="3" spans="1:10" ht="14.25" customHeight="1" x14ac:dyDescent="0.2"/>
    <row r="4" spans="1:10" ht="14.25" customHeight="1" x14ac:dyDescent="0.2"/>
    <row r="5" spans="1:10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10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59"/>
    </row>
    <row r="7" spans="1:10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10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10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0" spans="1:10" ht="12.75" customHeight="1" x14ac:dyDescent="0.2">
      <c r="A10" s="152"/>
      <c r="B10" s="152"/>
      <c r="C10" s="152"/>
      <c r="D10" s="152"/>
    </row>
    <row r="11" spans="1:10" ht="12.75" customHeight="1" x14ac:dyDescent="0.2">
      <c r="A11" s="154"/>
      <c r="B11" s="154" t="s">
        <v>38</v>
      </c>
    </row>
    <row r="36" spans="1:64" ht="15" customHeight="1" x14ac:dyDescent="0.2">
      <c r="A36" s="190" t="s">
        <v>58</v>
      </c>
      <c r="B36" s="190"/>
      <c r="C36" s="190"/>
      <c r="D36" s="190"/>
      <c r="E36" s="19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</sheetData>
  <mergeCells count="2">
    <mergeCell ref="A6:I6"/>
    <mergeCell ref="A36:E36"/>
  </mergeCells>
  <hyperlinks>
    <hyperlink ref="A36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pageOrder="overThenDown" orientation="portrait" horizontalDpi="300" verticalDpi="300"/>
  <headerFooter>
    <oddHeader>&amp;C&amp;10&amp;A</oddHeader>
    <oddFooter>&amp;C&amp;10Página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showGridLines="0" zoomScale="80" zoomScaleNormal="80" workbookViewId="0">
      <selection activeCell="A6" sqref="A6:F6"/>
    </sheetView>
  </sheetViews>
  <sheetFormatPr baseColWidth="10" defaultColWidth="10.625" defaultRowHeight="14.25" x14ac:dyDescent="0.2"/>
  <cols>
    <col min="1" max="1" width="4.375" customWidth="1"/>
    <col min="2" max="2" width="46.125" customWidth="1"/>
    <col min="3" max="3" width="1.875" customWidth="1"/>
    <col min="4" max="5" width="14.125" customWidth="1"/>
    <col min="6" max="6" width="21.375" customWidth="1"/>
    <col min="7" max="64" width="14.125" customWidth="1"/>
  </cols>
  <sheetData>
    <row r="1" spans="1:9" ht="14.25" customHeight="1" x14ac:dyDescent="0.2"/>
    <row r="2" spans="1:9" ht="14.25" customHeight="1" x14ac:dyDescent="0.2"/>
    <row r="3" spans="1:9" ht="14.25" customHeight="1" x14ac:dyDescent="0.2"/>
    <row r="4" spans="1:9" ht="14.25" customHeight="1" x14ac:dyDescent="0.2"/>
    <row r="5" spans="1:9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9" ht="42.75" customHeight="1" x14ac:dyDescent="0.2">
      <c r="A6" s="193" t="s">
        <v>0</v>
      </c>
      <c r="B6" s="193"/>
      <c r="C6" s="193"/>
      <c r="D6" s="193"/>
      <c r="E6" s="193"/>
      <c r="F6" s="193"/>
      <c r="G6" s="17"/>
      <c r="H6" s="17"/>
      <c r="I6" s="17"/>
    </row>
    <row r="7" spans="1:9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9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9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0" spans="1:9" ht="14.25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ht="14.25" customHeight="1" x14ac:dyDescent="0.2">
      <c r="B11" s="11" t="s">
        <v>3</v>
      </c>
      <c r="C11" s="11"/>
      <c r="D11" s="1"/>
      <c r="E11" s="1"/>
      <c r="F11" s="1"/>
      <c r="G11" s="1"/>
      <c r="H11" s="1"/>
      <c r="I11" s="1"/>
    </row>
    <row r="12" spans="1:9" ht="14.25" customHeight="1" x14ac:dyDescent="0.2"/>
    <row r="13" spans="1:9" ht="36" customHeight="1" x14ac:dyDescent="0.2">
      <c r="B13" s="194" t="s">
        <v>6</v>
      </c>
      <c r="C13" s="194"/>
      <c r="D13" s="194"/>
      <c r="E13" s="194"/>
      <c r="F13" s="194"/>
    </row>
    <row r="14" spans="1:9" ht="14.25" customHeight="1" x14ac:dyDescent="0.2">
      <c r="B14" s="19"/>
      <c r="C14" s="19"/>
      <c r="D14" s="20"/>
      <c r="E14" s="1"/>
    </row>
    <row r="15" spans="1:9" ht="44.25" customHeight="1" x14ac:dyDescent="0.2">
      <c r="B15" s="49" t="s">
        <v>74</v>
      </c>
      <c r="D15" s="50" t="s">
        <v>75</v>
      </c>
      <c r="E15" s="50" t="s">
        <v>76</v>
      </c>
      <c r="F15" s="21" t="s">
        <v>77</v>
      </c>
    </row>
    <row r="16" spans="1:9" ht="14.25" customHeight="1" x14ac:dyDescent="0.2">
      <c r="B16" s="25" t="s">
        <v>45</v>
      </c>
      <c r="D16" s="51">
        <v>100</v>
      </c>
      <c r="E16" s="51">
        <v>0</v>
      </c>
      <c r="F16" s="52">
        <v>100</v>
      </c>
    </row>
    <row r="17" spans="1:6" ht="23.25" customHeight="1" x14ac:dyDescent="0.2">
      <c r="B17" s="25" t="s">
        <v>46</v>
      </c>
      <c r="D17" s="53">
        <v>79.881656804733694</v>
      </c>
      <c r="E17" s="53">
        <v>20.118343195266299</v>
      </c>
      <c r="F17" s="54">
        <v>100</v>
      </c>
    </row>
    <row r="18" spans="1:6" ht="14.25" customHeight="1" x14ac:dyDescent="0.2">
      <c r="B18" s="25" t="s">
        <v>47</v>
      </c>
      <c r="D18" s="53">
        <v>57.420357420357398</v>
      </c>
      <c r="E18" s="53">
        <v>42.579642579642602</v>
      </c>
      <c r="F18" s="54">
        <v>100</v>
      </c>
    </row>
    <row r="19" spans="1:6" ht="23.25" customHeight="1" x14ac:dyDescent="0.2">
      <c r="B19" s="25" t="s">
        <v>48</v>
      </c>
      <c r="D19" s="53">
        <v>85.087719298245602</v>
      </c>
      <c r="E19" s="53">
        <v>14.912280701754399</v>
      </c>
      <c r="F19" s="54">
        <v>100</v>
      </c>
    </row>
    <row r="20" spans="1:6" ht="21" customHeight="1" x14ac:dyDescent="0.2">
      <c r="B20" s="25" t="s">
        <v>49</v>
      </c>
      <c r="D20" s="53">
        <v>61.696306429548599</v>
      </c>
      <c r="E20" s="53">
        <v>38.303693570451401</v>
      </c>
      <c r="F20" s="54">
        <v>100</v>
      </c>
    </row>
    <row r="21" spans="1:6" ht="23.25" customHeight="1" x14ac:dyDescent="0.2">
      <c r="B21" s="25" t="s">
        <v>50</v>
      </c>
      <c r="D21" s="53">
        <v>97.596153846153797</v>
      </c>
      <c r="E21" s="53">
        <v>2.40384615384616</v>
      </c>
      <c r="F21" s="54">
        <v>100</v>
      </c>
    </row>
    <row r="22" spans="1:6" ht="14.25" customHeight="1" x14ac:dyDescent="0.2">
      <c r="B22" s="25" t="s">
        <v>51</v>
      </c>
      <c r="D22" s="53">
        <v>49.828767123287697</v>
      </c>
      <c r="E22" s="53">
        <v>50.171232876712303</v>
      </c>
      <c r="F22" s="54">
        <v>100</v>
      </c>
    </row>
    <row r="23" spans="1:6" ht="14.25" customHeight="1" x14ac:dyDescent="0.2">
      <c r="B23" s="25" t="s">
        <v>52</v>
      </c>
      <c r="D23" s="53">
        <v>100</v>
      </c>
      <c r="E23" s="53">
        <v>0</v>
      </c>
      <c r="F23" s="54">
        <v>100</v>
      </c>
    </row>
    <row r="24" spans="1:6" ht="23.25" customHeight="1" x14ac:dyDescent="0.2">
      <c r="B24" s="25" t="s">
        <v>53</v>
      </c>
      <c r="D24" s="53">
        <v>100</v>
      </c>
      <c r="E24" s="53">
        <v>0</v>
      </c>
      <c r="F24" s="54">
        <v>100</v>
      </c>
    </row>
    <row r="25" spans="1:6" ht="23.25" customHeight="1" x14ac:dyDescent="0.2">
      <c r="B25" s="25" t="s">
        <v>54</v>
      </c>
      <c r="D25" s="53">
        <v>50.467289719626201</v>
      </c>
      <c r="E25" s="53">
        <v>49.532710280373799</v>
      </c>
      <c r="F25" s="54">
        <v>100</v>
      </c>
    </row>
    <row r="26" spans="1:6" ht="23.25" customHeight="1" x14ac:dyDescent="0.2">
      <c r="B26" s="25" t="s">
        <v>55</v>
      </c>
      <c r="D26" s="53">
        <v>54.411063423938998</v>
      </c>
      <c r="E26" s="53">
        <v>45.588936576061002</v>
      </c>
      <c r="F26" s="54">
        <v>100</v>
      </c>
    </row>
    <row r="27" spans="1:6" ht="14.25" customHeight="1" x14ac:dyDescent="0.2">
      <c r="B27" s="55" t="s">
        <v>56</v>
      </c>
      <c r="D27" s="53">
        <v>40.512820512820497</v>
      </c>
      <c r="E27" s="53">
        <v>59.487179487179503</v>
      </c>
      <c r="F27" s="54">
        <v>100</v>
      </c>
    </row>
    <row r="28" spans="1:6" ht="23.25" customHeight="1" x14ac:dyDescent="0.2">
      <c r="B28" s="27" t="s">
        <v>57</v>
      </c>
      <c r="D28" s="30">
        <v>60.302237721592597</v>
      </c>
      <c r="E28" s="30">
        <v>39.697762278407403</v>
      </c>
      <c r="F28" s="30">
        <v>100</v>
      </c>
    </row>
    <row r="30" spans="1:6" ht="54.75" customHeight="1" x14ac:dyDescent="0.2">
      <c r="A30" s="56"/>
      <c r="B30" s="57" t="s">
        <v>78</v>
      </c>
      <c r="C30" s="56"/>
    </row>
    <row r="33" spans="1:64" ht="15" customHeight="1" x14ac:dyDescent="0.2">
      <c r="A33" s="190" t="s">
        <v>58</v>
      </c>
      <c r="B33" s="190"/>
      <c r="C33" s="190"/>
      <c r="D33" s="190"/>
      <c r="E33" s="19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</sheetData>
  <mergeCells count="3">
    <mergeCell ref="A6:F6"/>
    <mergeCell ref="B13:F13"/>
    <mergeCell ref="A33:E33"/>
  </mergeCells>
  <hyperlinks>
    <hyperlink ref="A33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scale="90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6"/>
  <sheetViews>
    <sheetView showGridLines="0" zoomScale="80" zoomScaleNormal="80" workbookViewId="0">
      <selection activeCell="A6" sqref="A6:F6"/>
    </sheetView>
  </sheetViews>
  <sheetFormatPr baseColWidth="10" defaultColWidth="10.625" defaultRowHeight="14.25" x14ac:dyDescent="0.2"/>
  <cols>
    <col min="1" max="1" width="5.125" customWidth="1"/>
    <col min="2" max="2" width="55.375" customWidth="1"/>
    <col min="3" max="3" width="4.625" customWidth="1"/>
    <col min="4" max="64" width="13.625" customWidth="1"/>
  </cols>
  <sheetData>
    <row r="1" spans="1:64" ht="14.25" customHeight="1" x14ac:dyDescent="0.2"/>
    <row r="2" spans="1:64" ht="14.25" customHeight="1" x14ac:dyDescent="0.2"/>
    <row r="3" spans="1:64" ht="14.25" customHeight="1" x14ac:dyDescent="0.2"/>
    <row r="4" spans="1:64" ht="14.25" customHeight="1" x14ac:dyDescent="0.2"/>
    <row r="5" spans="1:64" ht="14.25" customHeight="1" x14ac:dyDescent="0.2">
      <c r="A5" s="1"/>
      <c r="B5" s="1"/>
      <c r="C5" s="1"/>
      <c r="D5" s="1"/>
      <c r="E5" s="1"/>
      <c r="F5" s="1"/>
      <c r="G5" s="1"/>
      <c r="H5" s="1"/>
      <c r="I5" s="1"/>
    </row>
    <row r="6" spans="1:64" ht="42.75" customHeight="1" x14ac:dyDescent="0.2">
      <c r="A6" s="187" t="s">
        <v>0</v>
      </c>
      <c r="B6" s="187"/>
      <c r="C6" s="187"/>
      <c r="D6" s="187"/>
      <c r="E6" s="187"/>
      <c r="F6" s="187"/>
      <c r="G6" s="17"/>
      <c r="H6" s="17"/>
      <c r="I6" s="17"/>
    </row>
    <row r="7" spans="1:64" ht="14.25" customHeigh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64" ht="14.25" customHeight="1" x14ac:dyDescent="0.2">
      <c r="A8" s="1"/>
      <c r="B8" s="1"/>
      <c r="C8" s="1"/>
      <c r="D8" s="1"/>
      <c r="E8" s="1"/>
      <c r="F8" s="1"/>
      <c r="G8" s="1"/>
      <c r="H8" s="1"/>
      <c r="I8" s="1"/>
    </row>
    <row r="9" spans="1:64" ht="14.25" customHeight="1" x14ac:dyDescent="0.2">
      <c r="A9" s="4" t="s">
        <v>1</v>
      </c>
      <c r="B9" s="4"/>
      <c r="C9" s="4"/>
      <c r="D9" s="4"/>
      <c r="E9" s="4"/>
      <c r="F9" s="4"/>
      <c r="G9" s="4"/>
      <c r="H9" s="1"/>
      <c r="I9" s="1"/>
    </row>
    <row r="10" spans="1:64" ht="14.25" customHeight="1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64" ht="14.25" customHeight="1" x14ac:dyDescent="0.2">
      <c r="A11" s="11"/>
      <c r="B11" s="11" t="s">
        <v>3</v>
      </c>
      <c r="C11" s="1"/>
      <c r="D11" s="1"/>
      <c r="E11" s="1"/>
      <c r="F11" s="1"/>
      <c r="G11" s="1"/>
      <c r="H11" s="1"/>
      <c r="I11" s="1"/>
    </row>
    <row r="12" spans="1:64" ht="14.25" customHeight="1" x14ac:dyDescent="0.2"/>
    <row r="13" spans="1:64" ht="28.5" customHeight="1" x14ac:dyDescent="0.2">
      <c r="B13" s="195" t="s">
        <v>7</v>
      </c>
      <c r="C13" s="195"/>
      <c r="D13" s="195"/>
      <c r="E13" s="195"/>
      <c r="F13" s="195"/>
      <c r="G13" s="195"/>
    </row>
    <row r="14" spans="1:64" ht="14.25" customHeight="1" x14ac:dyDescent="0.2"/>
    <row r="15" spans="1:64" ht="36" customHeight="1" x14ac:dyDescent="0.2">
      <c r="A15" s="14"/>
      <c r="B15" s="58" t="s">
        <v>74</v>
      </c>
      <c r="C15" s="19"/>
      <c r="D15" s="50" t="s">
        <v>79</v>
      </c>
      <c r="E15" s="50" t="s">
        <v>80</v>
      </c>
      <c r="F15" s="50" t="s">
        <v>81</v>
      </c>
      <c r="G15" s="50" t="s">
        <v>82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</row>
    <row r="16" spans="1:64" ht="14.25" customHeight="1" x14ac:dyDescent="0.2">
      <c r="A16" s="14"/>
      <c r="B16" s="25" t="s">
        <v>45</v>
      </c>
      <c r="C16" s="25"/>
      <c r="D16" s="51">
        <v>100</v>
      </c>
      <c r="E16" s="51">
        <v>50</v>
      </c>
      <c r="F16" s="51">
        <v>25</v>
      </c>
      <c r="G16" s="51">
        <v>50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</row>
    <row r="17" spans="1:64" ht="23.25" customHeight="1" x14ac:dyDescent="0.2">
      <c r="A17" s="14"/>
      <c r="B17" s="25" t="s">
        <v>46</v>
      </c>
      <c r="C17" s="25"/>
      <c r="D17" s="53">
        <v>100</v>
      </c>
      <c r="E17" s="53">
        <v>21.739130434782599</v>
      </c>
      <c r="F17" s="53">
        <v>0</v>
      </c>
      <c r="G17" s="53">
        <v>0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</row>
    <row r="18" spans="1:64" ht="14.25" customHeight="1" x14ac:dyDescent="0.2">
      <c r="A18" s="14"/>
      <c r="B18" s="25" t="s">
        <v>47</v>
      </c>
      <c r="C18" s="25"/>
      <c r="D18" s="53">
        <v>99.074074074074105</v>
      </c>
      <c r="E18" s="53">
        <v>31.481481481481499</v>
      </c>
      <c r="F18" s="53">
        <v>3.7037037037037002</v>
      </c>
      <c r="G18" s="53">
        <v>0.92592592592592604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</row>
    <row r="19" spans="1:64" ht="14.25" customHeight="1" x14ac:dyDescent="0.2">
      <c r="A19" s="14"/>
      <c r="B19" s="25" t="s">
        <v>48</v>
      </c>
      <c r="C19" s="25"/>
      <c r="D19" s="53">
        <v>91.428571428571402</v>
      </c>
      <c r="E19" s="53">
        <v>31.428571428571399</v>
      </c>
      <c r="F19" s="53">
        <v>2.8571428571428599</v>
      </c>
      <c r="G19" s="53">
        <v>5.71428571428571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64" ht="21.75" customHeight="1" x14ac:dyDescent="0.2">
      <c r="B20" s="25" t="s">
        <v>49</v>
      </c>
      <c r="C20" s="25"/>
      <c r="D20" s="53">
        <v>95.086705202312103</v>
      </c>
      <c r="E20" s="53">
        <v>19.364161849711</v>
      </c>
      <c r="F20" s="53">
        <v>13.5838150289017</v>
      </c>
      <c r="G20" s="53">
        <v>3.7572254335260098</v>
      </c>
      <c r="M20" s="14"/>
      <c r="N20" s="14"/>
      <c r="O20" s="14"/>
      <c r="P20" s="14"/>
    </row>
    <row r="21" spans="1:64" ht="23.25" customHeight="1" x14ac:dyDescent="0.2">
      <c r="B21" s="25" t="s">
        <v>50</v>
      </c>
      <c r="C21" s="25"/>
      <c r="D21" s="53">
        <v>100</v>
      </c>
      <c r="E21" s="53">
        <v>16.6666666666667</v>
      </c>
      <c r="F21" s="53">
        <v>0</v>
      </c>
      <c r="G21" s="53">
        <v>0</v>
      </c>
      <c r="M21" s="14"/>
      <c r="N21" s="14"/>
      <c r="O21" s="14"/>
      <c r="P21" s="14"/>
    </row>
    <row r="22" spans="1:64" ht="14.25" customHeight="1" x14ac:dyDescent="0.2">
      <c r="B22" s="25" t="s">
        <v>51</v>
      </c>
      <c r="C22" s="25"/>
      <c r="D22" s="53">
        <v>94.814814814814795</v>
      </c>
      <c r="E22" s="53">
        <v>25.185185185185201</v>
      </c>
      <c r="F22" s="53">
        <v>27.407407407407401</v>
      </c>
      <c r="G22" s="53">
        <v>8.1481481481481506</v>
      </c>
      <c r="M22" s="14"/>
      <c r="N22" s="14"/>
      <c r="O22" s="14"/>
      <c r="P22" s="14"/>
    </row>
    <row r="23" spans="1:64" ht="23.25" customHeight="1" x14ac:dyDescent="0.2">
      <c r="B23" s="25" t="s">
        <v>54</v>
      </c>
      <c r="C23" s="25"/>
      <c r="D23" s="53">
        <v>100</v>
      </c>
      <c r="E23" s="53">
        <v>47.826086956521699</v>
      </c>
      <c r="F23" s="53">
        <v>8.6956521739130395</v>
      </c>
      <c r="G23" s="53">
        <v>17.3913043478261</v>
      </c>
      <c r="M23" s="14"/>
      <c r="N23" s="14"/>
      <c r="O23" s="14"/>
      <c r="P23" s="14"/>
    </row>
    <row r="24" spans="1:64" ht="23.25" customHeight="1" x14ac:dyDescent="0.2">
      <c r="B24" s="25" t="s">
        <v>55</v>
      </c>
      <c r="D24" s="53">
        <v>100</v>
      </c>
      <c r="E24" s="53">
        <v>3.5175879396984899</v>
      </c>
      <c r="F24" s="53">
        <v>0</v>
      </c>
      <c r="G24" s="53">
        <v>0</v>
      </c>
      <c r="M24" s="14"/>
      <c r="N24" s="14"/>
      <c r="O24" s="14"/>
      <c r="P24" s="14"/>
    </row>
    <row r="25" spans="1:64" ht="14.25" customHeight="1" x14ac:dyDescent="0.2">
      <c r="B25" s="55" t="s">
        <v>56</v>
      </c>
      <c r="C25" s="14"/>
      <c r="D25" s="53">
        <v>100</v>
      </c>
      <c r="E25" s="53">
        <v>36.6666666666667</v>
      </c>
      <c r="F25" s="53">
        <v>10</v>
      </c>
      <c r="G25" s="53">
        <v>6.6666666666666696</v>
      </c>
      <c r="M25" s="14"/>
      <c r="N25" s="14"/>
      <c r="O25" s="14"/>
      <c r="P25" s="14"/>
    </row>
    <row r="26" spans="1:64" ht="23.25" customHeight="1" x14ac:dyDescent="0.2">
      <c r="B26" s="27" t="s">
        <v>57</v>
      </c>
      <c r="C26" s="25"/>
      <c r="D26" s="30">
        <v>96.919691969196904</v>
      </c>
      <c r="E26" s="30">
        <v>20.132013201320099</v>
      </c>
      <c r="F26" s="30">
        <v>10.4510451045105</v>
      </c>
      <c r="G26" s="30">
        <v>3.8503850385038501</v>
      </c>
      <c r="M26" s="14"/>
      <c r="N26" s="14"/>
      <c r="O26" s="14"/>
      <c r="P26" s="14"/>
    </row>
    <row r="27" spans="1:64" ht="15" customHeight="1" x14ac:dyDescent="0.2"/>
    <row r="28" spans="1:64" ht="26.25" customHeight="1" x14ac:dyDescent="0.2">
      <c r="B28" s="196" t="s">
        <v>83</v>
      </c>
      <c r="C28" s="196"/>
      <c r="D28" s="196"/>
    </row>
    <row r="29" spans="1:64" ht="16.5" customHeight="1" x14ac:dyDescent="0.2">
      <c r="B29" s="56"/>
      <c r="C29" s="56"/>
      <c r="D29" s="56"/>
      <c r="E29" s="56"/>
    </row>
    <row r="30" spans="1:64" ht="16.5" customHeight="1" x14ac:dyDescent="0.2"/>
    <row r="31" spans="1:64" ht="15" customHeight="1" x14ac:dyDescent="0.2">
      <c r="A31" s="190" t="s">
        <v>58</v>
      </c>
      <c r="B31" s="190"/>
      <c r="C31" s="190"/>
      <c r="D31" s="190"/>
      <c r="E31" s="19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5" ht="25.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9.5" customHeight="1" x14ac:dyDescent="0.2"/>
    <row r="47" ht="25.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9.5" customHeight="1" x14ac:dyDescent="0.2"/>
    <row r="59" ht="27.75" customHeight="1" x14ac:dyDescent="0.2"/>
    <row r="61" ht="12.75" customHeight="1" x14ac:dyDescent="0.2"/>
    <row r="65" ht="12.75" customHeight="1" x14ac:dyDescent="0.2"/>
    <row r="66" ht="19.5" customHeight="1" x14ac:dyDescent="0.2"/>
    <row r="71" ht="25.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9.5" customHeight="1" x14ac:dyDescent="0.2"/>
    <row r="83" ht="27.75" customHeight="1" x14ac:dyDescent="0.2"/>
    <row r="85" ht="12.75" customHeight="1" x14ac:dyDescent="0.2"/>
    <row r="89" ht="12.75" customHeight="1" x14ac:dyDescent="0.2"/>
    <row r="90" ht="19.5" customHeight="1" x14ac:dyDescent="0.2"/>
    <row r="95" ht="27.75" customHeight="1" x14ac:dyDescent="0.2"/>
    <row r="97" ht="12.75" customHeight="1" x14ac:dyDescent="0.2"/>
    <row r="101" ht="12.75" customHeight="1" x14ac:dyDescent="0.2"/>
    <row r="102" ht="19.5" customHeight="1" x14ac:dyDescent="0.2"/>
    <row r="107" ht="27.75" customHeight="1" x14ac:dyDescent="0.2"/>
    <row r="109" ht="12.75" customHeight="1" x14ac:dyDescent="0.2"/>
    <row r="113" ht="12.75" customHeight="1" x14ac:dyDescent="0.2"/>
    <row r="114" ht="19.5" customHeight="1" x14ac:dyDescent="0.2"/>
    <row r="119" ht="27.75" customHeight="1" x14ac:dyDescent="0.2"/>
    <row r="121" ht="12.75" customHeight="1" x14ac:dyDescent="0.2"/>
    <row r="125" ht="12.75" customHeight="1" x14ac:dyDescent="0.2"/>
    <row r="126" ht="19.5" customHeight="1" x14ac:dyDescent="0.2"/>
  </sheetData>
  <mergeCells count="4">
    <mergeCell ref="A6:F6"/>
    <mergeCell ref="B13:G13"/>
    <mergeCell ref="B28:D28"/>
    <mergeCell ref="A31:E31"/>
  </mergeCells>
  <hyperlinks>
    <hyperlink ref="A31" location="Índice!A6" display="Volver a índice PRINCIPALES RESULTADOS AGREGADOS"/>
  </hyperlinks>
  <pageMargins left="0.78749999999999998" right="0.78749999999999998" top="1.1812499999999999" bottom="1.1812499999999999" header="0.78749999999999998" footer="0.78749999999999998"/>
  <pageSetup paperSize="9" scale="85" pageOrder="overThenDown" orientation="portrait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7"/>
  <sheetViews>
    <sheetView showGridLines="0" zoomScale="80" zoomScaleNormal="80" workbookViewId="0">
      <selection activeCell="A6" sqref="A6:G6"/>
    </sheetView>
  </sheetViews>
  <sheetFormatPr baseColWidth="10" defaultColWidth="10.625" defaultRowHeight="14.25" x14ac:dyDescent="0.2"/>
  <cols>
    <col min="1" max="1" width="3.375" customWidth="1"/>
    <col min="2" max="2" width="50.125" customWidth="1"/>
    <col min="3" max="3" width="1" customWidth="1"/>
    <col min="4" max="4" width="16.875" customWidth="1"/>
    <col min="5" max="5" width="14.5" customWidth="1"/>
    <col min="6" max="6" width="1" customWidth="1"/>
    <col min="7" max="7" width="15.625" customWidth="1"/>
    <col min="8" max="64" width="13.625" customWidth="1"/>
  </cols>
  <sheetData>
    <row r="1" spans="1:64" ht="15" customHeight="1" x14ac:dyDescent="0.2"/>
    <row r="2" spans="1:64" ht="15" customHeight="1" x14ac:dyDescent="0.2"/>
    <row r="3" spans="1:64" ht="15" customHeight="1" x14ac:dyDescent="0.2"/>
    <row r="4" spans="1:64" ht="15" customHeight="1" x14ac:dyDescent="0.2"/>
    <row r="5" spans="1:64" ht="15" customHeight="1" x14ac:dyDescent="0.2"/>
    <row r="6" spans="1:64" ht="45" customHeight="1" x14ac:dyDescent="0.2">
      <c r="A6" s="193" t="s">
        <v>0</v>
      </c>
      <c r="B6" s="193"/>
      <c r="C6" s="193"/>
      <c r="D6" s="193"/>
      <c r="E6" s="193"/>
      <c r="F6" s="193"/>
      <c r="G6" s="193"/>
      <c r="H6" s="5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B13" s="197" t="s">
        <v>8</v>
      </c>
      <c r="C13" s="197"/>
      <c r="D13" s="197"/>
      <c r="E13" s="197"/>
      <c r="F13" s="197"/>
      <c r="G13" s="19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/>
    <row r="15" spans="1:64" ht="15" customHeight="1" x14ac:dyDescent="0.2">
      <c r="B15" s="198"/>
      <c r="C15" s="61"/>
      <c r="D15" s="199" t="s">
        <v>40</v>
      </c>
      <c r="E15" s="199"/>
      <c r="G15" s="21" t="s">
        <v>84</v>
      </c>
    </row>
    <row r="16" spans="1:64" ht="27" customHeight="1" x14ac:dyDescent="0.2">
      <c r="B16" s="198"/>
      <c r="C16" s="61"/>
      <c r="D16" s="62" t="s">
        <v>42</v>
      </c>
      <c r="E16" s="63" t="s">
        <v>43</v>
      </c>
      <c r="G16" s="24" t="s">
        <v>44</v>
      </c>
    </row>
    <row r="17" spans="1:9" ht="15" customHeight="1" x14ac:dyDescent="0.2">
      <c r="B17" s="64" t="s">
        <v>85</v>
      </c>
      <c r="C17" s="64"/>
      <c r="D17" s="16">
        <v>2578322.5</v>
      </c>
      <c r="E17" s="65">
        <v>12.586525259854</v>
      </c>
      <c r="F17" s="65"/>
      <c r="G17" s="16">
        <v>508.94640742202898</v>
      </c>
    </row>
    <row r="18" spans="1:9" ht="15" customHeight="1" x14ac:dyDescent="0.2">
      <c r="B18" s="64" t="s">
        <v>86</v>
      </c>
      <c r="C18" s="64"/>
      <c r="D18" s="16">
        <v>2303478</v>
      </c>
      <c r="E18" s="65">
        <v>11.244824506056901</v>
      </c>
      <c r="F18" s="65"/>
      <c r="G18" s="16">
        <v>552.92318771003397</v>
      </c>
    </row>
    <row r="19" spans="1:9" ht="15" customHeight="1" x14ac:dyDescent="0.2">
      <c r="B19" s="64" t="s">
        <v>87</v>
      </c>
      <c r="C19" s="64"/>
      <c r="D19" s="16">
        <v>2454022.7999999998</v>
      </c>
      <c r="E19" s="65">
        <v>11.9797348704274</v>
      </c>
      <c r="F19" s="65"/>
      <c r="G19" s="16">
        <v>591.47331887201699</v>
      </c>
    </row>
    <row r="20" spans="1:9" ht="15" customHeight="1" x14ac:dyDescent="0.2">
      <c r="B20" s="64" t="s">
        <v>88</v>
      </c>
      <c r="C20" s="64"/>
      <c r="D20" s="16">
        <v>2428616.9</v>
      </c>
      <c r="E20" s="65">
        <v>11.855711594790099</v>
      </c>
      <c r="F20" s="65"/>
      <c r="G20" s="16">
        <v>425.02920896044799</v>
      </c>
    </row>
    <row r="21" spans="1:9" ht="15" customHeight="1" x14ac:dyDescent="0.2">
      <c r="B21" s="64" t="s">
        <v>89</v>
      </c>
      <c r="C21" s="64"/>
      <c r="D21" s="16">
        <v>2081569</v>
      </c>
      <c r="E21" s="65">
        <v>10.161537510776499</v>
      </c>
      <c r="F21" s="65"/>
      <c r="G21" s="16">
        <v>701.57364341085304</v>
      </c>
    </row>
    <row r="22" spans="1:9" ht="15" customHeight="1" x14ac:dyDescent="0.2">
      <c r="B22" s="64" t="s">
        <v>90</v>
      </c>
      <c r="C22" s="64"/>
      <c r="D22" s="16">
        <v>1632901.3</v>
      </c>
      <c r="E22" s="65">
        <v>7.9712888745680202</v>
      </c>
      <c r="F22" s="65"/>
      <c r="G22" s="16">
        <v>529.99068484258396</v>
      </c>
    </row>
    <row r="23" spans="1:9" ht="15" customHeight="1" x14ac:dyDescent="0.2">
      <c r="B23" s="64" t="s">
        <v>91</v>
      </c>
      <c r="C23" s="64"/>
      <c r="D23" s="16">
        <v>2939541.3</v>
      </c>
      <c r="E23" s="65">
        <v>14.349877032386001</v>
      </c>
      <c r="F23" s="65"/>
      <c r="G23" s="16">
        <v>490.41396396396402</v>
      </c>
    </row>
    <row r="24" spans="1:9" ht="15" customHeight="1" x14ac:dyDescent="0.2">
      <c r="B24" s="64" t="s">
        <v>92</v>
      </c>
      <c r="C24" s="64"/>
      <c r="D24" s="16">
        <v>4066332.1</v>
      </c>
      <c r="E24" s="65">
        <v>19.8505003511411</v>
      </c>
      <c r="F24" s="65"/>
      <c r="G24" s="16">
        <v>650.50905455127202</v>
      </c>
    </row>
    <row r="25" spans="1:9" ht="15" customHeight="1" x14ac:dyDescent="0.2">
      <c r="B25" s="66" t="s">
        <v>93</v>
      </c>
      <c r="C25" s="64"/>
      <c r="D25" s="31">
        <v>20484783.899999999</v>
      </c>
      <c r="E25" s="67">
        <v>100</v>
      </c>
      <c r="F25" s="65"/>
      <c r="G25" s="31">
        <v>547.89729057451598</v>
      </c>
    </row>
    <row r="26" spans="1:9" ht="12.75" customHeight="1" x14ac:dyDescent="0.2">
      <c r="B26" s="15"/>
    </row>
    <row r="27" spans="1:9" ht="15" customHeight="1" x14ac:dyDescent="0.2"/>
    <row r="28" spans="1:9" ht="15" customHeight="1" x14ac:dyDescent="0.2">
      <c r="A28" s="190" t="s">
        <v>58</v>
      </c>
      <c r="B28" s="190"/>
      <c r="C28" s="190"/>
      <c r="D28" s="190"/>
      <c r="E28" s="190"/>
      <c r="F28" s="190"/>
      <c r="G28" s="1"/>
      <c r="H28" s="1"/>
      <c r="I28" s="1"/>
    </row>
    <row r="31" spans="1:9" ht="14.25" customHeight="1" x14ac:dyDescent="0.2"/>
    <row r="32" spans="1:9" ht="14.25" customHeight="1" x14ac:dyDescent="0.2"/>
    <row r="33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7" ht="14.25" customHeight="1" x14ac:dyDescent="0.2"/>
  </sheetData>
  <mergeCells count="6">
    <mergeCell ref="A28:F28"/>
    <mergeCell ref="A6:G6"/>
    <mergeCell ref="A9:F9"/>
    <mergeCell ref="B13:G13"/>
    <mergeCell ref="B15:B16"/>
    <mergeCell ref="D15:E15"/>
  </mergeCells>
  <hyperlinks>
    <hyperlink ref="A28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9" pageOrder="overThenDown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048576"/>
  <sheetViews>
    <sheetView showGridLines="0" zoomScale="80" zoomScaleNormal="80" workbookViewId="0">
      <selection activeCell="A6" sqref="A6:K6"/>
    </sheetView>
  </sheetViews>
  <sheetFormatPr baseColWidth="10" defaultColWidth="10.625" defaultRowHeight="14.25" x14ac:dyDescent="0.2"/>
  <cols>
    <col min="1" max="1" width="3.375" customWidth="1"/>
    <col min="2" max="2" width="74.5" style="15" customWidth="1"/>
    <col min="3" max="3" width="1" style="15" hidden="1" customWidth="1"/>
    <col min="4" max="4" width="14.5" style="16" customWidth="1"/>
    <col min="5" max="5" width="8.375" customWidth="1"/>
    <col min="6" max="6" width="1" customWidth="1"/>
    <col min="7" max="7" width="14.375" customWidth="1"/>
    <col min="8" max="8" width="8.375" customWidth="1"/>
    <col min="9" max="9" width="1" customWidth="1"/>
    <col min="10" max="10" width="14.5" customWidth="1"/>
    <col min="11" max="11" width="8.375" customWidth="1"/>
    <col min="12" max="12" width="1" customWidth="1"/>
    <col min="13" max="13" width="14" customWidth="1"/>
    <col min="14" max="14" width="8.375" customWidth="1"/>
    <col min="15" max="15" width="1" customWidth="1"/>
    <col min="16" max="16" width="14.875" customWidth="1"/>
    <col min="17" max="17" width="8.375" customWidth="1"/>
    <col min="18" max="18" width="1" customWidth="1"/>
    <col min="19" max="19" width="15.5" customWidth="1"/>
    <col min="20" max="20" width="8.375" customWidth="1"/>
    <col min="21" max="21" width="1" customWidth="1"/>
    <col min="22" max="22" width="15" customWidth="1"/>
    <col min="23" max="23" width="8.375" customWidth="1"/>
    <col min="24" max="24" width="1" customWidth="1"/>
    <col min="25" max="25" width="14.875" customWidth="1"/>
    <col min="26" max="26" width="8.375" customWidth="1"/>
    <col min="27" max="27" width="17" customWidth="1"/>
    <col min="28" max="64" width="13.625" customWidth="1"/>
  </cols>
  <sheetData>
    <row r="1" spans="1:64" ht="15" customHeight="1" x14ac:dyDescent="0.2"/>
    <row r="2" spans="1:64" ht="15" customHeight="1" x14ac:dyDescent="0.2"/>
    <row r="3" spans="1:64" ht="15" customHeight="1" x14ac:dyDescent="0.2"/>
    <row r="4" spans="1:64" ht="15" customHeight="1" x14ac:dyDescent="0.2"/>
    <row r="5" spans="1:64" ht="15" customHeight="1" x14ac:dyDescent="0.2"/>
    <row r="6" spans="1:64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64" ht="15" customHeight="1" x14ac:dyDescent="0.2">
      <c r="A7" s="1"/>
      <c r="B7" s="1"/>
      <c r="C7" s="1"/>
      <c r="D7" s="1"/>
      <c r="E7" s="1"/>
    </row>
    <row r="8" spans="1:64" ht="15" customHeight="1" x14ac:dyDescent="0.2">
      <c r="A8" s="1"/>
      <c r="B8" s="1"/>
      <c r="C8" s="1"/>
      <c r="D8" s="1"/>
      <c r="E8" s="1"/>
    </row>
    <row r="9" spans="1:64" ht="15" customHeight="1" x14ac:dyDescent="0.2">
      <c r="A9" s="4" t="s">
        <v>1</v>
      </c>
      <c r="B9" s="4"/>
      <c r="C9" s="4"/>
      <c r="D9" s="4"/>
      <c r="E9" s="4"/>
      <c r="F9" s="4"/>
      <c r="G9" s="18"/>
      <c r="H9" s="18"/>
      <c r="I9" s="1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11" t="s">
        <v>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9"/>
      <c r="C12" s="19"/>
      <c r="D12" s="20"/>
      <c r="E12" s="1"/>
    </row>
    <row r="13" spans="1:64" ht="15" customHeight="1" x14ac:dyDescent="0.2">
      <c r="A13" s="1"/>
      <c r="B13" s="181" t="s">
        <v>9</v>
      </c>
      <c r="C13" s="181"/>
      <c r="D13" s="181"/>
      <c r="E13" s="181"/>
    </row>
    <row r="14" spans="1:64" ht="15" customHeight="1" x14ac:dyDescent="0.2">
      <c r="A14" s="1"/>
      <c r="B14" s="19"/>
      <c r="C14" s="19"/>
      <c r="D14" s="20"/>
      <c r="E14" s="1"/>
    </row>
    <row r="15" spans="1:64" ht="15" customHeight="1" x14ac:dyDescent="0.2">
      <c r="A15" s="1"/>
      <c r="B15" s="188" t="s">
        <v>39</v>
      </c>
      <c r="C15" s="19" t="s">
        <v>94</v>
      </c>
      <c r="D15" s="189" t="s">
        <v>85</v>
      </c>
      <c r="E15" s="189"/>
      <c r="G15" s="189" t="s">
        <v>86</v>
      </c>
      <c r="H15" s="189"/>
      <c r="J15" s="189" t="s">
        <v>87</v>
      </c>
      <c r="K15" s="189"/>
      <c r="M15" s="189" t="s">
        <v>88</v>
      </c>
      <c r="N15" s="189"/>
      <c r="P15" s="189" t="s">
        <v>89</v>
      </c>
      <c r="Q15" s="189"/>
      <c r="S15" s="189" t="s">
        <v>90</v>
      </c>
      <c r="T15" s="189"/>
      <c r="V15" s="189" t="s">
        <v>91</v>
      </c>
      <c r="W15" s="189"/>
      <c r="Y15" s="189" t="s">
        <v>92</v>
      </c>
      <c r="Z15" s="189"/>
    </row>
    <row r="16" spans="1:64" ht="15" customHeight="1" x14ac:dyDescent="0.2">
      <c r="A16" s="1"/>
      <c r="B16" s="188"/>
      <c r="C16" s="19" t="s">
        <v>94</v>
      </c>
      <c r="D16" s="22" t="s">
        <v>42</v>
      </c>
      <c r="E16" s="23" t="s">
        <v>43</v>
      </c>
      <c r="G16" s="22" t="s">
        <v>42</v>
      </c>
      <c r="H16" s="23" t="s">
        <v>43</v>
      </c>
      <c r="J16" s="22" t="s">
        <v>42</v>
      </c>
      <c r="K16" s="23" t="s">
        <v>43</v>
      </c>
      <c r="M16" s="22" t="s">
        <v>42</v>
      </c>
      <c r="N16" s="23" t="s">
        <v>43</v>
      </c>
      <c r="P16" s="22" t="s">
        <v>42</v>
      </c>
      <c r="Q16" s="23" t="s">
        <v>43</v>
      </c>
      <c r="S16" s="22" t="s">
        <v>42</v>
      </c>
      <c r="T16" s="23" t="s">
        <v>43</v>
      </c>
      <c r="V16" s="22" t="s">
        <v>42</v>
      </c>
      <c r="W16" s="23" t="s">
        <v>43</v>
      </c>
      <c r="Y16" s="22" t="s">
        <v>42</v>
      </c>
      <c r="Z16" s="23" t="s">
        <v>43</v>
      </c>
    </row>
    <row r="17" spans="1:64" ht="14.25" customHeight="1" x14ac:dyDescent="0.2">
      <c r="A17" s="9"/>
      <c r="B17" s="25" t="s">
        <v>45</v>
      </c>
      <c r="C17" s="11"/>
      <c r="D17" s="16">
        <v>19447.5</v>
      </c>
      <c r="E17" s="65">
        <v>0.75426949111292296</v>
      </c>
      <c r="F17" s="65"/>
      <c r="G17" s="16">
        <v>4177.1000000000004</v>
      </c>
      <c r="H17" s="65">
        <v>0.181338827633691</v>
      </c>
      <c r="I17" s="65"/>
      <c r="J17" s="16">
        <v>3446</v>
      </c>
      <c r="K17" s="65">
        <v>0.140422493222149</v>
      </c>
      <c r="L17" s="65"/>
      <c r="M17" s="16">
        <v>5123.1000000000004</v>
      </c>
      <c r="N17" s="65">
        <v>0.21094722679398301</v>
      </c>
      <c r="O17" s="65"/>
      <c r="P17" s="16">
        <v>4091.8</v>
      </c>
      <c r="Q17" s="65">
        <v>0.19657287363522399</v>
      </c>
      <c r="R17" s="65"/>
      <c r="S17" s="16">
        <v>3063.1</v>
      </c>
      <c r="T17" s="65">
        <v>0.18758635319844499</v>
      </c>
      <c r="U17" s="65"/>
      <c r="V17" s="16">
        <v>3898.4</v>
      </c>
      <c r="W17" s="65">
        <v>0.132619330777901</v>
      </c>
      <c r="X17" s="65"/>
      <c r="Y17" s="16">
        <v>4769.8999999999996</v>
      </c>
      <c r="Z17" s="65">
        <v>0.11730227346654699</v>
      </c>
      <c r="AA17" s="14"/>
      <c r="AB17" s="14"/>
      <c r="AC17" s="14"/>
      <c r="AD17" s="14"/>
      <c r="AE17" s="14"/>
      <c r="AF17" s="14"/>
    </row>
    <row r="18" spans="1:64" ht="23.25" customHeight="1" x14ac:dyDescent="0.2">
      <c r="A18" s="9"/>
      <c r="B18" s="25" t="s">
        <v>46</v>
      </c>
      <c r="C18" s="11"/>
      <c r="D18" s="16">
        <v>52845</v>
      </c>
      <c r="E18" s="65">
        <v>2.0495884436489198</v>
      </c>
      <c r="F18" s="65"/>
      <c r="G18" s="16">
        <v>89640</v>
      </c>
      <c r="H18" s="65">
        <v>3.8915066694798002</v>
      </c>
      <c r="I18" s="65"/>
      <c r="J18" s="16">
        <v>60328.7</v>
      </c>
      <c r="K18" s="65">
        <v>2.45835939258592</v>
      </c>
      <c r="L18" s="65"/>
      <c r="M18" s="16">
        <v>60128.7</v>
      </c>
      <c r="N18" s="65">
        <v>2.4758412905716001</v>
      </c>
      <c r="O18" s="65"/>
      <c r="P18" s="16">
        <v>46313.599999999999</v>
      </c>
      <c r="Q18" s="65">
        <v>2.2249370546928802</v>
      </c>
      <c r="R18" s="65"/>
      <c r="S18" s="16">
        <v>27098.9</v>
      </c>
      <c r="T18" s="65">
        <v>1.6595552958405999</v>
      </c>
      <c r="U18" s="65"/>
      <c r="V18" s="16">
        <v>186494.2</v>
      </c>
      <c r="W18" s="65">
        <v>6.3443299810075802</v>
      </c>
      <c r="X18" s="65"/>
      <c r="Y18" s="16">
        <v>207361.2</v>
      </c>
      <c r="Z18" s="65">
        <v>5.0994654371688002</v>
      </c>
      <c r="AA18" s="14"/>
      <c r="AB18" s="14"/>
      <c r="AC18" s="14"/>
      <c r="AD18" s="14"/>
      <c r="AE18" s="14"/>
      <c r="AF18" s="14"/>
    </row>
    <row r="19" spans="1:64" ht="14.25" customHeight="1" x14ac:dyDescent="0.2">
      <c r="A19" s="9"/>
      <c r="B19" s="25" t="s">
        <v>47</v>
      </c>
      <c r="C19" s="11"/>
      <c r="D19" s="16">
        <v>352356.7</v>
      </c>
      <c r="E19" s="65">
        <v>13.666122061922</v>
      </c>
      <c r="F19" s="65"/>
      <c r="G19" s="16">
        <v>533142.4</v>
      </c>
      <c r="H19" s="65">
        <v>23.1451049239454</v>
      </c>
      <c r="I19" s="65"/>
      <c r="J19" s="16">
        <v>495517</v>
      </c>
      <c r="K19" s="65">
        <v>20.192029185710901</v>
      </c>
      <c r="L19" s="65"/>
      <c r="M19" s="16">
        <v>532828.5</v>
      </c>
      <c r="N19" s="65">
        <v>21.939586272334701</v>
      </c>
      <c r="O19" s="65"/>
      <c r="P19" s="16">
        <v>718667.2</v>
      </c>
      <c r="Q19" s="65">
        <v>34.525264355877702</v>
      </c>
      <c r="R19" s="65"/>
      <c r="S19" s="16">
        <v>423572.6</v>
      </c>
      <c r="T19" s="65">
        <v>25.939877688871999</v>
      </c>
      <c r="U19" s="65"/>
      <c r="V19" s="16">
        <v>463102.3</v>
      </c>
      <c r="W19" s="65">
        <v>15.754236894035101</v>
      </c>
      <c r="X19" s="65"/>
      <c r="Y19" s="16">
        <v>875652.6</v>
      </c>
      <c r="Z19" s="65">
        <v>21.534212613868899</v>
      </c>
      <c r="AA19" s="14"/>
      <c r="AB19" s="14"/>
      <c r="AC19" s="14"/>
      <c r="AD19" s="14"/>
      <c r="AE19" s="14"/>
      <c r="AF19" s="14"/>
    </row>
    <row r="20" spans="1:64" ht="14.25" customHeight="1" x14ac:dyDescent="0.2">
      <c r="A20" s="9"/>
      <c r="B20" s="25" t="s">
        <v>48</v>
      </c>
      <c r="C20" s="11"/>
      <c r="D20" s="16">
        <v>384628.7</v>
      </c>
      <c r="E20" s="65">
        <v>14.9177886009217</v>
      </c>
      <c r="F20" s="65"/>
      <c r="G20" s="16">
        <v>567652.1</v>
      </c>
      <c r="H20" s="65">
        <v>24.6432611902523</v>
      </c>
      <c r="I20" s="65"/>
      <c r="J20" s="16">
        <v>767274.7</v>
      </c>
      <c r="K20" s="65">
        <v>31.265997202634001</v>
      </c>
      <c r="L20" s="65"/>
      <c r="M20" s="16">
        <v>490206.6</v>
      </c>
      <c r="N20" s="65">
        <v>20.184599720112299</v>
      </c>
      <c r="O20" s="65"/>
      <c r="P20" s="16">
        <v>453736.9</v>
      </c>
      <c r="Q20" s="65">
        <v>21.797831347411499</v>
      </c>
      <c r="R20" s="65"/>
      <c r="S20" s="16">
        <v>344079.5</v>
      </c>
      <c r="T20" s="65">
        <v>21.0716655072784</v>
      </c>
      <c r="U20" s="65"/>
      <c r="V20" s="16">
        <v>478944.9</v>
      </c>
      <c r="W20" s="65">
        <v>16.293184926505401</v>
      </c>
      <c r="X20" s="65"/>
      <c r="Y20" s="16">
        <v>831000.3</v>
      </c>
      <c r="Z20" s="65">
        <v>20.436114895780399</v>
      </c>
      <c r="AA20" s="14"/>
      <c r="AB20" s="14"/>
      <c r="AC20" s="14"/>
      <c r="AD20" s="14"/>
      <c r="AE20" s="14"/>
      <c r="AF20" s="14"/>
    </row>
    <row r="21" spans="1:64" ht="14.25" customHeight="1" x14ac:dyDescent="0.2">
      <c r="A21" s="9"/>
      <c r="B21" s="25" t="s">
        <v>49</v>
      </c>
      <c r="C21" s="11"/>
      <c r="D21" s="16">
        <v>1275263.7</v>
      </c>
      <c r="E21" s="65">
        <v>49.460984806982097</v>
      </c>
      <c r="F21" s="65"/>
      <c r="G21" s="16">
        <v>397260.6</v>
      </c>
      <c r="H21" s="65">
        <v>17.246120865925398</v>
      </c>
      <c r="I21" s="65"/>
      <c r="J21" s="16">
        <v>551662.30000000005</v>
      </c>
      <c r="K21" s="65">
        <v>22.479917464499501</v>
      </c>
      <c r="L21" s="65"/>
      <c r="M21" s="16">
        <v>594160.1</v>
      </c>
      <c r="N21" s="65">
        <v>24.464957811995799</v>
      </c>
      <c r="O21" s="65"/>
      <c r="P21" s="16">
        <v>466496.4</v>
      </c>
      <c r="Q21" s="65">
        <v>22.410806463777998</v>
      </c>
      <c r="R21" s="65"/>
      <c r="S21" s="16">
        <v>386501.2</v>
      </c>
      <c r="T21" s="65">
        <v>23.669599626137799</v>
      </c>
      <c r="U21" s="65"/>
      <c r="V21" s="16">
        <v>626815.80000000005</v>
      </c>
      <c r="W21" s="65">
        <v>21.3235922216844</v>
      </c>
      <c r="X21" s="65"/>
      <c r="Y21" s="16">
        <v>816430.9</v>
      </c>
      <c r="Z21" s="65">
        <v>20.077821484379001</v>
      </c>
      <c r="AA21" s="14"/>
      <c r="AB21" s="14"/>
      <c r="AC21" s="14"/>
      <c r="AD21" s="14"/>
      <c r="AE21" s="14"/>
      <c r="AF21" s="14"/>
    </row>
    <row r="22" spans="1:64" ht="23.25" customHeight="1" x14ac:dyDescent="0.2">
      <c r="A22" s="9"/>
      <c r="B22" s="25" t="s">
        <v>50</v>
      </c>
      <c r="C22" s="11"/>
      <c r="D22" s="16">
        <v>19366.8</v>
      </c>
      <c r="E22" s="65">
        <v>0.75113954906727098</v>
      </c>
      <c r="F22" s="65"/>
      <c r="G22" s="16">
        <v>37728.6</v>
      </c>
      <c r="H22" s="65">
        <v>1.6378971277346701</v>
      </c>
      <c r="I22" s="65"/>
      <c r="J22" s="16">
        <v>39579</v>
      </c>
      <c r="K22" s="65">
        <v>1.6128212011722101</v>
      </c>
      <c r="L22" s="65"/>
      <c r="M22" s="16">
        <v>32603.200000000001</v>
      </c>
      <c r="N22" s="65">
        <v>1.3424595703011</v>
      </c>
      <c r="O22" s="65"/>
      <c r="P22" s="16">
        <v>32028.799999999999</v>
      </c>
      <c r="Q22" s="65">
        <v>1.5386854819609601</v>
      </c>
      <c r="R22" s="65"/>
      <c r="S22" s="16">
        <v>28556.9</v>
      </c>
      <c r="T22" s="65">
        <v>1.74884421979455</v>
      </c>
      <c r="U22" s="65"/>
      <c r="V22" s="16">
        <v>32199.1</v>
      </c>
      <c r="W22" s="65">
        <v>1.09537838437582</v>
      </c>
      <c r="X22" s="65"/>
      <c r="Y22" s="16">
        <v>80213.8</v>
      </c>
      <c r="Z22" s="65">
        <v>1.9726327812723401</v>
      </c>
      <c r="AA22" s="14"/>
      <c r="AB22" s="14"/>
      <c r="AC22" s="14"/>
      <c r="AD22" s="14"/>
      <c r="AE22" s="14"/>
      <c r="AF22" s="14"/>
    </row>
    <row r="23" spans="1:64" ht="14.25" customHeight="1" x14ac:dyDescent="0.2">
      <c r="A23" s="9"/>
      <c r="B23" s="25" t="s">
        <v>51</v>
      </c>
      <c r="C23" s="11"/>
      <c r="D23" s="16">
        <v>79117.2</v>
      </c>
      <c r="E23" s="65">
        <v>3.0685532938567599</v>
      </c>
      <c r="F23" s="65"/>
      <c r="G23" s="16">
        <v>220625.2</v>
      </c>
      <c r="H23" s="65">
        <v>9.5779165244903606</v>
      </c>
      <c r="I23" s="65"/>
      <c r="J23" s="16">
        <v>70552</v>
      </c>
      <c r="K23" s="65">
        <v>2.8749529140479102</v>
      </c>
      <c r="L23" s="65"/>
      <c r="M23" s="16">
        <v>191385.8</v>
      </c>
      <c r="N23" s="65">
        <v>7.8804442149768503</v>
      </c>
      <c r="O23" s="65"/>
      <c r="P23" s="16">
        <v>69480.600000000006</v>
      </c>
      <c r="Q23" s="65">
        <v>3.33789559702321</v>
      </c>
      <c r="R23" s="65"/>
      <c r="S23" s="16">
        <v>95131.3</v>
      </c>
      <c r="T23" s="65">
        <v>5.8259063177915298</v>
      </c>
      <c r="U23" s="65"/>
      <c r="V23" s="16">
        <v>331816.8</v>
      </c>
      <c r="W23" s="65">
        <v>11.2880468799673</v>
      </c>
      <c r="X23" s="65"/>
      <c r="Y23" s="16">
        <v>81535.399999999994</v>
      </c>
      <c r="Z23" s="65">
        <v>2.0051338158041698</v>
      </c>
      <c r="AA23" s="14"/>
      <c r="AB23" s="14"/>
      <c r="AC23" s="14"/>
      <c r="AD23" s="14"/>
      <c r="AE23" s="14"/>
      <c r="AF23" s="14"/>
    </row>
    <row r="24" spans="1:64" ht="14.25" customHeight="1" x14ac:dyDescent="0.2">
      <c r="A24" s="9"/>
      <c r="B24" s="25" t="s">
        <v>52</v>
      </c>
      <c r="C24" s="11"/>
      <c r="D24" s="16">
        <v>8828.5</v>
      </c>
      <c r="E24" s="65">
        <v>0.34241255700169398</v>
      </c>
      <c r="F24" s="65"/>
      <c r="G24" s="16">
        <v>18830.900000000001</v>
      </c>
      <c r="H24" s="65">
        <v>0.81749858257817098</v>
      </c>
      <c r="I24" s="65"/>
      <c r="J24" s="16">
        <v>14320.5</v>
      </c>
      <c r="K24" s="65">
        <v>0.58355203545786105</v>
      </c>
      <c r="L24" s="65"/>
      <c r="M24" s="16">
        <v>26074.3</v>
      </c>
      <c r="N24" s="65">
        <v>1.0736275449619099</v>
      </c>
      <c r="O24" s="65"/>
      <c r="P24" s="16">
        <v>9316.7999999999993</v>
      </c>
      <c r="Q24" s="65">
        <v>0.44758545116688397</v>
      </c>
      <c r="R24" s="65"/>
      <c r="S24" s="16">
        <v>15563</v>
      </c>
      <c r="T24" s="65">
        <v>0.95308883641650599</v>
      </c>
      <c r="U24" s="65"/>
      <c r="V24" s="16">
        <v>24177.4</v>
      </c>
      <c r="W24" s="65">
        <v>0.82248886926678</v>
      </c>
      <c r="X24" s="65"/>
      <c r="Y24" s="16">
        <v>33373.4</v>
      </c>
      <c r="Z24" s="65">
        <v>0.82072489849021502</v>
      </c>
      <c r="AA24" s="14"/>
      <c r="AB24" s="14"/>
      <c r="AC24" s="14"/>
      <c r="AD24" s="14"/>
      <c r="AE24" s="14"/>
      <c r="AF24" s="14"/>
    </row>
    <row r="25" spans="1:64" ht="23.25" customHeight="1" x14ac:dyDescent="0.2">
      <c r="A25" s="9"/>
      <c r="B25" s="25" t="s">
        <v>53</v>
      </c>
      <c r="C25" s="11"/>
      <c r="D25" s="16">
        <v>25361.1</v>
      </c>
      <c r="E25" s="65">
        <v>0.983627920867153</v>
      </c>
      <c r="F25" s="65"/>
      <c r="G25" s="16">
        <v>6854.8</v>
      </c>
      <c r="H25" s="65">
        <v>0.29758478266343302</v>
      </c>
      <c r="I25" s="65"/>
      <c r="J25" s="16">
        <v>11800.1</v>
      </c>
      <c r="K25" s="65">
        <v>0.48084720321261898</v>
      </c>
      <c r="L25" s="65"/>
      <c r="M25" s="16">
        <v>16904.3</v>
      </c>
      <c r="N25" s="65">
        <v>0.69604637931985103</v>
      </c>
      <c r="O25" s="65"/>
      <c r="P25" s="16">
        <v>11527.2</v>
      </c>
      <c r="Q25" s="65">
        <v>0.55377458061683305</v>
      </c>
      <c r="R25" s="65"/>
      <c r="S25" s="16">
        <v>2375.1999999999998</v>
      </c>
      <c r="T25" s="65">
        <v>0.14545888352223099</v>
      </c>
      <c r="U25" s="65"/>
      <c r="V25" s="16">
        <v>7354.5</v>
      </c>
      <c r="W25" s="65">
        <v>0.25019209629747302</v>
      </c>
      <c r="X25" s="65"/>
      <c r="Y25" s="16">
        <v>31403.5</v>
      </c>
      <c r="Z25" s="65">
        <v>0.77228074903178701</v>
      </c>
      <c r="AA25" s="14"/>
      <c r="AB25" s="14"/>
      <c r="AC25" s="14"/>
      <c r="AD25" s="14"/>
      <c r="AE25" s="14"/>
      <c r="AF25" s="14"/>
    </row>
    <row r="26" spans="1:64" ht="14.25" customHeight="1" x14ac:dyDescent="0.2">
      <c r="A26" s="9"/>
      <c r="B26" s="25" t="s">
        <v>54</v>
      </c>
      <c r="C26" s="11"/>
      <c r="D26" s="16">
        <v>20146.2</v>
      </c>
      <c r="E26" s="65">
        <v>0.78136850607323205</v>
      </c>
      <c r="F26" s="65"/>
      <c r="G26" s="16">
        <v>34974.800000000003</v>
      </c>
      <c r="H26" s="65">
        <v>1.51834747282153</v>
      </c>
      <c r="I26" s="65"/>
      <c r="J26" s="16">
        <v>39397.199999999997</v>
      </c>
      <c r="K26" s="65">
        <v>1.6054129570434299</v>
      </c>
      <c r="L26" s="65"/>
      <c r="M26" s="16">
        <v>31409.3</v>
      </c>
      <c r="N26" s="65">
        <v>1.2932999025083001</v>
      </c>
      <c r="O26" s="65"/>
      <c r="P26" s="16">
        <v>16104.1</v>
      </c>
      <c r="Q26" s="65">
        <v>0.773651990397628</v>
      </c>
      <c r="R26" s="65"/>
      <c r="S26" s="16">
        <v>16196.6</v>
      </c>
      <c r="T26" s="65">
        <v>0.99189093670266504</v>
      </c>
      <c r="U26" s="65"/>
      <c r="V26" s="16">
        <v>47178.5</v>
      </c>
      <c r="W26" s="65">
        <v>1.6049612910694599</v>
      </c>
      <c r="X26" s="65"/>
      <c r="Y26" s="16">
        <v>117824.6</v>
      </c>
      <c r="Z26" s="65">
        <v>2.8975646135739899</v>
      </c>
      <c r="AA26" s="14"/>
      <c r="AB26" s="14"/>
      <c r="AC26" s="14"/>
      <c r="AD26" s="14"/>
      <c r="AE26" s="14"/>
      <c r="AF26" s="14"/>
    </row>
    <row r="27" spans="1:64" ht="23.25" customHeight="1" x14ac:dyDescent="0.2">
      <c r="A27" s="9"/>
      <c r="B27" s="25" t="s">
        <v>55</v>
      </c>
      <c r="C27" s="11"/>
      <c r="D27" s="16">
        <v>216194.4</v>
      </c>
      <c r="E27" s="65">
        <v>8.3850798338842392</v>
      </c>
      <c r="F27" s="65"/>
      <c r="G27" s="16">
        <v>213489.8</v>
      </c>
      <c r="H27" s="65">
        <v>9.2681501624934093</v>
      </c>
      <c r="I27" s="65"/>
      <c r="J27" s="16">
        <v>209414.8</v>
      </c>
      <c r="K27" s="65">
        <v>8.5335311473063697</v>
      </c>
      <c r="L27" s="65"/>
      <c r="M27" s="16">
        <v>268171.59999999998</v>
      </c>
      <c r="N27" s="65">
        <v>11.042153251918799</v>
      </c>
      <c r="O27" s="65"/>
      <c r="P27" s="16">
        <v>142745.9</v>
      </c>
      <c r="Q27" s="65">
        <v>6.8576107734117899</v>
      </c>
      <c r="R27" s="65"/>
      <c r="S27" s="16">
        <v>180756.9</v>
      </c>
      <c r="T27" s="65">
        <v>11.0696770221201</v>
      </c>
      <c r="U27" s="65"/>
      <c r="V27" s="16">
        <v>353777</v>
      </c>
      <c r="W27" s="65">
        <v>12.035109015137801</v>
      </c>
      <c r="X27" s="65"/>
      <c r="Y27" s="16">
        <v>487737.2</v>
      </c>
      <c r="Z27" s="65">
        <v>11.9945245003476</v>
      </c>
      <c r="AA27" s="14"/>
      <c r="AB27" s="14"/>
      <c r="AC27" s="14"/>
      <c r="AD27" s="14"/>
      <c r="AE27" s="14"/>
      <c r="AF27" s="14"/>
    </row>
    <row r="28" spans="1:64" ht="14.25" customHeight="1" x14ac:dyDescent="0.2">
      <c r="A28" s="9"/>
      <c r="B28" s="25" t="s">
        <v>56</v>
      </c>
      <c r="C28" s="11"/>
      <c r="D28" s="16">
        <v>124766.7</v>
      </c>
      <c r="E28" s="65">
        <v>4.8390649346619696</v>
      </c>
      <c r="F28" s="65"/>
      <c r="G28" s="16">
        <v>179101.7</v>
      </c>
      <c r="H28" s="65">
        <v>7.7752728699818299</v>
      </c>
      <c r="I28" s="65"/>
      <c r="J28" s="16">
        <v>190730.5</v>
      </c>
      <c r="K28" s="65">
        <v>7.77215680310713</v>
      </c>
      <c r="L28" s="65"/>
      <c r="M28" s="16">
        <v>179621.4</v>
      </c>
      <c r="N28" s="65">
        <v>7.3960368142048303</v>
      </c>
      <c r="O28" s="65"/>
      <c r="P28" s="16">
        <v>111059.7</v>
      </c>
      <c r="Q28" s="65">
        <v>5.3353840300273498</v>
      </c>
      <c r="R28" s="65"/>
      <c r="S28" s="16">
        <v>110006.1</v>
      </c>
      <c r="T28" s="65">
        <v>6.7368493123252504</v>
      </c>
      <c r="U28" s="65"/>
      <c r="V28" s="16">
        <v>383782.40000000002</v>
      </c>
      <c r="W28" s="65">
        <v>13.055860109875001</v>
      </c>
      <c r="X28" s="65"/>
      <c r="Y28" s="16">
        <v>499029.3</v>
      </c>
      <c r="Z28" s="65">
        <v>12.2722219368162</v>
      </c>
      <c r="AA28" s="14"/>
      <c r="AB28" s="14"/>
      <c r="AC28" s="14"/>
      <c r="AD28" s="14"/>
      <c r="AE28" s="14"/>
      <c r="AF28" s="14"/>
    </row>
    <row r="29" spans="1:64" ht="30" customHeight="1" x14ac:dyDescent="0.2">
      <c r="A29" s="9"/>
      <c r="B29" s="68" t="s">
        <v>57</v>
      </c>
      <c r="C29" s="69"/>
      <c r="D29" s="70">
        <v>2578322.5</v>
      </c>
      <c r="E29" s="70">
        <v>100</v>
      </c>
      <c r="F29" s="65"/>
      <c r="G29" s="70">
        <v>2303478</v>
      </c>
      <c r="H29" s="67">
        <v>100</v>
      </c>
      <c r="I29" s="65"/>
      <c r="J29" s="70">
        <v>2454022.7999999998</v>
      </c>
      <c r="K29" s="67">
        <v>100</v>
      </c>
      <c r="L29" s="65"/>
      <c r="M29" s="70">
        <v>2428616.9</v>
      </c>
      <c r="N29" s="67">
        <v>100</v>
      </c>
      <c r="O29" s="65"/>
      <c r="P29" s="70">
        <v>2081569</v>
      </c>
      <c r="Q29" s="67">
        <v>100</v>
      </c>
      <c r="R29" s="65"/>
      <c r="S29" s="70">
        <v>1632901.3</v>
      </c>
      <c r="T29" s="67">
        <v>100</v>
      </c>
      <c r="U29" s="65"/>
      <c r="V29" s="70">
        <v>2939541.3</v>
      </c>
      <c r="W29" s="67">
        <v>100</v>
      </c>
      <c r="X29" s="65"/>
      <c r="Y29" s="70">
        <v>4066332.1</v>
      </c>
      <c r="Z29" s="67">
        <v>100</v>
      </c>
      <c r="AA29" s="14"/>
      <c r="AB29" s="14"/>
      <c r="AC29" s="14"/>
      <c r="AD29" s="14"/>
      <c r="AE29" s="14"/>
      <c r="AF29" s="14"/>
    </row>
    <row r="30" spans="1:64" ht="18" customHeight="1" x14ac:dyDescent="0.2">
      <c r="A30" s="9"/>
      <c r="C30" s="69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4"/>
      <c r="AB30" s="15"/>
      <c r="AC30" s="15"/>
      <c r="AD30" s="15"/>
      <c r="AE30" s="15"/>
      <c r="AF30" s="15"/>
      <c r="AG30" s="15"/>
      <c r="AH30" s="15"/>
      <c r="AI30" s="15"/>
    </row>
    <row r="31" spans="1:64" ht="15" customHeight="1" x14ac:dyDescent="0.2">
      <c r="A31" s="9"/>
      <c r="C31" s="9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 t="s">
        <v>95</v>
      </c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</row>
    <row r="32" spans="1:64" ht="15" customHeight="1" x14ac:dyDescent="0.2">
      <c r="A32" s="190" t="s">
        <v>58</v>
      </c>
      <c r="B32" s="190"/>
      <c r="C32" s="190"/>
      <c r="D32" s="190"/>
      <c r="E32" s="19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2">
    <mergeCell ref="A32:E32"/>
    <mergeCell ref="M15:N15"/>
    <mergeCell ref="P15:Q15"/>
    <mergeCell ref="S15:T15"/>
    <mergeCell ref="V15:W15"/>
    <mergeCell ref="Y15:Z15"/>
    <mergeCell ref="A6:K6"/>
    <mergeCell ref="B13:E13"/>
    <mergeCell ref="B15:B16"/>
    <mergeCell ref="D15:E15"/>
    <mergeCell ref="G15:H15"/>
    <mergeCell ref="J15:K15"/>
  </mergeCells>
  <hyperlinks>
    <hyperlink ref="C15" location="T00!3" display="Tabla 00.3. Facturación ambiental por ámbito de actuación y provincia"/>
    <hyperlink ref="C16" location="T00!3" display="Tabla 00.3. Facturación ambiental por ámbito de actuación y provincia"/>
    <hyperlink ref="A32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77" pageOrder="overThenDown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L1048576"/>
  <sheetViews>
    <sheetView showGridLines="0" zoomScale="80" zoomScaleNormal="80" workbookViewId="0">
      <selection activeCell="A6" sqref="A6:K6"/>
    </sheetView>
  </sheetViews>
  <sheetFormatPr baseColWidth="10" defaultColWidth="10.625" defaultRowHeight="14.25" x14ac:dyDescent="0.2"/>
  <cols>
    <col min="1" max="2" width="3.375" customWidth="1"/>
    <col min="3" max="3" width="68.625" customWidth="1"/>
    <col min="4" max="4" width="1" customWidth="1"/>
    <col min="5" max="5" width="15.625" customWidth="1"/>
    <col min="6" max="6" width="12" customWidth="1"/>
    <col min="7" max="7" width="1" customWidth="1"/>
    <col min="8" max="8" width="15.625" customWidth="1"/>
    <col min="9" max="9" width="12" customWidth="1"/>
    <col min="10" max="10" width="1" customWidth="1"/>
    <col min="11" max="11" width="15.625" customWidth="1"/>
    <col min="12" max="12" width="12" customWidth="1"/>
    <col min="13" max="64" width="13.625" customWidth="1"/>
  </cols>
  <sheetData>
    <row r="4" spans="1:64" ht="12.75" customHeight="1" x14ac:dyDescent="0.2"/>
    <row r="6" spans="1:64" ht="4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5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4" t="s">
        <v>10</v>
      </c>
      <c r="C11" s="4"/>
      <c r="D11" s="4"/>
      <c r="E11" s="4"/>
      <c r="F11" s="4"/>
      <c r="G11" s="4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15" customHeight="1" x14ac:dyDescent="0.2">
      <c r="A13" s="1"/>
      <c r="B13" s="181" t="s">
        <v>11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 customHeight="1" x14ac:dyDescent="0.2">
      <c r="A14" s="1"/>
      <c r="B14" s="1"/>
      <c r="C14" s="19"/>
      <c r="D14" s="19"/>
      <c r="E14" s="2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5" customHeight="1" x14ac:dyDescent="0.2">
      <c r="A15" s="1"/>
      <c r="B15" s="188" t="s">
        <v>39</v>
      </c>
      <c r="C15" s="188"/>
      <c r="D15" s="19"/>
      <c r="E15" s="189" t="s">
        <v>96</v>
      </c>
      <c r="F15" s="189"/>
      <c r="G15" s="1"/>
      <c r="H15" s="189" t="s">
        <v>97</v>
      </c>
      <c r="I15" s="189"/>
      <c r="J15" s="1"/>
      <c r="K15" s="189" t="s">
        <v>98</v>
      </c>
      <c r="L15" s="18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5" customHeight="1" x14ac:dyDescent="0.2">
      <c r="A16" s="1"/>
      <c r="B16" s="188"/>
      <c r="C16" s="188"/>
      <c r="D16" s="19"/>
      <c r="E16" s="22" t="s">
        <v>42</v>
      </c>
      <c r="F16" s="23" t="s">
        <v>43</v>
      </c>
      <c r="G16" s="1"/>
      <c r="H16" s="22" t="s">
        <v>42</v>
      </c>
      <c r="I16" s="23" t="s">
        <v>43</v>
      </c>
      <c r="J16" s="1"/>
      <c r="K16" s="22" t="s">
        <v>42</v>
      </c>
      <c r="L16" s="23" t="s">
        <v>43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15" customHeight="1" x14ac:dyDescent="0.2">
      <c r="A17" s="1"/>
      <c r="B17" s="71" t="s">
        <v>99</v>
      </c>
      <c r="C17" s="71"/>
      <c r="D17" s="19"/>
      <c r="E17" s="72">
        <v>3824513.3</v>
      </c>
      <c r="F17" s="73">
        <v>100</v>
      </c>
      <c r="G17" s="9"/>
      <c r="H17" s="72">
        <v>809807</v>
      </c>
      <c r="I17" s="73">
        <v>100</v>
      </c>
      <c r="J17" s="9"/>
      <c r="K17" s="72">
        <v>691089</v>
      </c>
      <c r="L17" s="73">
        <v>100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4.25" customHeight="1" x14ac:dyDescent="0.2">
      <c r="A18" s="1"/>
      <c r="B18" s="1"/>
      <c r="C18" s="25" t="s">
        <v>45</v>
      </c>
      <c r="D18" s="25"/>
      <c r="E18" s="16">
        <v>62267</v>
      </c>
      <c r="F18" s="65">
        <v>1.62810258758938</v>
      </c>
      <c r="H18" s="16">
        <v>17333.5</v>
      </c>
      <c r="I18" s="65">
        <v>2.1404482796518201</v>
      </c>
      <c r="J18" s="14"/>
      <c r="K18" s="16">
        <v>10366</v>
      </c>
      <c r="L18" s="65">
        <v>1.49995152578033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3.25" customHeight="1" x14ac:dyDescent="0.2">
      <c r="A19" s="1"/>
      <c r="B19" s="1"/>
      <c r="C19" s="25" t="s">
        <v>46</v>
      </c>
      <c r="D19" s="25"/>
      <c r="E19" s="16">
        <v>561393.69999999995</v>
      </c>
      <c r="F19" s="65">
        <v>14.6788272379652</v>
      </c>
      <c r="H19" s="16">
        <v>99248.3</v>
      </c>
      <c r="I19" s="65">
        <v>12.255796751571699</v>
      </c>
      <c r="J19" s="14"/>
      <c r="K19" s="16">
        <v>277517</v>
      </c>
      <c r="L19" s="65">
        <v>40.156477675089597</v>
      </c>
      <c r="M19" s="16"/>
      <c r="N19" s="16"/>
      <c r="O19" s="1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14.25" customHeight="1" x14ac:dyDescent="0.2">
      <c r="A20" s="1"/>
      <c r="B20" s="1"/>
      <c r="C20" s="25" t="s">
        <v>47</v>
      </c>
      <c r="D20" s="25"/>
      <c r="E20" s="16">
        <v>1065561.1000000001</v>
      </c>
      <c r="F20" s="65">
        <v>27.861351665321699</v>
      </c>
      <c r="H20" s="16">
        <v>153994.4</v>
      </c>
      <c r="I20" s="65">
        <v>19.016185337987899</v>
      </c>
      <c r="J20" s="14"/>
      <c r="K20" s="16">
        <v>18434</v>
      </c>
      <c r="L20" s="65">
        <v>2.6673843745161601</v>
      </c>
      <c r="M20" s="16"/>
      <c r="N20" s="16"/>
      <c r="O20" s="1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14.25" customHeight="1" x14ac:dyDescent="0.2">
      <c r="A21" s="1"/>
      <c r="B21" s="1"/>
      <c r="C21" s="25" t="s">
        <v>48</v>
      </c>
      <c r="D21" s="25"/>
      <c r="E21" s="16">
        <v>18235.099999999999</v>
      </c>
      <c r="F21" s="65">
        <v>0.476795308830538</v>
      </c>
      <c r="H21" s="16">
        <v>4399.3999999999996</v>
      </c>
      <c r="I21" s="65">
        <v>0.54326524715148194</v>
      </c>
      <c r="J21" s="14"/>
      <c r="K21" s="16">
        <v>5741</v>
      </c>
      <c r="L21" s="65">
        <v>0.83071789595840795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14.25" customHeight="1" x14ac:dyDescent="0.2">
      <c r="A22" s="1"/>
      <c r="B22" s="1"/>
      <c r="C22" s="25" t="s">
        <v>49</v>
      </c>
      <c r="D22" s="25"/>
      <c r="E22" s="16">
        <v>49053</v>
      </c>
      <c r="F22" s="65">
        <v>1.2825945722296199</v>
      </c>
      <c r="H22" s="16">
        <v>4253.2</v>
      </c>
      <c r="I22" s="65">
        <v>0.52521156275507597</v>
      </c>
      <c r="J22" s="14"/>
      <c r="K22" s="16">
        <v>1742</v>
      </c>
      <c r="L22" s="65">
        <v>0.252065942302656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3.25" customHeight="1" x14ac:dyDescent="0.2">
      <c r="A23" s="1"/>
      <c r="B23" s="1"/>
      <c r="C23" s="25" t="s">
        <v>50</v>
      </c>
      <c r="D23" s="25"/>
      <c r="E23" s="16">
        <v>720676.2</v>
      </c>
      <c r="F23" s="65">
        <v>18.8436055379909</v>
      </c>
      <c r="H23" s="16">
        <v>214697.4</v>
      </c>
      <c r="I23" s="65">
        <v>26.512168948897699</v>
      </c>
      <c r="J23" s="14"/>
      <c r="K23" s="16">
        <v>147064</v>
      </c>
      <c r="L23" s="65">
        <v>21.2800377375418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4.25" customHeight="1" x14ac:dyDescent="0.2">
      <c r="A24" s="1"/>
      <c r="B24" s="1"/>
      <c r="C24" s="25" t="s">
        <v>51</v>
      </c>
      <c r="D24" s="25"/>
      <c r="E24" s="16">
        <v>5624.1</v>
      </c>
      <c r="F24" s="65">
        <v>0.14705400553843001</v>
      </c>
      <c r="H24" s="16">
        <v>1858.1</v>
      </c>
      <c r="I24" s="65">
        <v>0.22944973308454999</v>
      </c>
      <c r="J24" s="14"/>
      <c r="K24" s="16">
        <v>1553</v>
      </c>
      <c r="L24" s="65">
        <v>0.22471780045695999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4.25" customHeight="1" x14ac:dyDescent="0.2">
      <c r="A25" s="1"/>
      <c r="B25" s="1"/>
      <c r="C25" s="25" t="s">
        <v>52</v>
      </c>
      <c r="D25" s="25"/>
      <c r="E25" s="16">
        <v>82228.899999999994</v>
      </c>
      <c r="F25" s="65">
        <v>2.1500487395350398</v>
      </c>
      <c r="H25" s="16">
        <v>43605.1</v>
      </c>
      <c r="I25" s="65">
        <v>5.3846286831306696</v>
      </c>
      <c r="J25" s="14"/>
      <c r="K25" s="16">
        <v>15893</v>
      </c>
      <c r="L25" s="65">
        <v>2.29970380081292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4.25" customHeight="1" x14ac:dyDescent="0.2">
      <c r="A26" s="1"/>
      <c r="B26" s="1"/>
      <c r="C26" s="25" t="s">
        <v>53</v>
      </c>
      <c r="D26" s="25"/>
      <c r="E26" s="16">
        <v>229049.5</v>
      </c>
      <c r="F26" s="65">
        <v>5.9889842715411703</v>
      </c>
      <c r="H26" s="16">
        <v>165867.4</v>
      </c>
      <c r="I26" s="65">
        <v>20.482337149468901</v>
      </c>
      <c r="J26" s="14"/>
      <c r="K26" s="16">
        <v>20108</v>
      </c>
      <c r="L26" s="65">
        <v>2.9096107737209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14.25" customHeight="1" x14ac:dyDescent="0.2">
      <c r="A27" s="1"/>
      <c r="B27" s="1"/>
      <c r="C27" s="25" t="s">
        <v>54</v>
      </c>
      <c r="D27" s="25"/>
      <c r="E27" s="16">
        <v>405948</v>
      </c>
      <c r="F27" s="65">
        <v>10.614370199732299</v>
      </c>
      <c r="H27" s="16">
        <v>67593.3</v>
      </c>
      <c r="I27" s="65">
        <v>8.3468406669737405</v>
      </c>
      <c r="J27" s="14"/>
      <c r="K27" s="16">
        <v>6457</v>
      </c>
      <c r="L27" s="65">
        <v>0.93432249681300095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3.25" customHeight="1" x14ac:dyDescent="0.2">
      <c r="A28" s="1"/>
      <c r="B28" s="1"/>
      <c r="C28" s="25" t="s">
        <v>55</v>
      </c>
      <c r="D28" s="25"/>
      <c r="E28" s="16">
        <v>117193.7</v>
      </c>
      <c r="F28" s="65">
        <v>3.0642774859744901</v>
      </c>
      <c r="H28" s="16">
        <v>20189.3</v>
      </c>
      <c r="I28" s="65">
        <v>2.4931002078272999</v>
      </c>
      <c r="J28" s="14"/>
      <c r="K28" s="16">
        <v>10882</v>
      </c>
      <c r="L28" s="65">
        <v>1.5746162939939701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4.25" customHeight="1" x14ac:dyDescent="0.2">
      <c r="A29" s="1"/>
      <c r="B29" s="1"/>
      <c r="C29" s="25" t="s">
        <v>56</v>
      </c>
      <c r="D29" s="25"/>
      <c r="E29" s="16">
        <v>507283</v>
      </c>
      <c r="F29" s="65">
        <v>13.263988387751199</v>
      </c>
      <c r="H29" s="16">
        <v>16767.599999999999</v>
      </c>
      <c r="I29" s="65">
        <v>2.0705674314991098</v>
      </c>
      <c r="J29" s="14"/>
      <c r="K29" s="16">
        <v>175332</v>
      </c>
      <c r="L29" s="65">
        <v>25.370393683013301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4.25" customHeight="1" x14ac:dyDescent="0.2">
      <c r="A30" s="1"/>
      <c r="B30" s="74" t="s">
        <v>100</v>
      </c>
      <c r="C30" s="74"/>
      <c r="D30" s="25"/>
      <c r="E30" s="75">
        <v>234125.2</v>
      </c>
      <c r="F30" s="76">
        <v>100</v>
      </c>
      <c r="G30" s="9"/>
      <c r="H30" s="75">
        <v>28327.43</v>
      </c>
      <c r="I30" s="76">
        <v>100</v>
      </c>
      <c r="J30" s="9"/>
      <c r="K30" s="75">
        <v>97299.4</v>
      </c>
      <c r="L30" s="76">
        <v>100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4.25" customHeight="1" x14ac:dyDescent="0.2">
      <c r="A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2.75" customHeight="1" x14ac:dyDescent="0.2">
      <c r="A32" s="1"/>
      <c r="B32" s="1"/>
      <c r="C32" s="19"/>
      <c r="D32" s="19"/>
      <c r="E32" s="20"/>
      <c r="F32" s="1"/>
      <c r="G32" s="1"/>
      <c r="H32" s="9"/>
      <c r="I32" s="9"/>
      <c r="J32" s="9"/>
      <c r="K32" s="9"/>
      <c r="L32" s="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2.75" customHeight="1" x14ac:dyDescent="0.2">
      <c r="A33" s="190" t="s">
        <v>58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" customHeight="1" x14ac:dyDescent="0.2">
      <c r="H34" s="77"/>
      <c r="K34" s="77"/>
    </row>
    <row r="36" spans="1:64" ht="15" customHeight="1" x14ac:dyDescent="0.2">
      <c r="H36" s="77"/>
      <c r="K36" s="77"/>
    </row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8">
    <mergeCell ref="A33:L33"/>
    <mergeCell ref="A6:K6"/>
    <mergeCell ref="A9:G9"/>
    <mergeCell ref="B13:L13"/>
    <mergeCell ref="B15:C16"/>
    <mergeCell ref="E15:F15"/>
    <mergeCell ref="H15:I15"/>
    <mergeCell ref="K15:L15"/>
  </mergeCells>
  <hyperlinks>
    <hyperlink ref="A33" location="Índice!A6" display="Volver a índice PRINCIPALES RESULTADOS AGREGADOS"/>
  </hyperlinks>
  <pageMargins left="0.74791666666666701" right="0.49027777777777798" top="0.41527777777777802" bottom="1.2791666666666699" header="0.511811023622047" footer="0.511811023622047"/>
  <pageSetup paperSize="77" scale="95" pageOrder="overThenDown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showGridLines="0" zoomScale="80" zoomScaleNormal="80" workbookViewId="0">
      <selection activeCell="A6" sqref="A6:N6"/>
    </sheetView>
  </sheetViews>
  <sheetFormatPr baseColWidth="10" defaultColWidth="10.625" defaultRowHeight="14.25" x14ac:dyDescent="0.2"/>
  <cols>
    <col min="1" max="2" width="3.375" customWidth="1"/>
    <col min="3" max="3" width="50.125" style="15" customWidth="1"/>
    <col min="4" max="4" width="1.625" style="15" customWidth="1"/>
    <col min="5" max="5" width="13.125" style="16" customWidth="1"/>
    <col min="6" max="6" width="8.375" customWidth="1"/>
    <col min="7" max="7" width="1" customWidth="1"/>
    <col min="8" max="8" width="13.125" customWidth="1"/>
    <col min="9" max="9" width="8.375" customWidth="1"/>
    <col min="10" max="10" width="1" customWidth="1"/>
    <col min="11" max="11" width="13.125" customWidth="1"/>
    <col min="12" max="12" width="8.375" customWidth="1"/>
    <col min="13" max="13" width="1" customWidth="1"/>
    <col min="14" max="14" width="13.125" customWidth="1"/>
    <col min="15" max="15" width="8.375" customWidth="1"/>
    <col min="16" max="16" width="1" customWidth="1"/>
    <col min="17" max="17" width="13.125" customWidth="1"/>
    <col min="18" max="18" width="8.375" customWidth="1"/>
    <col min="19" max="19" width="1" customWidth="1"/>
    <col min="20" max="20" width="13.125" customWidth="1"/>
    <col min="21" max="21" width="8.375" customWidth="1"/>
    <col min="22" max="22" width="1" customWidth="1"/>
    <col min="23" max="23" width="13.125" customWidth="1"/>
    <col min="24" max="24" width="8.375" customWidth="1"/>
    <col min="25" max="25" width="1" customWidth="1"/>
    <col min="26" max="26" width="15" customWidth="1"/>
    <col min="27" max="27" width="8.375" customWidth="1"/>
    <col min="28" max="64" width="13.625" customWidth="1"/>
  </cols>
  <sheetData>
    <row r="1" spans="1:64" ht="15" customHeight="1" x14ac:dyDescent="0.2"/>
    <row r="2" spans="1:64" ht="15" customHeight="1" x14ac:dyDescent="0.2"/>
    <row r="3" spans="1:64" ht="15" customHeight="1" x14ac:dyDescent="0.2"/>
    <row r="4" spans="1:64" ht="15" customHeight="1" x14ac:dyDescent="0.2"/>
    <row r="5" spans="1:64" ht="15" customHeight="1" x14ac:dyDescent="0.2"/>
    <row r="6" spans="1:64" ht="42.75" customHeight="1" x14ac:dyDescent="0.2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spans="1:64" ht="15" customHeight="1" x14ac:dyDescent="0.2">
      <c r="C7" s="1"/>
      <c r="D7" s="1"/>
      <c r="E7" s="1"/>
      <c r="F7" s="1"/>
      <c r="G7" s="1"/>
    </row>
    <row r="8" spans="1:64" ht="15" customHeight="1" x14ac:dyDescent="0.2">
      <c r="C8" s="1"/>
      <c r="D8" s="1"/>
      <c r="E8" s="1"/>
      <c r="F8" s="1"/>
      <c r="G8" s="1"/>
    </row>
    <row r="9" spans="1:64" ht="15" customHeight="1" x14ac:dyDescent="0.2">
      <c r="A9" s="181" t="s">
        <v>1</v>
      </c>
      <c r="B9" s="181"/>
      <c r="C9" s="181"/>
      <c r="D9" s="181"/>
      <c r="E9" s="181"/>
      <c r="F9" s="181"/>
      <c r="G9" s="18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 customHeight="1" x14ac:dyDescent="0.2">
      <c r="A11" s="1"/>
      <c r="B11" s="4" t="s">
        <v>10</v>
      </c>
      <c r="C11" s="4"/>
      <c r="D11" s="4"/>
      <c r="E11" s="4"/>
      <c r="F11" s="4"/>
      <c r="G11" s="4"/>
      <c r="H11" s="4"/>
      <c r="I11" s="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" customHeight="1" x14ac:dyDescent="0.2">
      <c r="B12" s="19"/>
      <c r="C12" s="19"/>
      <c r="D12" s="20"/>
      <c r="E12" s="1"/>
    </row>
    <row r="13" spans="1:64" ht="15" customHeight="1" x14ac:dyDescent="0.2">
      <c r="B13" s="181" t="s">
        <v>12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</row>
    <row r="14" spans="1:64" ht="15" customHeight="1" x14ac:dyDescent="0.2">
      <c r="C14" s="19"/>
      <c r="D14" s="19"/>
      <c r="E14" s="20"/>
      <c r="F14" s="1"/>
    </row>
    <row r="15" spans="1:64" ht="15" customHeight="1" x14ac:dyDescent="0.2">
      <c r="B15" s="188" t="s">
        <v>39</v>
      </c>
      <c r="C15" s="188"/>
      <c r="D15" s="19"/>
      <c r="E15" s="189" t="s">
        <v>85</v>
      </c>
      <c r="F15" s="189"/>
      <c r="H15" s="189" t="s">
        <v>86</v>
      </c>
      <c r="I15" s="189"/>
      <c r="K15" s="189" t="s">
        <v>87</v>
      </c>
      <c r="L15" s="189"/>
      <c r="N15" s="189" t="s">
        <v>88</v>
      </c>
      <c r="O15" s="189"/>
      <c r="Q15" s="189" t="s">
        <v>89</v>
      </c>
      <c r="R15" s="189"/>
      <c r="T15" s="189" t="s">
        <v>90</v>
      </c>
      <c r="U15" s="189"/>
      <c r="W15" s="189" t="s">
        <v>91</v>
      </c>
      <c r="X15" s="189"/>
      <c r="Z15" s="189" t="s">
        <v>92</v>
      </c>
      <c r="AA15" s="189"/>
    </row>
    <row r="16" spans="1:64" ht="15" customHeight="1" x14ac:dyDescent="0.2">
      <c r="B16" s="188"/>
      <c r="C16" s="188"/>
      <c r="D16" s="19"/>
      <c r="E16" s="22" t="s">
        <v>42</v>
      </c>
      <c r="F16" s="23" t="s">
        <v>43</v>
      </c>
      <c r="H16" s="22" t="s">
        <v>42</v>
      </c>
      <c r="I16" s="23" t="s">
        <v>43</v>
      </c>
      <c r="K16" s="22" t="s">
        <v>42</v>
      </c>
      <c r="L16" s="23" t="s">
        <v>43</v>
      </c>
      <c r="N16" s="22" t="s">
        <v>42</v>
      </c>
      <c r="O16" s="23" t="s">
        <v>43</v>
      </c>
      <c r="Q16" s="22" t="s">
        <v>42</v>
      </c>
      <c r="R16" s="23" t="s">
        <v>43</v>
      </c>
      <c r="T16" s="22" t="s">
        <v>42</v>
      </c>
      <c r="U16" s="23" t="s">
        <v>43</v>
      </c>
      <c r="W16" s="22" t="s">
        <v>42</v>
      </c>
      <c r="X16" s="23" t="s">
        <v>43</v>
      </c>
      <c r="Z16" s="22" t="s">
        <v>42</v>
      </c>
      <c r="AA16" s="23" t="s">
        <v>43</v>
      </c>
    </row>
    <row r="17" spans="2:28" ht="15" customHeight="1" x14ac:dyDescent="0.2">
      <c r="B17" s="78" t="s">
        <v>99</v>
      </c>
      <c r="C17" s="71"/>
      <c r="D17" s="19"/>
      <c r="E17" s="72">
        <v>177946.3</v>
      </c>
      <c r="F17" s="73">
        <v>100</v>
      </c>
      <c r="H17" s="72">
        <v>378249.8</v>
      </c>
      <c r="I17" s="73">
        <v>100</v>
      </c>
      <c r="K17" s="72">
        <v>361480</v>
      </c>
      <c r="L17" s="73">
        <v>100</v>
      </c>
      <c r="N17" s="72">
        <v>453068.2</v>
      </c>
      <c r="O17" s="73">
        <v>100</v>
      </c>
      <c r="Q17" s="72">
        <v>213924.8</v>
      </c>
      <c r="R17" s="73">
        <v>100</v>
      </c>
      <c r="T17" s="72">
        <v>292344.90000000002</v>
      </c>
      <c r="U17" s="73">
        <v>100</v>
      </c>
      <c r="W17" s="72">
        <v>556904.69999999995</v>
      </c>
      <c r="X17" s="73">
        <v>100</v>
      </c>
      <c r="Z17" s="72">
        <v>1390594.6</v>
      </c>
      <c r="AA17" s="73">
        <v>100</v>
      </c>
      <c r="AB17" s="14"/>
    </row>
    <row r="18" spans="2:28" ht="14.25" customHeight="1" x14ac:dyDescent="0.2">
      <c r="C18" s="25" t="s">
        <v>45</v>
      </c>
      <c r="D18" s="25"/>
      <c r="E18" s="16">
        <v>3180.4</v>
      </c>
      <c r="F18" s="65">
        <v>1.7872807695355299</v>
      </c>
      <c r="G18" s="65"/>
      <c r="H18" s="16">
        <v>18056.3</v>
      </c>
      <c r="I18" s="65">
        <v>4.7736442953836304</v>
      </c>
      <c r="J18" s="65"/>
      <c r="K18" s="16">
        <v>1188.8</v>
      </c>
      <c r="L18" s="65">
        <v>0.32887020028770603</v>
      </c>
      <c r="M18" s="65"/>
      <c r="N18" s="16">
        <v>3960.9</v>
      </c>
      <c r="O18" s="65">
        <v>0.87423924256877905</v>
      </c>
      <c r="P18" s="65"/>
      <c r="Q18" s="16">
        <v>6977.5</v>
      </c>
      <c r="R18" s="65">
        <v>3.2616601721726499</v>
      </c>
      <c r="S18" s="65"/>
      <c r="T18" s="16">
        <v>2308.6</v>
      </c>
      <c r="U18" s="65">
        <v>0.78968369210477096</v>
      </c>
      <c r="V18" s="65"/>
      <c r="W18" s="16">
        <v>13132.3</v>
      </c>
      <c r="X18" s="65">
        <v>2.35808747888104</v>
      </c>
      <c r="Y18" s="65"/>
      <c r="Z18" s="16">
        <v>13462.2</v>
      </c>
      <c r="AA18" s="65">
        <v>0.96808947769536902</v>
      </c>
      <c r="AB18" s="14"/>
    </row>
    <row r="19" spans="2:28" ht="23.25" customHeight="1" x14ac:dyDescent="0.2">
      <c r="C19" s="25" t="s">
        <v>46</v>
      </c>
      <c r="D19" s="25"/>
      <c r="E19" s="16">
        <v>6883</v>
      </c>
      <c r="F19" s="65">
        <v>3.8680208579779398</v>
      </c>
      <c r="G19" s="65"/>
      <c r="H19" s="16">
        <v>10883.7</v>
      </c>
      <c r="I19" s="65">
        <v>2.87738420482972</v>
      </c>
      <c r="J19" s="65"/>
      <c r="K19" s="16">
        <v>95561.4</v>
      </c>
      <c r="L19" s="65">
        <v>26.436151377669599</v>
      </c>
      <c r="M19" s="65"/>
      <c r="N19" s="16">
        <v>39754.400000000001</v>
      </c>
      <c r="O19" s="65">
        <v>8.7744847243748296</v>
      </c>
      <c r="P19" s="65"/>
      <c r="Q19" s="16">
        <v>32834.9</v>
      </c>
      <c r="R19" s="65">
        <v>15.3488048136541</v>
      </c>
      <c r="S19" s="65"/>
      <c r="T19" s="16">
        <v>44430.9</v>
      </c>
      <c r="U19" s="65">
        <v>15.1981101773966</v>
      </c>
      <c r="V19" s="65"/>
      <c r="W19" s="16">
        <v>15111</v>
      </c>
      <c r="X19" s="65">
        <v>2.7133906393679199</v>
      </c>
      <c r="Y19" s="65"/>
      <c r="Z19" s="16">
        <v>315934.40000000002</v>
      </c>
      <c r="AA19" s="65">
        <v>22.7193748630981</v>
      </c>
      <c r="AB19" s="14"/>
    </row>
    <row r="20" spans="2:28" ht="14.25" customHeight="1" x14ac:dyDescent="0.2">
      <c r="C20" s="25" t="s">
        <v>47</v>
      </c>
      <c r="D20" s="25"/>
      <c r="E20" s="16">
        <v>56108.5</v>
      </c>
      <c r="F20" s="65">
        <v>31.531141698366302</v>
      </c>
      <c r="G20" s="65"/>
      <c r="H20" s="16">
        <v>159025.4</v>
      </c>
      <c r="I20" s="65">
        <v>42.042428046227599</v>
      </c>
      <c r="J20" s="65"/>
      <c r="K20" s="16">
        <v>96561</v>
      </c>
      <c r="L20" s="65">
        <v>26.712681199513099</v>
      </c>
      <c r="M20" s="65"/>
      <c r="N20" s="16">
        <v>154368.4</v>
      </c>
      <c r="O20" s="65">
        <v>34.071779921874899</v>
      </c>
      <c r="P20" s="65"/>
      <c r="Q20" s="16">
        <v>67105.7</v>
      </c>
      <c r="R20" s="65">
        <v>31.368826802689501</v>
      </c>
      <c r="S20" s="65"/>
      <c r="T20" s="16">
        <v>108579.7</v>
      </c>
      <c r="U20" s="65">
        <v>37.140959188958</v>
      </c>
      <c r="V20" s="65"/>
      <c r="W20" s="16">
        <v>217527.6</v>
      </c>
      <c r="X20" s="65">
        <v>39.060112080217699</v>
      </c>
      <c r="Y20" s="65"/>
      <c r="Z20" s="16">
        <v>206284.79999999999</v>
      </c>
      <c r="AA20" s="65">
        <v>14.834287433591401</v>
      </c>
      <c r="AB20" s="14"/>
    </row>
    <row r="21" spans="2:28" ht="23.25" customHeight="1" x14ac:dyDescent="0.2">
      <c r="C21" s="25" t="s">
        <v>48</v>
      </c>
      <c r="D21" s="25"/>
      <c r="E21" s="16">
        <v>7457.6</v>
      </c>
      <c r="F21" s="65">
        <v>4.1909272628877403</v>
      </c>
      <c r="G21" s="65"/>
      <c r="H21" s="16">
        <v>456.1</v>
      </c>
      <c r="I21" s="65">
        <v>0.120581689666459</v>
      </c>
      <c r="J21" s="65"/>
      <c r="K21" s="16">
        <v>397.9</v>
      </c>
      <c r="L21" s="65">
        <v>0.110075246210025</v>
      </c>
      <c r="M21" s="65"/>
      <c r="N21" s="16">
        <v>1540.8</v>
      </c>
      <c r="O21" s="65">
        <v>0.340081250460747</v>
      </c>
      <c r="P21" s="65"/>
      <c r="Q21" s="16">
        <v>1946.9</v>
      </c>
      <c r="R21" s="65">
        <v>0.91008616111829999</v>
      </c>
      <c r="S21" s="65"/>
      <c r="T21" s="16">
        <v>445.5</v>
      </c>
      <c r="U21" s="65">
        <v>0.15238849728522699</v>
      </c>
      <c r="V21" s="65"/>
      <c r="W21" s="16">
        <v>5114.2</v>
      </c>
      <c r="X21" s="65">
        <v>0.91832588232780199</v>
      </c>
      <c r="Y21" s="65"/>
      <c r="Z21" s="16">
        <v>876.1</v>
      </c>
      <c r="AA21" s="65">
        <v>6.3001826700607097E-2</v>
      </c>
      <c r="AB21" s="14"/>
    </row>
    <row r="22" spans="2:28" ht="21" customHeight="1" x14ac:dyDescent="0.2">
      <c r="C22" s="25" t="s">
        <v>49</v>
      </c>
      <c r="D22" s="25"/>
      <c r="E22" s="16">
        <v>7177.4</v>
      </c>
      <c r="F22" s="65">
        <v>4.03346402819278</v>
      </c>
      <c r="G22" s="65"/>
      <c r="H22" s="16">
        <v>3633.7</v>
      </c>
      <c r="I22" s="65">
        <v>0.96066144648325003</v>
      </c>
      <c r="J22" s="65"/>
      <c r="K22" s="16">
        <v>8531.7999999999993</v>
      </c>
      <c r="L22" s="65">
        <v>2.3602412304968499</v>
      </c>
      <c r="M22" s="65"/>
      <c r="N22" s="16">
        <v>18611.400000000001</v>
      </c>
      <c r="O22" s="65">
        <v>4.1078583754057298</v>
      </c>
      <c r="P22" s="65"/>
      <c r="Q22" s="16">
        <v>2788.2</v>
      </c>
      <c r="R22" s="65">
        <v>1.3033551977143401</v>
      </c>
      <c r="S22" s="65"/>
      <c r="T22" s="16">
        <v>2101.6</v>
      </c>
      <c r="U22" s="65">
        <v>0.71887691558840305</v>
      </c>
      <c r="V22" s="65"/>
      <c r="W22" s="16">
        <v>1920</v>
      </c>
      <c r="X22" s="65">
        <v>0.34476275743408202</v>
      </c>
      <c r="Y22" s="65"/>
      <c r="Z22" s="16">
        <v>4288.8999999999996</v>
      </c>
      <c r="AA22" s="65">
        <v>0.308422023212229</v>
      </c>
      <c r="AB22" s="14"/>
    </row>
    <row r="23" spans="2:28" ht="23.25" customHeight="1" x14ac:dyDescent="0.2">
      <c r="C23" s="25" t="s">
        <v>50</v>
      </c>
      <c r="D23" s="25"/>
      <c r="E23" s="16">
        <v>27122.6</v>
      </c>
      <c r="F23" s="65">
        <v>15.2420140233318</v>
      </c>
      <c r="G23" s="65"/>
      <c r="H23" s="16">
        <v>79824.100000000006</v>
      </c>
      <c r="I23" s="65">
        <v>21.1035405702792</v>
      </c>
      <c r="J23" s="65"/>
      <c r="K23" s="16">
        <v>60072.4</v>
      </c>
      <c r="L23" s="65">
        <v>16.6184574526945</v>
      </c>
      <c r="M23" s="65"/>
      <c r="N23" s="16">
        <v>61001.599999999999</v>
      </c>
      <c r="O23" s="65">
        <v>13.4641098183452</v>
      </c>
      <c r="P23" s="65"/>
      <c r="Q23" s="16">
        <v>39351.4</v>
      </c>
      <c r="R23" s="65">
        <v>18.3949686992812</v>
      </c>
      <c r="S23" s="65"/>
      <c r="T23" s="16">
        <v>60841.3</v>
      </c>
      <c r="U23" s="65">
        <v>20.811479865049801</v>
      </c>
      <c r="V23" s="65"/>
      <c r="W23" s="16">
        <v>119352.3</v>
      </c>
      <c r="X23" s="65">
        <v>21.431368778176999</v>
      </c>
      <c r="Y23" s="65"/>
      <c r="Z23" s="16">
        <v>273110.5</v>
      </c>
      <c r="AA23" s="65">
        <v>19.639836081630101</v>
      </c>
      <c r="AB23" s="14"/>
    </row>
    <row r="24" spans="2:28" ht="14.25" customHeight="1" x14ac:dyDescent="0.2">
      <c r="C24" s="25" t="s">
        <v>51</v>
      </c>
      <c r="D24" s="25"/>
      <c r="E24" s="16">
        <v>180.1</v>
      </c>
      <c r="F24" s="65">
        <v>0.101210308952757</v>
      </c>
      <c r="G24" s="65"/>
      <c r="H24" s="16">
        <v>237.7</v>
      </c>
      <c r="I24" s="65">
        <v>6.2842068918476601E-2</v>
      </c>
      <c r="J24" s="65"/>
      <c r="K24" s="16">
        <v>92.5</v>
      </c>
      <c r="L24" s="65">
        <v>2.5589244218214E-2</v>
      </c>
      <c r="M24" s="65"/>
      <c r="N24" s="16">
        <v>319.3</v>
      </c>
      <c r="O24" s="65">
        <v>7.04750410644579E-2</v>
      </c>
      <c r="P24" s="65"/>
      <c r="Q24" s="16">
        <v>1764</v>
      </c>
      <c r="R24" s="65">
        <v>0.82458882747582296</v>
      </c>
      <c r="S24" s="65"/>
      <c r="T24" s="16">
        <v>111.8</v>
      </c>
      <c r="U24" s="65">
        <v>3.8242500553284799E-2</v>
      </c>
      <c r="V24" s="65"/>
      <c r="W24" s="16">
        <v>2709.5</v>
      </c>
      <c r="X24" s="65">
        <v>0.486528485035231</v>
      </c>
      <c r="Y24" s="65"/>
      <c r="Z24" s="16">
        <v>209.2</v>
      </c>
      <c r="AA24" s="65">
        <v>1.50439243759468E-2</v>
      </c>
      <c r="AB24" s="14"/>
    </row>
    <row r="25" spans="2:28" ht="14.25" customHeight="1" x14ac:dyDescent="0.2">
      <c r="C25" s="25" t="s">
        <v>52</v>
      </c>
      <c r="D25" s="25"/>
      <c r="E25" s="16">
        <v>4620.5</v>
      </c>
      <c r="F25" s="65">
        <v>2.5965698640544899</v>
      </c>
      <c r="G25" s="65"/>
      <c r="H25" s="16">
        <v>6134.2</v>
      </c>
      <c r="I25" s="65">
        <v>1.62173251644812</v>
      </c>
      <c r="J25" s="65"/>
      <c r="K25" s="16">
        <v>7978.7</v>
      </c>
      <c r="L25" s="65">
        <v>2.2072313820958298</v>
      </c>
      <c r="M25" s="65"/>
      <c r="N25" s="16">
        <v>16466.8</v>
      </c>
      <c r="O25" s="65">
        <v>3.6345080056380001</v>
      </c>
      <c r="P25" s="65"/>
      <c r="Q25" s="16">
        <v>3176.7</v>
      </c>
      <c r="R25" s="65">
        <v>1.48496107043223</v>
      </c>
      <c r="S25" s="65"/>
      <c r="T25" s="16">
        <v>4987.6000000000004</v>
      </c>
      <c r="U25" s="65">
        <v>1.7060670461499401</v>
      </c>
      <c r="V25" s="65"/>
      <c r="W25" s="16">
        <v>9834.9</v>
      </c>
      <c r="X25" s="65">
        <v>1.7659933557752301</v>
      </c>
      <c r="Y25" s="65"/>
      <c r="Z25" s="16">
        <v>29029.5</v>
      </c>
      <c r="AA25" s="65">
        <v>2.0875602422158099</v>
      </c>
      <c r="AB25" s="14"/>
    </row>
    <row r="26" spans="2:28" ht="23.25" customHeight="1" x14ac:dyDescent="0.2">
      <c r="C26" s="25" t="s">
        <v>53</v>
      </c>
      <c r="D26" s="25"/>
      <c r="E26" s="16">
        <v>24963.599999999999</v>
      </c>
      <c r="F26" s="65">
        <v>14.028726643937</v>
      </c>
      <c r="G26" s="65"/>
      <c r="H26" s="16">
        <v>28129.8</v>
      </c>
      <c r="I26" s="65">
        <v>7.4368314272737202</v>
      </c>
      <c r="J26" s="65"/>
      <c r="K26" s="16">
        <v>31858.5</v>
      </c>
      <c r="L26" s="65">
        <v>8.8133506694699602</v>
      </c>
      <c r="M26" s="65"/>
      <c r="N26" s="16">
        <v>53498</v>
      </c>
      <c r="O26" s="65">
        <v>11.807935317464301</v>
      </c>
      <c r="P26" s="65"/>
      <c r="Q26" s="16">
        <v>12865.9</v>
      </c>
      <c r="R26" s="65">
        <v>6.0142162105562296</v>
      </c>
      <c r="S26" s="65"/>
      <c r="T26" s="16">
        <v>17524.2</v>
      </c>
      <c r="U26" s="65">
        <v>5.9943580339523601</v>
      </c>
      <c r="V26" s="65"/>
      <c r="W26" s="16">
        <v>27446</v>
      </c>
      <c r="X26" s="65">
        <v>4.9283117919457302</v>
      </c>
      <c r="Y26" s="65"/>
      <c r="Z26" s="16">
        <v>32763.5</v>
      </c>
      <c r="AA26" s="65">
        <v>2.3560784717558998</v>
      </c>
      <c r="AB26" s="14"/>
    </row>
    <row r="27" spans="2:28" ht="23.25" customHeight="1" x14ac:dyDescent="0.2">
      <c r="C27" s="25" t="s">
        <v>54</v>
      </c>
      <c r="D27" s="25"/>
      <c r="E27" s="16">
        <v>6601.4</v>
      </c>
      <c r="F27" s="65">
        <v>3.7097708690767899</v>
      </c>
      <c r="G27" s="65"/>
      <c r="H27" s="16">
        <v>9016.6</v>
      </c>
      <c r="I27" s="65">
        <v>2.38376861005611</v>
      </c>
      <c r="J27" s="65"/>
      <c r="K27" s="16">
        <v>4415.7</v>
      </c>
      <c r="L27" s="65">
        <v>1.2215613588580301</v>
      </c>
      <c r="M27" s="65"/>
      <c r="N27" s="16">
        <v>10708.6</v>
      </c>
      <c r="O27" s="65">
        <v>2.3635735193950902</v>
      </c>
      <c r="P27" s="65"/>
      <c r="Q27" s="16">
        <v>10047.1</v>
      </c>
      <c r="R27" s="65">
        <v>4.6965569209367004</v>
      </c>
      <c r="S27" s="65"/>
      <c r="T27" s="16">
        <v>7939.1</v>
      </c>
      <c r="U27" s="65">
        <v>2.71566221952222</v>
      </c>
      <c r="V27" s="65"/>
      <c r="W27" s="16">
        <v>10598.8</v>
      </c>
      <c r="X27" s="65">
        <v>1.9031622466106</v>
      </c>
      <c r="Y27" s="65"/>
      <c r="Z27" s="16">
        <v>346620.7</v>
      </c>
      <c r="AA27" s="65">
        <v>24.926078384023601</v>
      </c>
      <c r="AB27" s="14"/>
    </row>
    <row r="28" spans="2:28" ht="23.25" customHeight="1" x14ac:dyDescent="0.2">
      <c r="C28" s="25" t="s">
        <v>55</v>
      </c>
      <c r="D28" s="25"/>
      <c r="E28" s="16">
        <v>8995.2999999999993</v>
      </c>
      <c r="F28" s="65">
        <v>5.05506436492358</v>
      </c>
      <c r="G28" s="65"/>
      <c r="H28" s="16">
        <v>9815.2999999999993</v>
      </c>
      <c r="I28" s="65">
        <v>2.5949253641376702</v>
      </c>
      <c r="J28" s="65"/>
      <c r="K28" s="16">
        <v>12425.9</v>
      </c>
      <c r="L28" s="65">
        <v>3.4375069160119498</v>
      </c>
      <c r="M28" s="65"/>
      <c r="N28" s="16">
        <v>17635.099999999999</v>
      </c>
      <c r="O28" s="65">
        <v>3.8923720534789199</v>
      </c>
      <c r="P28" s="65"/>
      <c r="Q28" s="16">
        <v>7519.1</v>
      </c>
      <c r="R28" s="65">
        <v>3.51483324981489</v>
      </c>
      <c r="S28" s="65"/>
      <c r="T28" s="16">
        <v>17152.3</v>
      </c>
      <c r="U28" s="65">
        <v>5.8671452794285104</v>
      </c>
      <c r="V28" s="65"/>
      <c r="W28" s="16">
        <v>13652.1</v>
      </c>
      <c r="X28" s="65">
        <v>2.4514248128988698</v>
      </c>
      <c r="Y28" s="65"/>
      <c r="Z28" s="16">
        <v>29998.6</v>
      </c>
      <c r="AA28" s="65">
        <v>2.1572498555653801</v>
      </c>
      <c r="AB28" s="14"/>
    </row>
    <row r="29" spans="2:28" ht="14.25" customHeight="1" x14ac:dyDescent="0.2">
      <c r="B29" s="79"/>
      <c r="C29" s="55" t="s">
        <v>56</v>
      </c>
      <c r="D29" s="25"/>
      <c r="E29" s="80">
        <v>24655.9</v>
      </c>
      <c r="F29" s="81">
        <v>13.8558093087634</v>
      </c>
      <c r="G29" s="65"/>
      <c r="H29" s="80">
        <v>53036.9</v>
      </c>
      <c r="I29" s="81">
        <v>14.021659760296</v>
      </c>
      <c r="J29" s="65"/>
      <c r="K29" s="80">
        <v>42395.4</v>
      </c>
      <c r="L29" s="81">
        <v>11.7282837224743</v>
      </c>
      <c r="M29" s="65"/>
      <c r="N29" s="80">
        <v>75202.899999999994</v>
      </c>
      <c r="O29" s="81">
        <v>16.598582729928999</v>
      </c>
      <c r="P29" s="65"/>
      <c r="Q29" s="80">
        <v>27547.4</v>
      </c>
      <c r="R29" s="81">
        <v>12.877141874153899</v>
      </c>
      <c r="S29" s="65"/>
      <c r="T29" s="80">
        <v>25922.3</v>
      </c>
      <c r="U29" s="81">
        <v>8.8670265840108708</v>
      </c>
      <c r="V29" s="65"/>
      <c r="W29" s="80">
        <v>120506</v>
      </c>
      <c r="X29" s="81">
        <v>21.6385316913289</v>
      </c>
      <c r="Y29" s="65"/>
      <c r="Z29" s="80">
        <v>138016.20000000001</v>
      </c>
      <c r="AA29" s="81">
        <v>9.9249774161355209</v>
      </c>
      <c r="AB29" s="14"/>
    </row>
    <row r="30" spans="2:28" ht="14.25" customHeight="1" x14ac:dyDescent="0.2">
      <c r="C30" s="25"/>
      <c r="D30" s="25"/>
      <c r="F30" s="65"/>
      <c r="G30" s="65"/>
      <c r="H30" s="16"/>
      <c r="I30" s="65"/>
      <c r="J30" s="65"/>
      <c r="K30" s="16"/>
      <c r="L30" s="65"/>
      <c r="M30" s="65"/>
      <c r="N30" s="16"/>
      <c r="O30" s="65"/>
      <c r="P30" s="65"/>
      <c r="Q30" s="16"/>
      <c r="R30" s="65"/>
      <c r="S30" s="65"/>
      <c r="T30" s="16"/>
      <c r="U30" s="65"/>
      <c r="V30" s="65"/>
      <c r="W30" s="16"/>
      <c r="X30" s="65"/>
      <c r="Y30" s="65"/>
      <c r="Z30" s="16"/>
      <c r="AA30" s="65"/>
    </row>
    <row r="31" spans="2:28" ht="14.25" customHeight="1" x14ac:dyDescent="0.2">
      <c r="C31" s="25"/>
      <c r="D31" s="25"/>
      <c r="F31" s="65"/>
      <c r="G31" s="65"/>
      <c r="H31" s="16"/>
      <c r="I31" s="65"/>
      <c r="J31" s="65"/>
      <c r="K31" s="16"/>
      <c r="L31" s="65"/>
      <c r="M31" s="65"/>
      <c r="N31" s="16"/>
      <c r="O31" s="65"/>
      <c r="P31" s="65"/>
      <c r="Q31" s="16"/>
      <c r="R31" s="65"/>
      <c r="S31" s="65"/>
      <c r="T31" s="16"/>
      <c r="U31" s="65"/>
      <c r="V31" s="65"/>
      <c r="W31" s="16"/>
      <c r="X31" s="65"/>
      <c r="Y31" s="65"/>
      <c r="Z31" s="16"/>
      <c r="AA31" s="65"/>
    </row>
    <row r="32" spans="2:28" ht="14.25" customHeight="1" x14ac:dyDescent="0.2">
      <c r="C32" s="1"/>
      <c r="D32" s="25"/>
      <c r="E32" s="189" t="s">
        <v>101</v>
      </c>
      <c r="F32" s="189"/>
      <c r="G32" s="65"/>
      <c r="H32" s="16"/>
      <c r="I32" s="65"/>
      <c r="J32" s="65"/>
      <c r="K32" s="16"/>
      <c r="L32" s="65"/>
      <c r="M32" s="65"/>
      <c r="N32" s="16"/>
      <c r="O32" s="65"/>
      <c r="P32" s="65"/>
      <c r="Q32" s="16"/>
      <c r="R32" s="65"/>
      <c r="S32" s="65"/>
      <c r="T32" s="16"/>
      <c r="U32" s="65"/>
      <c r="V32" s="65"/>
      <c r="W32" s="16"/>
      <c r="X32" s="65"/>
      <c r="Y32" s="65"/>
      <c r="Z32" s="16"/>
      <c r="AA32" s="65"/>
    </row>
    <row r="33" spans="1:8" ht="23.25" customHeight="1" x14ac:dyDescent="0.2">
      <c r="C33" s="1"/>
      <c r="D33" s="19"/>
      <c r="E33" s="22" t="s">
        <v>42</v>
      </c>
      <c r="F33" s="23" t="s">
        <v>43</v>
      </c>
    </row>
    <row r="34" spans="1:8" ht="23.25" customHeight="1" x14ac:dyDescent="0.2">
      <c r="B34" s="82"/>
      <c r="C34" s="83" t="s">
        <v>100</v>
      </c>
      <c r="D34" s="25"/>
      <c r="E34" s="82">
        <v>234125.2</v>
      </c>
      <c r="F34" s="84">
        <v>100</v>
      </c>
    </row>
    <row r="35" spans="1:8" ht="14.25" customHeight="1" x14ac:dyDescent="0.2">
      <c r="D35" s="19"/>
      <c r="E35" s="20"/>
      <c r="F35" s="1"/>
    </row>
    <row r="36" spans="1:8" ht="14.25" customHeight="1" x14ac:dyDescent="0.2">
      <c r="D36" s="19"/>
      <c r="E36" s="20"/>
      <c r="F36" s="1"/>
    </row>
    <row r="37" spans="1:8" ht="15" customHeight="1" x14ac:dyDescent="0.2">
      <c r="A37" s="190" t="s">
        <v>58</v>
      </c>
      <c r="B37" s="190"/>
      <c r="C37" s="190"/>
      <c r="D37" s="190"/>
      <c r="E37" s="190"/>
      <c r="F37" s="190"/>
      <c r="G37" s="190"/>
      <c r="H37" s="190"/>
    </row>
    <row r="39" spans="1:8" ht="14.25" customHeight="1" x14ac:dyDescent="0.2"/>
    <row r="40" spans="1:8" ht="14.25" customHeight="1" x14ac:dyDescent="0.2"/>
    <row r="41" spans="1:8" ht="14.25" customHeight="1" x14ac:dyDescent="0.2"/>
    <row r="42" spans="1:8" ht="14.25" customHeight="1" x14ac:dyDescent="0.2"/>
  </sheetData>
  <mergeCells count="14">
    <mergeCell ref="E32:F32"/>
    <mergeCell ref="A37:H37"/>
    <mergeCell ref="A6:N6"/>
    <mergeCell ref="A9:G9"/>
    <mergeCell ref="B13:AA13"/>
    <mergeCell ref="B15:C16"/>
    <mergeCell ref="E15:F15"/>
    <mergeCell ref="H15:I15"/>
    <mergeCell ref="K15:L15"/>
    <mergeCell ref="N15:O15"/>
    <mergeCell ref="Q15:R15"/>
    <mergeCell ref="T15:U15"/>
    <mergeCell ref="W15:X15"/>
    <mergeCell ref="Z15:AA15"/>
  </mergeCells>
  <hyperlinks>
    <hyperlink ref="A37" location="Índice!A6" display="Volver a índice PRINCIPALES RESULTADOS AGREGADOS"/>
  </hyperlinks>
  <pageMargins left="0.74791666666666701" right="0.74791666666666701" top="1.2791666666666699" bottom="1.2791666666666699" header="0.511811023622047" footer="0.511811023622047"/>
  <pageSetup paperSize="77" pageOrder="overThenDown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Índice</vt:lpstr>
      <vt:lpstr>T00.1</vt:lpstr>
      <vt:lpstr>T00.2</vt:lpstr>
      <vt:lpstr>T00.3</vt:lpstr>
      <vt:lpstr>T00.4</vt:lpstr>
      <vt:lpstr>T00.5</vt:lpstr>
      <vt:lpstr>T00.6</vt:lpstr>
      <vt:lpstr>T00.7</vt:lpstr>
      <vt:lpstr>T00.8</vt:lpstr>
      <vt:lpstr>T00.9</vt:lpstr>
      <vt:lpstr>T00.10</vt:lpstr>
      <vt:lpstr>T00.11</vt:lpstr>
      <vt:lpstr>T00.12</vt:lpstr>
      <vt:lpstr>T00.13</vt:lpstr>
      <vt:lpstr>T00.14</vt:lpstr>
      <vt:lpstr>T00.15</vt:lpstr>
      <vt:lpstr>T00.16</vt:lpstr>
      <vt:lpstr>T00.17</vt:lpstr>
      <vt:lpstr>T00.18</vt:lpstr>
      <vt:lpstr>datos para graficos</vt:lpstr>
      <vt:lpstr>G00.1</vt:lpstr>
      <vt:lpstr>G00.2</vt:lpstr>
      <vt:lpstr>G00.3</vt:lpstr>
      <vt:lpstr>G00.4</vt:lpstr>
      <vt:lpstr>G00.5</vt:lpstr>
      <vt:lpstr>G00.6</vt:lpstr>
      <vt:lpstr>G00.7</vt:lpstr>
      <vt:lpstr>G00.8</vt:lpstr>
      <vt:lpstr>G00.9</vt:lpstr>
      <vt:lpstr>G00.10</vt:lpstr>
      <vt:lpstr>G00.11</vt:lpstr>
      <vt:lpstr>G00.12</vt:lpstr>
      <vt:lpstr>G00.13</vt:lpstr>
      <vt:lpstr>G00.14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Upi</dc:creator>
  <dc:description/>
  <cp:lastModifiedBy>actividad</cp:lastModifiedBy>
  <cp:revision>151</cp:revision>
  <cp:lastPrinted>2018-03-21T14:18:12Z</cp:lastPrinted>
  <dcterms:created xsi:type="dcterms:W3CDTF">2008-09-26T19:13:25Z</dcterms:created>
  <dcterms:modified xsi:type="dcterms:W3CDTF">2024-11-18T22:09:44Z</dcterms:modified>
  <dc:language>es-ES</dc:language>
</cp:coreProperties>
</file>