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drawings/drawing21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3.xml" ContentType="application/vnd.openxmlformats-officedocument.drawing+xml"/>
  <Override PartName="/xl/charts/chart8.xml" ContentType="application/vnd.openxmlformats-officedocument.drawingml.chart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eros web definitivos 2018\"/>
    </mc:Choice>
  </mc:AlternateContent>
  <bookViews>
    <workbookView xWindow="975" yWindow="765" windowWidth="29265" windowHeight="18885" tabRatio="963"/>
  </bookViews>
  <sheets>
    <sheet name="Índice" sheetId="1" r:id="rId1"/>
    <sheet name="T01.1" sheetId="2" r:id="rId2"/>
    <sheet name="T01.2" sheetId="3" r:id="rId3"/>
    <sheet name="T01.3" sheetId="4" r:id="rId4"/>
    <sheet name="T01.4" sheetId="5" r:id="rId5"/>
    <sheet name="T01.5-6" sheetId="6" r:id="rId6"/>
    <sheet name="T01.7" sheetId="7" r:id="rId7"/>
    <sheet name="T01.8" sheetId="8" r:id="rId8"/>
    <sheet name="T01.9" sheetId="9" r:id="rId9"/>
    <sheet name="T01.10" sheetId="10" r:id="rId10"/>
    <sheet name="T01.11" sheetId="11" r:id="rId11"/>
    <sheet name="T01.12" sheetId="12" r:id="rId12"/>
    <sheet name="T01.13" sheetId="13" r:id="rId13"/>
    <sheet name="T01.14" sheetId="14" r:id="rId14"/>
    <sheet name="T01.15" sheetId="15" r:id="rId15"/>
    <sheet name="tabla para gráficos" sheetId="27" state="hidden" r:id="rId16"/>
    <sheet name="G01.1" sheetId="16" r:id="rId17"/>
    <sheet name="G01.2" sheetId="17" r:id="rId18"/>
    <sheet name="G01.3" sheetId="18" r:id="rId19"/>
    <sheet name="G01.4" sheetId="19" r:id="rId20"/>
    <sheet name="G01.5" sheetId="20" r:id="rId21"/>
    <sheet name="G01.6" sheetId="21" r:id="rId22"/>
    <sheet name="G01.7" sheetId="22" r:id="rId23"/>
    <sheet name="G01.8" sheetId="23" r:id="rId24"/>
    <sheet name="G01.9" sheetId="24" r:id="rId25"/>
    <sheet name="G01.10" sheetId="25" r:id="rId26"/>
    <sheet name="G01.11" sheetId="26" r:id="rId27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7" l="1"/>
  <c r="H26" i="27"/>
  <c r="H24" i="27"/>
  <c r="C33" i="27" l="1"/>
  <c r="C34" i="27"/>
  <c r="C35" i="27"/>
  <c r="C36" i="27"/>
  <c r="C37" i="27"/>
  <c r="A33" i="27"/>
  <c r="A34" i="27"/>
  <c r="A35" i="27"/>
  <c r="A36" i="27"/>
  <c r="A37" i="27"/>
  <c r="A32" i="27" l="1"/>
  <c r="A9" i="26"/>
  <c r="A9" i="25"/>
  <c r="A9" i="24"/>
  <c r="A9" i="23"/>
  <c r="A9" i="22"/>
  <c r="A9" i="21"/>
  <c r="A9" i="20"/>
  <c r="A9" i="19"/>
  <c r="A9" i="18"/>
  <c r="A9" i="17"/>
  <c r="A9" i="16"/>
  <c r="A9" i="15"/>
  <c r="A9" i="14"/>
  <c r="A9" i="13"/>
  <c r="A9" i="12"/>
  <c r="A9" i="11"/>
  <c r="A9" i="10"/>
  <c r="A9" i="9"/>
  <c r="A9" i="8"/>
  <c r="A9" i="7"/>
  <c r="A9" i="6"/>
  <c r="A9" i="5"/>
  <c r="A9" i="4"/>
  <c r="A9" i="3"/>
  <c r="A9" i="2"/>
  <c r="B107" i="27"/>
  <c r="C107" i="27"/>
  <c r="C106" i="27"/>
  <c r="B106" i="27"/>
  <c r="D98" i="27"/>
  <c r="D99" i="27"/>
  <c r="D100" i="27"/>
  <c r="D101" i="27"/>
  <c r="D97" i="27"/>
  <c r="C98" i="27"/>
  <c r="C99" i="27"/>
  <c r="C100" i="27"/>
  <c r="C101" i="27"/>
  <c r="C97" i="27"/>
  <c r="B83" i="27"/>
  <c r="B84" i="27"/>
  <c r="B85" i="27"/>
  <c r="B86" i="27"/>
  <c r="B87" i="27"/>
  <c r="B88" i="27"/>
  <c r="B89" i="27"/>
  <c r="B90" i="27"/>
  <c r="B82" i="27"/>
  <c r="C78" i="27"/>
  <c r="C77" i="27"/>
  <c r="C72" i="27"/>
  <c r="C71" i="27"/>
  <c r="B72" i="27"/>
  <c r="B71" i="27"/>
  <c r="B59" i="27"/>
  <c r="B60" i="27"/>
  <c r="B61" i="27"/>
  <c r="B62" i="27"/>
  <c r="B63" i="27"/>
  <c r="B64" i="27"/>
  <c r="B65" i="27"/>
  <c r="B66" i="27"/>
  <c r="B58" i="27"/>
  <c r="B51" i="27"/>
  <c r="B52" i="27"/>
  <c r="B50" i="27"/>
  <c r="B45" i="27"/>
  <c r="B44" i="27"/>
  <c r="B43" i="27"/>
  <c r="B42" i="27"/>
  <c r="C32" i="27"/>
  <c r="C25" i="27"/>
  <c r="C24" i="27"/>
  <c r="C82" i="27" l="1"/>
  <c r="E98" i="27"/>
  <c r="F98" i="27" s="1"/>
  <c r="E99" i="27"/>
  <c r="G99" i="27" s="1"/>
  <c r="E100" i="27"/>
  <c r="E101" i="27"/>
  <c r="H101" i="27" s="1"/>
  <c r="E97" i="27"/>
  <c r="C84" i="27"/>
  <c r="C85" i="27"/>
  <c r="C83" i="27"/>
  <c r="C89" i="27"/>
  <c r="C88" i="27"/>
  <c r="C87" i="27"/>
  <c r="C86" i="27"/>
  <c r="C79" i="27"/>
  <c r="B78" i="27" s="1"/>
  <c r="B53" i="27"/>
  <c r="B17" i="27"/>
  <c r="C17" i="27"/>
  <c r="B18" i="27"/>
  <c r="C18" i="27"/>
  <c r="B19" i="27"/>
  <c r="C19" i="27"/>
  <c r="C16" i="27"/>
  <c r="B16" i="27"/>
  <c r="B11" i="27"/>
  <c r="B10" i="27"/>
  <c r="B9" i="27"/>
  <c r="B8" i="27"/>
  <c r="B7" i="27"/>
  <c r="B6" i="27"/>
  <c r="B5" i="27"/>
  <c r="B4" i="27"/>
  <c r="H27" i="27"/>
  <c r="I27" i="27" s="1"/>
  <c r="I26" i="27"/>
  <c r="I25" i="27"/>
  <c r="I24" i="27"/>
  <c r="G98" i="27" l="1"/>
  <c r="F99" i="27"/>
  <c r="H100" i="27"/>
  <c r="H97" i="27"/>
  <c r="H99" i="27"/>
  <c r="H98" i="27"/>
  <c r="F100" i="27"/>
  <c r="G100" i="27"/>
  <c r="G97" i="27"/>
  <c r="F97" i="27"/>
  <c r="B77" i="27"/>
</calcChain>
</file>

<file path=xl/sharedStrings.xml><?xml version="1.0" encoding="utf-8"?>
<sst xmlns="http://schemas.openxmlformats.org/spreadsheetml/2006/main" count="427" uniqueCount="169">
  <si>
    <t>TABLAS</t>
  </si>
  <si>
    <t>PRINCIPALES RESULTADOS</t>
  </si>
  <si>
    <t>Tabla 01.1. Volumen de negocio, gasto y empleo ambientales. Totales y peso sobre el conjunto de actividades ambientales</t>
  </si>
  <si>
    <t>Tabla 01.2. Volumen de negocio, gasto y empleo ambientales por provincia</t>
  </si>
  <si>
    <t>VOLUMEN DE NEGOCIO, ESPECIALIZACIÓN Y DIVERSIFICACIÓN AMBIENTALES</t>
  </si>
  <si>
    <t>Tabla 01.3. Facturación ambiental, total y media, por provincia</t>
  </si>
  <si>
    <t>Tabla 01.4. Indicadores de especialización ambiental</t>
  </si>
  <si>
    <t>Tabla 01.5 y 6. Indicadores de diversificación ambiental</t>
  </si>
  <si>
    <t>Tabla 01.7. Mercado geográfico ambiental</t>
  </si>
  <si>
    <t>GASTO AMBIENTAL</t>
  </si>
  <si>
    <t>Tabla 01.8. Gasto liquidado en las Administraciones Públicas por capítulo presupuestario</t>
  </si>
  <si>
    <t>Tabla 01.9. Gasto liquidado en las Administraciones Públicas por provincia y capítulo presupuestario</t>
  </si>
  <si>
    <t>EMPLEO AMBIENTAL</t>
  </si>
  <si>
    <t>Tabla 01.10. Personal ocupado y su equivalente a dedicación plena por sector institucional</t>
  </si>
  <si>
    <t>Tabla 01.11. Personal ocupado y su equivalente a dedicación plena por provincia y sector institucional</t>
  </si>
  <si>
    <t>Tabla 01.12. Personal ocupado y su equivalente a dedicación plena por sexo</t>
  </si>
  <si>
    <t>Tabla 01.13. Personal ocupado y su equivalente a dedicación plena por provincia y sexo</t>
  </si>
  <si>
    <t>Tabla 01.14. Personal ocupado en el Sector Empresas por Categoría Profesional y sexo</t>
  </si>
  <si>
    <t>Tabla 01.15. Empresas según la perspectiva de creación de empleo ambiental a corto y a largo plazo (en %)</t>
  </si>
  <si>
    <t>GRÁFICOS</t>
  </si>
  <si>
    <t>Gráfico 01.1. Distribución de la facturación ambiental por provincia (en %)</t>
  </si>
  <si>
    <t>Gráfico 01.2. Indicadores de especialización ambiental</t>
  </si>
  <si>
    <t>Gráfico 01.3. Indicadores de diversificación ambiental</t>
  </si>
  <si>
    <t>Gráfico 01.4. Distribución de establecimientos según ámbito geográfico de mercado ambiental (en %)</t>
  </si>
  <si>
    <t>Gráfico 01.5. Distribución del gasto liquidado en las Administraciones públicas por capítulo presupuestario (en %)</t>
  </si>
  <si>
    <t>Gráfico 01.6. Distribución del gasto total liquidado en las Administraciones Públicas por provincia (en %)</t>
  </si>
  <si>
    <t>Gráfico 01.7. Distribución del empleo ambiental por sector institucional (en %)</t>
  </si>
  <si>
    <t>Gráfico 01.8. Distribución del empleo ambiental (EDP) por sexo (en %)</t>
  </si>
  <si>
    <t>Gráfico 01.9. Distribución del empleo ambiental (EDP) por provincia (en %)</t>
  </si>
  <si>
    <t>Gráfico 01.10. Personal ocupado en actuaciones ambientales por categoría profesional y sexo (%)</t>
  </si>
  <si>
    <t>Gráfico 01.11. Empresas según la perspectiva de creación de empleo ambiental a corto y a largo plazo (en %)</t>
  </si>
  <si>
    <t>TOTAL ACTIVIDADES AMBIENTALES</t>
  </si>
  <si>
    <t xml:space="preserve">Resultados   </t>
  </si>
  <si>
    <t>% sobre total actividades ambientales</t>
  </si>
  <si>
    <t>VOLUMEN DE NEGOCIO AMBIENTAL</t>
  </si>
  <si>
    <r>
      <t xml:space="preserve">Facturación ambiental </t>
    </r>
    <r>
      <rPr>
        <sz val="8"/>
        <color theme="1"/>
        <rFont val="Arial"/>
        <family val="2"/>
      </rPr>
      <t>(miles de euros)</t>
    </r>
  </si>
  <si>
    <t>GASTO AMBIENTAL EN LAS ADMINISTRACIONES PÚBLICAS</t>
  </si>
  <si>
    <r>
      <t xml:space="preserve">Gastos de personal </t>
    </r>
    <r>
      <rPr>
        <sz val="8"/>
        <color theme="1"/>
        <rFont val="Arial"/>
        <family val="2"/>
      </rPr>
      <t>(miles de euros)</t>
    </r>
  </si>
  <si>
    <r>
      <t xml:space="preserve">Inversiones reales </t>
    </r>
    <r>
      <rPr>
        <sz val="8"/>
        <color theme="1"/>
        <rFont val="Arial"/>
        <family val="2"/>
      </rPr>
      <t>(miles de euros)</t>
    </r>
  </si>
  <si>
    <r>
      <t xml:space="preserve">Gasto total </t>
    </r>
    <r>
      <rPr>
        <sz val="8"/>
        <color theme="1"/>
        <rFont val="Arial"/>
        <family val="2"/>
      </rPr>
      <t>(miles de euros)</t>
    </r>
  </si>
  <si>
    <r>
      <t xml:space="preserve">Personal ocupado </t>
    </r>
    <r>
      <rPr>
        <sz val="8"/>
        <color theme="1"/>
        <rFont val="Arial"/>
        <family val="2"/>
      </rPr>
      <t>(efectivos)</t>
    </r>
  </si>
  <si>
    <r>
      <t xml:space="preserve">Equivalente a dedicación plena </t>
    </r>
    <r>
      <rPr>
        <sz val="8"/>
        <color theme="1"/>
        <rFont val="Arial"/>
        <family val="2"/>
      </rPr>
      <t>(EDP)</t>
    </r>
  </si>
  <si>
    <t>FACTURACIÓN AMBIENTAL</t>
  </si>
  <si>
    <t>PERSONAL OCUPADO</t>
  </si>
  <si>
    <t>EQUIVALENTE A DEDICACIÓN PLENA</t>
  </si>
  <si>
    <t>miles de      euros</t>
  </si>
  <si>
    <t>%</t>
  </si>
  <si>
    <t>miles de     euros</t>
  </si>
  <si>
    <t>efectivos</t>
  </si>
  <si>
    <t>EDP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</si>
  <si>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</si>
  <si>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</si>
  <si>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</si>
  <si>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</si>
  <si>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</si>
  <si>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</si>
  <si>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</si>
  <si>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</si>
  <si>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</si>
  <si>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IMPORTE TOTAL</t>
  </si>
  <si>
    <t xml:space="preserve">MEDIA        </t>
  </si>
  <si>
    <t>miles de euros</t>
  </si>
  <si>
    <t>(miles de euros / establecimiento)</t>
  </si>
  <si>
    <t>Tabla 01.4. Indicadores de especialización ambiental en el Sector Empresa. Participación de la facturación y el empleo ambientales en los totales respectivos y distribución de establecimientos empresariales por tramos de participación (en %)</t>
  </si>
  <si>
    <t>FACTURACIÓN AMBIENTAL SOBRE TOTAL FACTURADO</t>
  </si>
  <si>
    <t>EMPLEO AMBIENTAL SOBRE TOTAL EMPLEO (EDP)</t>
  </si>
  <si>
    <t>MEDIA PORCENTUAL (%) (*)</t>
  </si>
  <si>
    <t>TRAMOS DE PARTICIPACIÓN (**)</t>
  </si>
  <si>
    <t>% de establecimientos</t>
  </si>
  <si>
    <r>
      <t xml:space="preserve">Baja </t>
    </r>
    <r>
      <rPr>
        <sz val="8"/>
        <color theme="1"/>
        <rFont val="Arial"/>
        <family val="2"/>
      </rPr>
      <t>(menos de 25%)</t>
    </r>
  </si>
  <si>
    <r>
      <t xml:space="preserve">Baja-moderada </t>
    </r>
    <r>
      <rPr>
        <sz val="8"/>
        <color theme="1"/>
        <rFont val="Arial"/>
        <family val="2"/>
      </rPr>
      <t>(entre 25% y 50%)</t>
    </r>
  </si>
  <si>
    <r>
      <t xml:space="preserve">Moderada - alta </t>
    </r>
    <r>
      <rPr>
        <sz val="8"/>
        <color theme="1"/>
        <rFont val="Arial"/>
        <family val="2"/>
      </rPr>
      <t>(entre 51% y 75%)</t>
    </r>
  </si>
  <si>
    <r>
      <t xml:space="preserve">Alta </t>
    </r>
    <r>
      <rPr>
        <sz val="8"/>
        <color theme="1"/>
        <rFont val="Arial"/>
        <family val="2"/>
      </rPr>
      <t>(más de 75%)</t>
    </r>
  </si>
  <si>
    <t>Totales</t>
  </si>
  <si>
    <t>Tabla 01.5. Establecimientos empresariales según la exclusividad de su ámbito de actuación ambiental (en %)</t>
  </si>
  <si>
    <t>Con actividades ambientales secundarias</t>
  </si>
  <si>
    <t>Total</t>
  </si>
  <si>
    <r>
      <t xml:space="preserve">T01.6. Empresas por actividad ambiental secundaria </t>
    </r>
    <r>
      <rPr>
        <i/>
        <sz val="9"/>
        <color theme="1"/>
        <rFont val="Arial"/>
        <family val="2"/>
      </rPr>
      <t>(en %)</t>
    </r>
    <r>
      <rPr>
        <b/>
        <sz val="9"/>
        <color theme="1"/>
        <rFont val="Arial"/>
        <family val="2"/>
      </rPr>
      <t xml:space="preserve"> (*)</t>
    </r>
  </si>
  <si>
    <t>ACTIVIDADES AMBIENTALES SECUNDARIAS</t>
  </si>
  <si>
    <t>Gestión ambiental del medio atmosférico</t>
  </si>
  <si>
    <t>Gestión de residuos y reciclaje</t>
  </si>
  <si>
    <t>(*) Opción multi-respuesta, con posibilidad de señalar más de una actividad ambiental secundaria. Porcentajes obtenidos sobre la muestra de establecimientos del sector empresa en el grupo correspondiente.</t>
  </si>
  <si>
    <t>Tabla 01.7. Empresas según ámbito de mercado en que se han vendido los bienes y servicios ambientales producidos (en %)</t>
  </si>
  <si>
    <t>ÁMBITO GEOGRÁFICO DE MERCADO AMBIENTAL</t>
  </si>
  <si>
    <r>
      <t>MERCADO REGIONAL ANDALUZ</t>
    </r>
    <r>
      <rPr>
        <sz val="8"/>
        <color theme="1"/>
        <rFont val="Arial"/>
        <family val="2"/>
      </rPr>
      <t xml:space="preserve"> (resto de provincias andaluzas)</t>
    </r>
  </si>
  <si>
    <r>
      <t xml:space="preserve">MERCADO NACIONAL </t>
    </r>
    <r>
      <rPr>
        <sz val="8"/>
        <color theme="1"/>
        <rFont val="Arial"/>
        <family val="2"/>
      </rPr>
      <t>(resto de comunidades autónomas)</t>
    </r>
  </si>
  <si>
    <r>
      <t>MERCADO EUROPEO</t>
    </r>
    <r>
      <rPr>
        <sz val="8"/>
        <color theme="1"/>
        <rFont val="Arial"/>
        <family val="2"/>
      </rPr>
      <t xml:space="preserve"> (otros países de la Unión Europea)</t>
    </r>
  </si>
  <si>
    <r>
      <t>MERCADO MUNDIAL</t>
    </r>
    <r>
      <rPr>
        <sz val="8"/>
        <color theme="1"/>
        <rFont val="Arial"/>
        <family val="2"/>
      </rPr>
      <t xml:space="preserve"> (resto de países del mundo)</t>
    </r>
  </si>
  <si>
    <t>(*) Porcentajes obtenidos sobre la muestra de establecimientos que señalan afirmativamente cada uno de los ámbitos geográficos de mercado indicados.</t>
  </si>
  <si>
    <t>Tabla 01.8.  Gasto liquidado en las Administraciones Públicas por capítulo presupuestario</t>
  </si>
  <si>
    <t>IMPORTE</t>
  </si>
  <si>
    <t>GASTOS DE PERSONAL</t>
  </si>
  <si>
    <t>INVERSIONES REALES</t>
  </si>
  <si>
    <t>RESTO DE CAPÍTULOS PRESUPUESTARIOS</t>
  </si>
  <si>
    <t>TOTAL</t>
  </si>
  <si>
    <t>Tabla 01.9.  Gasto liquidado en las Administraciones Públicas por provincia y capítulo presupuestario</t>
  </si>
  <si>
    <t>GASTO TOTAL</t>
  </si>
  <si>
    <t>SECTOR INSTITUCIONAL (*)</t>
  </si>
  <si>
    <t>EMPRESAS</t>
  </si>
  <si>
    <t>ADMINISTRACIONES PÚBLICAS</t>
  </si>
  <si>
    <t>TOTALES</t>
  </si>
  <si>
    <r>
      <t xml:space="preserve">(*) El </t>
    </r>
    <r>
      <rPr>
        <b/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</rPr>
      <t>Sector Administraciones Públicas</t>
    </r>
    <r>
      <rPr>
        <sz val="8"/>
        <color theme="1"/>
        <rFont val="Arial"/>
        <family val="2"/>
      </rPr>
      <t xml:space="preserve"> se refiere a los departamentos de las Administraciones Públicas Estatal, Autonómica y Local, incluido sus organismos autónomos, Mancomunidades o Consorcios.</t>
    </r>
  </si>
  <si>
    <t>Tabla 01.11. Personal ocupado y su equivalente a dedicación plena por provincia y sector institucional (*)</t>
  </si>
  <si>
    <t>SECTOR EMPRESA</t>
  </si>
  <si>
    <t>SECTOR AA. PP.</t>
  </si>
  <si>
    <t>HOMBRES</t>
  </si>
  <si>
    <t>MUJERES</t>
  </si>
  <si>
    <t>IPG                  (*)</t>
  </si>
  <si>
    <r>
      <rPr>
        <sz val="8"/>
        <color theme="1"/>
        <rFont val="Arial"/>
        <family val="2"/>
      </rPr>
      <t xml:space="preserve">(*) </t>
    </r>
    <r>
      <rPr>
        <b/>
        <i/>
        <sz val="8"/>
        <color theme="1"/>
        <rFont val="Arial"/>
        <family val="2"/>
      </rPr>
      <t xml:space="preserve">Índice de Presencia por Género </t>
    </r>
    <r>
      <rPr>
        <b/>
        <sz val="8"/>
        <color theme="1"/>
        <rFont val="Arial"/>
        <family val="2"/>
      </rPr>
      <t>(IPG)</t>
    </r>
    <r>
      <rPr>
        <sz val="8"/>
        <color theme="1"/>
        <rFont val="Arial"/>
        <family val="2"/>
      </rPr>
      <t xml:space="preserve"> = mujeres / hombres, medido en empleo equivalente a dedicación plena. Se considera que existe equilibrio en la presencia de mujeres y hombres cuando el valor de IPG oscila entre 0,67 y 1,50, correspondiendo a una distribución igual a 50% para hombres y mujeres el valor 1,00 del IPG.</t>
    </r>
  </si>
  <si>
    <t>Ingenieros y licenciados</t>
  </si>
  <si>
    <t>Ingenieros técnicos, peritos y ayudantes titulados</t>
  </si>
  <si>
    <t>Jefes administrativos y de taller y oficiales administrativos</t>
  </si>
  <si>
    <t>Auxiliares administrativos, oficiales, subalternos, ayudantes no titulados, peones y trabajadores menos de 18 años</t>
  </si>
  <si>
    <t>% SI</t>
  </si>
  <si>
    <t>% NO</t>
  </si>
  <si>
    <t>Con perspectivas de creación de puestos de trabajo, vinculados a la actividad ambiental que desarrolla, a corto plazo</t>
  </si>
  <si>
    <t>Con perspectivas de creación de puestos de trabajo, vinculados a la actividad ambiental que desarrolla, a medio y largo plazo</t>
  </si>
  <si>
    <r>
      <t xml:space="preserve">Gráfico 01.2. Indicadores de especialización ambiental en el </t>
    </r>
    <r>
      <rPr>
        <b/>
        <i/>
        <sz val="9"/>
        <color theme="1"/>
        <rFont val="Arial"/>
        <family val="2"/>
      </rPr>
      <t>Sector Empresa</t>
    </r>
    <r>
      <rPr>
        <b/>
        <sz val="9"/>
        <color theme="1"/>
        <rFont val="Arial"/>
        <family val="2"/>
      </rPr>
      <t>. Participación de la facturación y empleo ambientales sobre los totales respectivos (media porcentual) y distribución de establecimientos empresariales por tramos de participación (en%)</t>
    </r>
  </si>
  <si>
    <r>
      <t xml:space="preserve">Gráfico 01.3. Indicadores de diversificación ambiental. Establecimientos empresariales según la exclusividad de su ámbito de actuación ambiental y actividades ambientales secundarias </t>
    </r>
    <r>
      <rPr>
        <b/>
        <i/>
        <sz val="9"/>
        <color theme="1"/>
        <rFont val="Arial"/>
        <family val="2"/>
      </rPr>
      <t>(en %)</t>
    </r>
  </si>
  <si>
    <r>
      <t xml:space="preserve">(*) Opción multi-respuesta, con posibilidad de señalar más de una actividad ambiental secundaria. Porcentajes obtenidos sobre la muestra de establecimientos del </t>
    </r>
    <r>
      <rPr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en el ámbito de actuación ambiental objeto de estudio.</t>
    </r>
  </si>
  <si>
    <t>Gráfico 01.4. Distribución de establecimientos empresariales según ámbito geográfico de mercado ambiental (en %)</t>
  </si>
  <si>
    <r>
      <t xml:space="preserve">(*) Porcentajes obtenidos sobre la muestra de establecimientos del </t>
    </r>
    <r>
      <rPr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que señalan afirmativo cada uno de los ámbitos geográficos de mercado indicados.</t>
    </r>
  </si>
  <si>
    <t>Gráfico 01.5. Distribución del gasto liquidado en las Administraciones Públicas por capítulo presupuestario (en %)</t>
  </si>
  <si>
    <t>Gráfico 01.7. Distribución del empleo ambiental por sector institucional (en %)(*)</t>
  </si>
  <si>
    <r>
      <t xml:space="preserve">(*) El </t>
    </r>
    <r>
      <rPr>
        <b/>
        <i/>
        <sz val="8"/>
        <color theme="1"/>
        <rFont val="Arial"/>
        <family val="2"/>
      </rPr>
      <t xml:space="preserve">Sector Empresa </t>
    </r>
    <r>
      <rPr>
        <sz val="8"/>
        <color theme="1"/>
        <rFont val="Arial"/>
        <family val="2"/>
      </rPr>
      <t xml:space="preserve">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</rPr>
      <t xml:space="preserve">Sector Administraciones Públicas </t>
    </r>
    <r>
      <rPr>
        <sz val="8"/>
        <color theme="1"/>
        <rFont val="Arial"/>
        <family val="2"/>
      </rPr>
      <t>se refiere a los departamentos de las Administraciones Públicas Estatal, Autonómica y Local, incluido sus organismos autónomos, Mancomunidades o Consorcios.</t>
    </r>
  </si>
  <si>
    <t>Gráfico 01.10.  Personal ocupado en actuaciones ambientales por categoría profesional y sexo (%)</t>
  </si>
  <si>
    <t>Resto de capitulos</t>
  </si>
  <si>
    <r>
      <t xml:space="preserve">T02.6. Empresas por actividad ambiental secundaria </t>
    </r>
    <r>
      <rPr>
        <i/>
        <sz val="9"/>
        <color theme="1"/>
        <rFont val="Arial"/>
        <family val="2"/>
      </rPr>
      <t>(en %)</t>
    </r>
    <r>
      <rPr>
        <b/>
        <sz val="9"/>
        <color theme="1"/>
        <rFont val="Arial"/>
        <family val="2"/>
      </rPr>
      <t xml:space="preserve"> (*)</t>
    </r>
  </si>
  <si>
    <t>total EDP</t>
  </si>
  <si>
    <t>Estadística sobre Actividades Económicas y Medio Ambiente en Andalucía. Año 2018</t>
  </si>
  <si>
    <t xml:space="preserve">Gestión sostenible de la energía: Energía renovable </t>
  </si>
  <si>
    <t xml:space="preserve">Construcción sostenible: Edificación, rehabilitación y eficiencia energética </t>
  </si>
  <si>
    <t>GRAFICO 01.1</t>
  </si>
  <si>
    <t>Facturación ambiental</t>
  </si>
  <si>
    <t>GRAFICO 01.2</t>
  </si>
  <si>
    <t>Facturación ambiental sobre total facturado</t>
  </si>
  <si>
    <t>Empleo ambiental sobre total empleo</t>
  </si>
  <si>
    <t>(% de establecimientos)</t>
  </si>
  <si>
    <t>GRAFICO 01.4</t>
  </si>
  <si>
    <t>nombre serie</t>
  </si>
  <si>
    <t>serie</t>
  </si>
  <si>
    <t>Mercado mundial</t>
  </si>
  <si>
    <t>valores</t>
  </si>
  <si>
    <t>Mercado europeo</t>
  </si>
  <si>
    <t>Mercado nacional</t>
  </si>
  <si>
    <t>Mercado regional andaluz</t>
  </si>
  <si>
    <t>GRAFICO 01.5</t>
  </si>
  <si>
    <t>Gastos de personal</t>
  </si>
  <si>
    <t>Inversiones reales</t>
  </si>
  <si>
    <t>Resto de capítulos presupuestarios</t>
  </si>
  <si>
    <t>GRAFICO 01.6</t>
  </si>
  <si>
    <t>GRAFICO 01.7</t>
  </si>
  <si>
    <t>Personal ocupado</t>
  </si>
  <si>
    <t>Equivalente a dedicación plena</t>
  </si>
  <si>
    <t>Sector empresa</t>
  </si>
  <si>
    <t>Sector Administración Pública</t>
  </si>
  <si>
    <t>GRAFICO 01.8</t>
  </si>
  <si>
    <t>Equivalente a dedicación plena %</t>
  </si>
  <si>
    <t>Efectivos EDP</t>
  </si>
  <si>
    <t>Hombres</t>
  </si>
  <si>
    <t>Mujeres</t>
  </si>
  <si>
    <t>Volver a índice</t>
  </si>
  <si>
    <t>Movilidad sostenible</t>
  </si>
  <si>
    <t>Educación</t>
  </si>
  <si>
    <t>(12) MOVILIDAD SOSTENIBLE</t>
  </si>
  <si>
    <t>(121) Transporte sostenible de personas y mercancías</t>
  </si>
  <si>
    <t>(122) Fabricación de vehículos eficientes e industria auxiliar</t>
  </si>
  <si>
    <t>Actúan con exclusividad en actividades de movilidad sostenible</t>
  </si>
  <si>
    <t xml:space="preserve"> MOVILIDAD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</si>
</sst>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u/>
      <sz val="10"/>
      <color rgb="FF0000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1"/>
      <name val="Arial Narrow"/>
      <family val="2"/>
    </font>
    <font>
      <b/>
      <sz val="18"/>
      <color rgb="FF008000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10"/>
      <color theme="1"/>
      <name val="Alef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69696"/>
      </top>
      <bottom style="thin">
        <color rgb="FF969696"/>
      </bottom>
      <diagonal/>
    </border>
  </borders>
  <cellStyleXfs count="22">
    <xf numFmtId="0" fontId="0" fillId="0" borderId="0"/>
    <xf numFmtId="0" fontId="13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4" fillId="0" borderId="0"/>
    <xf numFmtId="0" fontId="15" fillId="8" borderId="1"/>
    <xf numFmtId="0" fontId="16" fillId="0" borderId="0"/>
    <xf numFmtId="0" fontId="1" fillId="0" borderId="0"/>
    <xf numFmtId="0" fontId="1" fillId="0" borderId="0"/>
    <xf numFmtId="0" fontId="4" fillId="0" borderId="0"/>
    <xf numFmtId="0" fontId="32" fillId="0" borderId="0" applyNumberFormat="0" applyFill="0" applyBorder="0" applyAlignment="0" applyProtection="0"/>
  </cellStyleXfs>
  <cellXfs count="137">
    <xf numFmtId="0" fontId="0" fillId="0" borderId="0" xfId="0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19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8" applyFont="1" applyAlignment="1">
      <alignment vertical="center" wrapText="1"/>
    </xf>
    <xf numFmtId="0" fontId="6" fillId="0" borderId="0" xfId="8" applyAlignment="1">
      <alignment horizontal="left" vertical="center"/>
    </xf>
    <xf numFmtId="0" fontId="17" fillId="0" borderId="0" xfId="0" applyFont="1" applyAlignment="1">
      <alignment vertical="top" wrapText="1"/>
    </xf>
    <xf numFmtId="0" fontId="19" fillId="0" borderId="0" xfId="0" applyFont="1"/>
    <xf numFmtId="0" fontId="0" fillId="0" borderId="2" xfId="0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65" fontId="20" fillId="0" borderId="4" xfId="0" applyNumberFormat="1" applyFont="1" applyBorder="1" applyAlignment="1">
      <alignment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5" fontId="20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0" fillId="0" borderId="4" xfId="0" applyNumberFormat="1" applyFont="1" applyBorder="1" applyAlignment="1">
      <alignment vertical="center"/>
    </xf>
    <xf numFmtId="0" fontId="17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24" fillId="0" borderId="0" xfId="15" applyFont="1" applyAlignment="1">
      <alignment horizontal="left" wrapText="1"/>
    </xf>
    <xf numFmtId="165" fontId="20" fillId="0" borderId="0" xfId="0" applyNumberFormat="1" applyFont="1"/>
    <xf numFmtId="164" fontId="19" fillId="0" borderId="0" xfId="0" applyNumberFormat="1" applyFont="1" applyAlignment="1">
      <alignment horizontal="center"/>
    </xf>
    <xf numFmtId="3" fontId="20" fillId="0" borderId="0" xfId="0" applyNumberFormat="1" applyFont="1"/>
    <xf numFmtId="0" fontId="24" fillId="0" borderId="3" xfId="15" applyFont="1" applyBorder="1" applyAlignment="1">
      <alignment horizontal="left" wrapText="1"/>
    </xf>
    <xf numFmtId="165" fontId="19" fillId="0" borderId="3" xfId="0" applyNumberFormat="1" applyFont="1" applyBorder="1"/>
    <xf numFmtId="164" fontId="19" fillId="0" borderId="3" xfId="0" applyNumberFormat="1" applyFont="1" applyBorder="1" applyAlignment="1">
      <alignment horizontal="center"/>
    </xf>
    <xf numFmtId="3" fontId="19" fillId="0" borderId="3" xfId="0" applyNumberFormat="1" applyFont="1" applyBorder="1"/>
    <xf numFmtId="0" fontId="23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0" fontId="0" fillId="0" borderId="3" xfId="0" applyBorder="1"/>
    <xf numFmtId="0" fontId="22" fillId="0" borderId="2" xfId="0" applyFont="1" applyBorder="1" applyAlignment="1">
      <alignment horizontal="center" wrapText="1"/>
    </xf>
    <xf numFmtId="0" fontId="0" fillId="0" borderId="2" xfId="0" applyBorder="1"/>
    <xf numFmtId="0" fontId="22" fillId="0" borderId="0" xfId="0" applyFont="1" applyAlignment="1">
      <alignment horizontal="center"/>
    </xf>
    <xf numFmtId="165" fontId="22" fillId="0" borderId="2" xfId="0" applyNumberFormat="1" applyFont="1" applyBorder="1" applyAlignment="1">
      <alignment horizontal="center" wrapText="1"/>
    </xf>
    <xf numFmtId="0" fontId="20" fillId="0" borderId="4" xfId="0" applyFont="1" applyBorder="1"/>
    <xf numFmtId="0" fontId="22" fillId="0" borderId="4" xfId="0" applyFont="1" applyBorder="1" applyAlignment="1">
      <alignment horizontal="center"/>
    </xf>
    <xf numFmtId="165" fontId="23" fillId="0" borderId="4" xfId="0" applyNumberFormat="1" applyFont="1" applyBorder="1" applyAlignment="1">
      <alignment horizontal="center" wrapText="1"/>
    </xf>
    <xf numFmtId="165" fontId="0" fillId="0" borderId="0" xfId="0" applyNumberFormat="1"/>
    <xf numFmtId="0" fontId="19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5" xfId="0" applyFont="1" applyBorder="1"/>
    <xf numFmtId="0" fontId="22" fillId="0" borderId="3" xfId="0" applyFont="1" applyBorder="1"/>
    <xf numFmtId="0" fontId="22" fillId="0" borderId="0" xfId="0" applyFont="1"/>
    <xf numFmtId="164" fontId="25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3" xfId="0" applyFont="1" applyBorder="1" applyAlignment="1">
      <alignment horizontal="center" wrapText="1"/>
    </xf>
    <xf numFmtId="164" fontId="20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6" fillId="0" borderId="3" xfId="0" applyFont="1" applyBorder="1"/>
    <xf numFmtId="0" fontId="26" fillId="0" borderId="0" xfId="0" applyFont="1"/>
    <xf numFmtId="0" fontId="20" fillId="0" borderId="3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1" fontId="20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left" vertical="center" wrapText="1"/>
    </xf>
    <xf numFmtId="1" fontId="20" fillId="0" borderId="4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2" fillId="0" borderId="6" xfId="0" applyFont="1" applyBorder="1"/>
    <xf numFmtId="164" fontId="19" fillId="0" borderId="6" xfId="0" applyNumberFormat="1" applyFont="1" applyBorder="1" applyAlignment="1">
      <alignment horizontal="center"/>
    </xf>
    <xf numFmtId="0" fontId="22" fillId="0" borderId="4" xfId="0" applyFont="1" applyBorder="1"/>
    <xf numFmtId="164" fontId="19" fillId="0" borderId="4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4" xfId="0" applyFont="1" applyBorder="1"/>
    <xf numFmtId="165" fontId="22" fillId="0" borderId="0" xfId="0" applyNumberFormat="1" applyFont="1" applyAlignment="1">
      <alignment horizontal="center" wrapText="1"/>
    </xf>
    <xf numFmtId="165" fontId="22" fillId="0" borderId="4" xfId="0" applyNumberFormat="1" applyFont="1" applyBorder="1" applyAlignment="1">
      <alignment horizontal="center" wrapText="1"/>
    </xf>
    <xf numFmtId="165" fontId="19" fillId="0" borderId="0" xfId="0" applyNumberFormat="1" applyFont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horizontal="left" wrapText="1"/>
    </xf>
    <xf numFmtId="3" fontId="22" fillId="0" borderId="0" xfId="0" applyNumberFormat="1" applyFont="1" applyAlignment="1">
      <alignment horizontal="center"/>
    </xf>
    <xf numFmtId="3" fontId="23" fillId="0" borderId="4" xfId="0" applyNumberFormat="1" applyFont="1" applyBorder="1" applyAlignment="1">
      <alignment horizontal="center" wrapText="1"/>
    </xf>
    <xf numFmtId="3" fontId="22" fillId="0" borderId="4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center" wrapText="1"/>
    </xf>
    <xf numFmtId="3" fontId="20" fillId="0" borderId="0" xfId="0" applyNumberFormat="1" applyFont="1" applyAlignment="1">
      <alignment horizontal="right"/>
    </xf>
    <xf numFmtId="3" fontId="19" fillId="0" borderId="3" xfId="0" applyNumberFormat="1" applyFont="1" applyBorder="1" applyAlignment="1">
      <alignment horizontal="right"/>
    </xf>
    <xf numFmtId="3" fontId="22" fillId="0" borderId="2" xfId="0" applyNumberFormat="1" applyFont="1" applyBorder="1" applyAlignment="1">
      <alignment horizontal="center"/>
    </xf>
    <xf numFmtId="3" fontId="19" fillId="0" borderId="0" xfId="0" applyNumberFormat="1" applyFont="1"/>
    <xf numFmtId="2" fontId="19" fillId="0" borderId="3" xfId="0" applyNumberFormat="1" applyFont="1" applyBorder="1" applyAlignment="1">
      <alignment horizontal="center"/>
    </xf>
    <xf numFmtId="0" fontId="0" fillId="0" borderId="4" xfId="0" applyBorder="1"/>
    <xf numFmtId="0" fontId="22" fillId="0" borderId="4" xfId="0" applyFont="1" applyBorder="1" applyAlignment="1">
      <alignment wrapText="1"/>
    </xf>
    <xf numFmtId="0" fontId="31" fillId="0" borderId="0" xfId="0" applyFont="1"/>
    <xf numFmtId="164" fontId="0" fillId="0" borderId="0" xfId="0" applyNumberFormat="1"/>
    <xf numFmtId="0" fontId="5" fillId="0" borderId="0" xfId="0" applyFont="1" applyAlignment="1">
      <alignment horizontal="left"/>
    </xf>
    <xf numFmtId="2" fontId="0" fillId="0" borderId="0" xfId="0" applyNumberFormat="1"/>
    <xf numFmtId="0" fontId="0" fillId="9" borderId="0" xfId="0" applyFill="1"/>
    <xf numFmtId="166" fontId="20" fillId="0" borderId="0" xfId="0" applyNumberFormat="1" applyFont="1" applyAlignment="1">
      <alignment horizontal="center"/>
    </xf>
    <xf numFmtId="0" fontId="25" fillId="0" borderId="0" xfId="0" applyFont="1"/>
    <xf numFmtId="3" fontId="0" fillId="0" borderId="0" xfId="0" applyNumberFormat="1"/>
    <xf numFmtId="0" fontId="21" fillId="0" borderId="0" xfId="8" applyFont="1"/>
    <xf numFmtId="0" fontId="32" fillId="0" borderId="0" xfId="21" applyFill="1" applyAlignment="1">
      <alignment vertical="center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2" fillId="0" borderId="0" xfId="21" applyFill="1" applyAlignment="1">
      <alignment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32" fillId="0" borderId="0" xfId="21" applyFill="1"/>
    <xf numFmtId="0" fontId="19" fillId="0" borderId="0" xfId="0" applyFont="1" applyAlignment="1">
      <alignment horizontal="left"/>
    </xf>
    <xf numFmtId="0" fontId="0" fillId="0" borderId="3" xfId="0" applyBorder="1"/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2" fillId="0" borderId="3" xfId="0" applyFont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165" fontId="22" fillId="0" borderId="2" xfId="0" applyNumberFormat="1" applyFont="1" applyBorder="1" applyAlignment="1">
      <alignment horizontal="center" wrapText="1"/>
    </xf>
    <xf numFmtId="0" fontId="23" fillId="0" borderId="0" xfId="0" applyFont="1" applyAlignment="1">
      <alignment horizontal="left" wrapText="1"/>
    </xf>
    <xf numFmtId="0" fontId="22" fillId="0" borderId="3" xfId="0" applyFont="1" applyBorder="1" applyAlignment="1">
      <alignment horizontal="left" wrapText="1"/>
    </xf>
    <xf numFmtId="3" fontId="22" fillId="0" borderId="2" xfId="0" applyNumberFormat="1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29" fillId="0" borderId="0" xfId="15" applyFont="1" applyAlignment="1">
      <alignment horizontal="left" wrapText="1"/>
    </xf>
    <xf numFmtId="0" fontId="22" fillId="0" borderId="3" xfId="0" applyFont="1" applyBorder="1" applyAlignment="1">
      <alignment horizont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" xfId="11"/>
    <cellStyle name="Heading 1" xfId="12"/>
    <cellStyle name="Heading 2" xfId="13"/>
    <cellStyle name="Hipervínculo" xfId="21" builtinId="8"/>
    <cellStyle name="Hyperlink" xfId="14"/>
    <cellStyle name="Neutral" xfId="1" builtinId="28" customBuiltin="1"/>
    <cellStyle name="Normal" xfId="0" builtinId="0" customBuiltin="1"/>
    <cellStyle name="Normal_Distribuciones" xfId="15"/>
    <cellStyle name="Note" xfId="16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2356387690257361E-2"/>
          <c:y val="1.9425474573832046E-2"/>
          <c:w val="0.56452192886223462"/>
          <c:h val="0.90883178303701107"/>
        </c:manualLayout>
      </c:layout>
      <c:pieChart>
        <c:varyColors val="1"/>
        <c:ser>
          <c:idx val="0"/>
          <c:order val="0"/>
          <c:tx>
            <c:v>Columna B</c:v>
          </c:tx>
          <c:explosion val="5"/>
          <c:dPt>
            <c:idx val="0"/>
            <c:bubble3D val="0"/>
            <c:spPr>
              <a:solidFill>
                <a:srgbClr val="00458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850-F347-BE18-B6AACF0FB47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850-F347-BE18-B6AACF0FB47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50-F347-BE18-B6AACF0FB47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850-F347-BE18-B6AACF0FB47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850-F347-BE18-B6AACF0FB47E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850-F347-BE18-B6AACF0FB47E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850-F347-BE18-B6AACF0FB47E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2850-F347-BE18-B6AACF0FB4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gráficos'!$A$4:$A$11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gráficos'!$B$4:$B$11</c:f>
              <c:numCache>
                <c:formatCode>0.0</c:formatCode>
                <c:ptCount val="8"/>
                <c:pt idx="0">
                  <c:v>7.0168637518138759</c:v>
                </c:pt>
                <c:pt idx="1">
                  <c:v>10.072657420756046</c:v>
                </c:pt>
                <c:pt idx="2">
                  <c:v>10.726659692172163</c:v>
                </c:pt>
                <c:pt idx="3">
                  <c:v>10.101885284375246</c:v>
                </c:pt>
                <c:pt idx="4">
                  <c:v>6.2459837698466298</c:v>
                </c:pt>
                <c:pt idx="5">
                  <c:v>6.1867294363673357</c:v>
                </c:pt>
                <c:pt idx="6">
                  <c:v>21.583874632767667</c:v>
                </c:pt>
                <c:pt idx="7">
                  <c:v>28.065346011901031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50-F347-BE18-B6AACF0FB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A4-954C-8E0A-81D7DDCEE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A4-954C-8E0A-81D7DDCEE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7A4-954C-8E0A-81D7DDCEE2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A4-954C-8E0A-81D7DDCEE2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7A4-954C-8E0A-81D7DDCEE2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7A4-954C-8E0A-81D7DDCEE2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7A4-954C-8E0A-81D7DDCEE2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7A4-954C-8E0A-81D7DDCEE202}"/>
              </c:ext>
            </c:extLst>
          </c:dPt>
          <c:dLbls>
            <c:dLbl>
              <c:idx val="0"/>
              <c:layout>
                <c:manualLayout>
                  <c:x val="-4.7849409448818957E-2"/>
                  <c:y val="0.101208442694663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A4-954C-8E0A-81D7DDCEE20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664616141732284E-2"/>
                  <c:y val="-0.1513728492271801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7A4-954C-8E0A-81D7DDCEE202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gráficos'!$A$82:$A$89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gráficos'!$C$82:$C$89</c:f>
              <c:numCache>
                <c:formatCode>General</c:formatCode>
                <c:ptCount val="8"/>
                <c:pt idx="0">
                  <c:v>7.0657134164892001</c:v>
                </c:pt>
                <c:pt idx="1">
                  <c:v>10.587161545482203</c:v>
                </c:pt>
                <c:pt idx="2">
                  <c:v>10.526315789473685</c:v>
                </c:pt>
                <c:pt idx="3">
                  <c:v>10.784910252509887</c:v>
                </c:pt>
                <c:pt idx="4">
                  <c:v>6.1910556738667477</c:v>
                </c:pt>
                <c:pt idx="5">
                  <c:v>6.5561302099178587</c:v>
                </c:pt>
                <c:pt idx="6">
                  <c:v>21.691512017036811</c:v>
                </c:pt>
                <c:pt idx="7">
                  <c:v>26.597201095223607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7A4-954C-8E0A-81D7DDCEE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8674378134916575E-2"/>
          <c:y val="1.9750634447754611E-2"/>
          <c:w val="0.93110860886477631"/>
          <c:h val="0.80094891316341177"/>
        </c:manualLayout>
      </c:layout>
      <c:barChart>
        <c:barDir val="bar"/>
        <c:grouping val="stacked"/>
        <c:varyColors val="0"/>
        <c:ser>
          <c:idx val="0"/>
          <c:order val="0"/>
          <c:tx>
            <c:v>% HOMBRES</c:v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gráficos'!$A$97:$A$100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gráficos'!$F$97:$F$100</c:f>
              <c:numCache>
                <c:formatCode>0.0</c:formatCode>
                <c:ptCount val="4"/>
                <c:pt idx="0">
                  <c:v>75.876577840112205</c:v>
                </c:pt>
                <c:pt idx="1">
                  <c:v>73.901098901098905</c:v>
                </c:pt>
                <c:pt idx="2">
                  <c:v>71.642764015645369</c:v>
                </c:pt>
                <c:pt idx="3">
                  <c:v>86.422302529685084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C-0C46-920C-281B7BD18695}"/>
            </c:ext>
          </c:extLst>
        </c:ser>
        <c:ser>
          <c:idx val="1"/>
          <c:order val="1"/>
          <c:tx>
            <c:v>% MUJERES</c:v>
          </c:tx>
          <c:spPr>
            <a:solidFill>
              <a:srgbClr val="6699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gráficos'!$A$97:$A$100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gráficos'!$G$97:$G$100</c:f>
              <c:numCache>
                <c:formatCode>0.0</c:formatCode>
                <c:ptCount val="4"/>
                <c:pt idx="0">
                  <c:v>24.123422159887799</c:v>
                </c:pt>
                <c:pt idx="1">
                  <c:v>26.098901098901099</c:v>
                </c:pt>
                <c:pt idx="2">
                  <c:v>28.357235984354627</c:v>
                </c:pt>
                <c:pt idx="3">
                  <c:v>13.57769747031492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C-0C46-920C-281B7BD18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0580784"/>
        <c:axId val="-1090575344"/>
      </c:barChart>
      <c:valAx>
        <c:axId val="-10905753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-1090580784"/>
        <c:crossesAt val="0"/>
        <c:crossBetween val="between"/>
      </c:valAx>
      <c:catAx>
        <c:axId val="-1090580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66F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1090575344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1100" b="1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pieChart>
        <c:varyColors val="1"/>
        <c:ser>
          <c:idx val="0"/>
          <c:order val="0"/>
          <c:tx>
            <c:v>%</c:v>
          </c:tx>
          <c:dPt>
            <c:idx val="0"/>
            <c:bubble3D val="0"/>
            <c:spPr>
              <a:solidFill>
                <a:srgbClr val="00458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5C-EF42-93EA-3D7C9D0BCF2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25C-EF42-93EA-3D7C9D0BCF2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25C-EF42-93EA-3D7C9D0BCF2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25C-EF42-93EA-3D7C9D0BCF2C}"/>
              </c:ext>
            </c:extLst>
          </c:dPt>
          <c:dLbls>
            <c:dLbl>
              <c:idx val="0"/>
              <c:layout>
                <c:manualLayout>
                  <c:x val="-9.1545869954960862E-2"/>
                  <c:y val="-3.67925858257770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5C-EF42-93EA-3D7C9D0BCF2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gráficos'!$A$97:$A$100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gráficos'!$H$97:$H$100</c:f>
              <c:numCache>
                <c:formatCode>0.0</c:formatCode>
                <c:ptCount val="4"/>
                <c:pt idx="0">
                  <c:v>4.4094001236858382</c:v>
                </c:pt>
                <c:pt idx="1">
                  <c:v>2.2510822510822512</c:v>
                </c:pt>
                <c:pt idx="2">
                  <c:v>9.4867037724180587</c:v>
                </c:pt>
                <c:pt idx="3">
                  <c:v>83.852813852813853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5C-EF42-93EA-3D7C9D0B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5801139096593644E-2"/>
          <c:y val="0.46049589479857445"/>
          <c:w val="0.86839772180681274"/>
          <c:h val="0.4822117336581404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9302080589939429E-2"/>
          <c:y val="7.5800112296462663E-2"/>
          <c:w val="0.90977072542650639"/>
          <c:h val="0.75687789839249697"/>
        </c:manualLayout>
      </c:layout>
      <c:barChart>
        <c:barDir val="bar"/>
        <c:grouping val="stacked"/>
        <c:varyColors val="0"/>
        <c:ser>
          <c:idx val="0"/>
          <c:order val="0"/>
          <c:tx>
            <c:v>% SI</c:v>
          </c:tx>
          <c:spPr>
            <a:solidFill>
              <a:srgbClr val="FF66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DE7-6048-9BE7-8CA918D73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gráficos'!$A$106:$A$107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gráficos'!$B$106:$B$107</c:f>
              <c:numCache>
                <c:formatCode>0.0</c:formatCode>
                <c:ptCount val="2"/>
                <c:pt idx="0">
                  <c:v>10.344827586206897</c:v>
                </c:pt>
                <c:pt idx="1">
                  <c:v>29.032258064516132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E7-6048-9BE7-8CA918D73A08}"/>
            </c:ext>
          </c:extLst>
        </c:ser>
        <c:ser>
          <c:idx val="1"/>
          <c:order val="1"/>
          <c:tx>
            <c:v>% NO</c:v>
          </c:tx>
          <c:spPr>
            <a:solidFill>
              <a:srgbClr val="6699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DE7-6048-9BE7-8CA918D73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gráficos'!$A$106:$A$107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gráficos'!$C$106:$C$107</c:f>
              <c:numCache>
                <c:formatCode>0.0</c:formatCode>
                <c:ptCount val="2"/>
                <c:pt idx="0">
                  <c:v>89.65517241379311</c:v>
                </c:pt>
                <c:pt idx="1">
                  <c:v>70.967741935483872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E7-6048-9BE7-8CA918D7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0587312"/>
        <c:axId val="-1090588944"/>
      </c:barChart>
      <c:valAx>
        <c:axId val="-10905889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-1090587312"/>
        <c:crossesAt val="0"/>
        <c:crossBetween val="between"/>
      </c:valAx>
      <c:catAx>
        <c:axId val="-1090587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66FF00"/>
            </a:solidFill>
          </a:ln>
        </c:spPr>
        <c:txPr>
          <a:bodyPr/>
          <a:lstStyle/>
          <a:p>
            <a:pPr>
              <a:defRPr sz="1100" b="1">
                <a:ea typeface="MS PGothic" pitchFamily="32"/>
              </a:defRPr>
            </a:pPr>
            <a:endParaRPr lang="es-ES"/>
          </a:p>
        </c:txPr>
        <c:crossAx val="-1090588944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5.5087127599775156E-3"/>
          <c:y val="3.9965673654529854E-2"/>
          <c:w val="0.83378302417088257"/>
          <c:h val="0.72575701851170771"/>
        </c:manualLayout>
      </c:layout>
      <c:barChart>
        <c:barDir val="bar"/>
        <c:grouping val="percentStacked"/>
        <c:varyColors val="0"/>
        <c:ser>
          <c:idx val="0"/>
          <c:order val="0"/>
          <c:tx>
            <c:v>Baja (menos de 25%)</c:v>
          </c:tx>
          <c:spPr>
            <a:solidFill>
              <a:srgbClr val="729FC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gráficos'!$B$16:$C$16</c:f>
              <c:numCache>
                <c:formatCode>0.000</c:formatCode>
                <c:ptCount val="2"/>
                <c:pt idx="0">
                  <c:v>12.032085561497301</c:v>
                </c:pt>
                <c:pt idx="1">
                  <c:v>12.032085561497301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1C-A446-A9BC-F84E06FE4CF7}"/>
            </c:ext>
          </c:extLst>
        </c:ser>
        <c:ser>
          <c:idx val="1"/>
          <c:order val="1"/>
          <c:tx>
            <c:v>Baja-moderada (entre 25% y 50%)</c:v>
          </c:tx>
          <c:spPr>
            <a:solidFill>
              <a:srgbClr val="FF420E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gráficos'!$B$17:$C$17</c:f>
              <c:numCache>
                <c:formatCode>0.000</c:formatCode>
                <c:ptCount val="2"/>
                <c:pt idx="0">
                  <c:v>0.26737967914438499</c:v>
                </c:pt>
                <c:pt idx="1">
                  <c:v>1.33689839572193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1C-A446-A9BC-F84E06FE4CF7}"/>
            </c:ext>
          </c:extLst>
        </c:ser>
        <c:ser>
          <c:idx val="2"/>
          <c:order val="2"/>
          <c:tx>
            <c:v>Moderada - alta (entre 51% y 75%)</c:v>
          </c:tx>
          <c:spPr>
            <a:solidFill>
              <a:srgbClr val="FFD32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01C-A446-A9BC-F84E06FE4CF7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gráficos'!$B$18:$C$18</c:f>
              <c:numCache>
                <c:formatCode>0.000</c:formatCode>
                <c:ptCount val="2"/>
                <c:pt idx="0">
                  <c:v>1.0695187165775499</c:v>
                </c:pt>
                <c:pt idx="1">
                  <c:v>0.80213903743315695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1C-A446-A9BC-F84E06FE4CF7}"/>
            </c:ext>
          </c:extLst>
        </c:ser>
        <c:ser>
          <c:idx val="3"/>
          <c:order val="3"/>
          <c:tx>
            <c:v>Alta (más de 75%)</c:v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gráficos'!$B$19:$C$19</c:f>
              <c:numCache>
                <c:formatCode>0.000</c:formatCode>
                <c:ptCount val="2"/>
                <c:pt idx="0">
                  <c:v>86.631016042780701</c:v>
                </c:pt>
                <c:pt idx="1">
                  <c:v>85.828877005347593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01C-A446-A9BC-F84E06FE4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0587856"/>
        <c:axId val="-1090579152"/>
      </c:barChart>
      <c:valAx>
        <c:axId val="-1090579152"/>
        <c:scaling>
          <c:orientation val="minMax"/>
        </c:scaling>
        <c:delete val="1"/>
        <c:axPos val="b"/>
        <c:numFmt formatCode="0%" sourceLinked="0"/>
        <c:majorTickMark val="cross"/>
        <c:minorTickMark val="cross"/>
        <c:tickLblPos val="nextTo"/>
        <c:crossAx val="-1090587856"/>
        <c:crossesAt val="1"/>
        <c:crossBetween val="between"/>
      </c:valAx>
      <c:catAx>
        <c:axId val="-1090587856"/>
        <c:scaling>
          <c:orientation val="minMax"/>
        </c:scaling>
        <c:delete val="0"/>
        <c:axPos val="l"/>
        <c:numFmt formatCode="#,#00" sourceLinked="0"/>
        <c:majorTickMark val="none"/>
        <c:minorTickMark val="none"/>
        <c:tickLblPos val="nextTo"/>
        <c:spPr>
          <a:ln w="36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1090579152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35114099849470021"/>
          <c:y val="0.8194035747370717"/>
          <c:w val="0.64092650889126235"/>
          <c:h val="0.1786891722521933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56-3C45-95A3-C1EEC2F976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56-3C45-95A3-C1EEC2F976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gráficos'!$A$24:$A$25</c:f>
              <c:strCache>
                <c:ptCount val="2"/>
                <c:pt idx="0">
                  <c:v>Actúan con exclusividad en actividades de movilidad sostenible</c:v>
                </c:pt>
                <c:pt idx="1">
                  <c:v>Con actividades ambientales secundarias</c:v>
                </c:pt>
              </c:strCache>
            </c:strRef>
          </c:cat>
          <c:val>
            <c:numRef>
              <c:f>'tabla para gráficos'!$C$24:$C$25</c:f>
              <c:numCache>
                <c:formatCode>0.0</c:formatCode>
                <c:ptCount val="2"/>
                <c:pt idx="0">
                  <c:v>40.512820512820511</c:v>
                </c:pt>
                <c:pt idx="1">
                  <c:v>59.487179487179489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56-3C45-95A3-C1EEC2F9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para gráficos'!$A$32:$A$37</c:f>
              <c:strCache>
                <c:ptCount val="6"/>
                <c:pt idx="0">
                  <c:v>Gestión ambiental del medio atmosférico</c:v>
                </c:pt>
                <c:pt idx="1">
                  <c:v>Gestión de residuos y reciclaje</c:v>
                </c:pt>
                <c:pt idx="2">
                  <c:v>Gestión sostenible de la energía: Energía renovable </c:v>
                </c:pt>
                <c:pt idx="3">
                  <c:v>Educación</c:v>
                </c:pt>
                <c:pt idx="4">
                  <c:v>Construcción sostenible: Edificación, rehabilitación y eficiencia energética </c:v>
                </c:pt>
                <c:pt idx="5">
                  <c:v>Movilidad sostenible</c:v>
                </c:pt>
              </c:strCache>
            </c:strRef>
          </c:cat>
          <c:val>
            <c:numRef>
              <c:f>'tabla para gráficos'!$C$32:$C$37</c:f>
              <c:numCache>
                <c:formatCode>0.0</c:formatCode>
                <c:ptCount val="6"/>
                <c:pt idx="0">
                  <c:v>52.307692307692314</c:v>
                </c:pt>
                <c:pt idx="1">
                  <c:v>56.666666666666664</c:v>
                </c:pt>
                <c:pt idx="2">
                  <c:v>6.9230769230769234</c:v>
                </c:pt>
                <c:pt idx="3">
                  <c:v>4.1025641025641022</c:v>
                </c:pt>
                <c:pt idx="4">
                  <c:v>4.1025641025641022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F3-E740-8211-581C1D66CE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1090574800"/>
        <c:axId val="-1090576432"/>
      </c:barChart>
      <c:catAx>
        <c:axId val="-1090574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90576432"/>
        <c:crosses val="autoZero"/>
        <c:auto val="1"/>
        <c:lblAlgn val="ctr"/>
        <c:lblOffset val="100"/>
        <c:noMultiLvlLbl val="0"/>
      </c:catAx>
      <c:valAx>
        <c:axId val="-1090576432"/>
        <c:scaling>
          <c:orientation val="minMax"/>
        </c:scaling>
        <c:delete val="1"/>
        <c:axPos val="b"/>
        <c:numFmt formatCode="0" sourceLinked="0"/>
        <c:majorTickMark val="none"/>
        <c:minorTickMark val="none"/>
        <c:tickLblPos val="nextTo"/>
        <c:crossAx val="-109057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%</c:v>
          </c:tx>
          <c:spPr>
            <a:solidFill>
              <a:srgbClr val="FF420E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09C-3B46-8F1A-4A57D4B5AB4B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09C-3B46-8F1A-4A57D4B5AB4B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09C-3B46-8F1A-4A57D4B5AB4B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09C-3B46-8F1A-4A57D4B5A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gráficos'!$A$42:$A$45</c:f>
              <c:strCache>
                <c:ptCount val="4"/>
                <c:pt idx="0">
                  <c:v>Mercado mundial</c:v>
                </c:pt>
                <c:pt idx="1">
                  <c:v>Mercado europeo</c:v>
                </c:pt>
                <c:pt idx="2">
                  <c:v>Mercado nacional</c:v>
                </c:pt>
                <c:pt idx="3">
                  <c:v>Mercado regional andaluz</c:v>
                </c:pt>
              </c:strCache>
            </c:strRef>
          </c:cat>
          <c:val>
            <c:numRef>
              <c:f>'tabla para gráficos'!$B$42:$B$45</c:f>
              <c:numCache>
                <c:formatCode>0.0</c:formatCode>
                <c:ptCount val="4"/>
                <c:pt idx="0">
                  <c:v>6.666666666666667</c:v>
                </c:pt>
                <c:pt idx="1">
                  <c:v>10</c:v>
                </c:pt>
                <c:pt idx="2">
                  <c:v>36.666666666666664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C-3B46-8F1A-4A57D4B5A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0582416"/>
        <c:axId val="-1090585680"/>
      </c:barChart>
      <c:valAx>
        <c:axId val="-109058568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-1090582416"/>
        <c:crossesAt val="0"/>
        <c:crossBetween val="between"/>
      </c:valAx>
      <c:catAx>
        <c:axId val="-1090582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1090585680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EF-E340-98D0-01E3E5EB02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EF-E340-98D0-01E3E5EB02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EF-E340-98D0-01E3E5EB02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gráficos'!$A$50:$A$52</c:f>
              <c:strCache>
                <c:ptCount val="3"/>
                <c:pt idx="0">
                  <c:v>Gastos de personal</c:v>
                </c:pt>
                <c:pt idx="1">
                  <c:v>Inversiones reales</c:v>
                </c:pt>
                <c:pt idx="2">
                  <c:v>Resto de capítulos presupuestarios</c:v>
                </c:pt>
              </c:strCache>
            </c:strRef>
          </c:cat>
          <c:val>
            <c:numRef>
              <c:f>'tabla para gráficos'!$B$50:$B$52</c:f>
              <c:numCache>
                <c:formatCode>0.0</c:formatCode>
                <c:ptCount val="3"/>
                <c:pt idx="0">
                  <c:v>3.3053739234312993</c:v>
                </c:pt>
                <c:pt idx="1">
                  <c:v>34.562955983149443</c:v>
                </c:pt>
                <c:pt idx="2">
                  <c:v>62.131670093419253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EF-E340-98D0-01E3E5EB02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C1-CB46-BF17-3355EFD2B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3C1-CB46-BF17-3355EFD2B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3C1-CB46-BF17-3355EFD2B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3C1-CB46-BF17-3355EFD2B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3C1-CB46-BF17-3355EFD2B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3C1-CB46-BF17-3355EFD2B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3C1-CB46-BF17-3355EFD2B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3C1-CB46-BF17-3355EFD2B0D5}"/>
              </c:ext>
            </c:extLst>
          </c:dPt>
          <c:dLbls>
            <c:dLbl>
              <c:idx val="0"/>
              <c:layout>
                <c:manualLayout>
                  <c:x val="-0.29229695694892266"/>
                  <c:y val="-3.018433653703301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104382602438315E-2"/>
                  <c:y val="-2.58302001074248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181572865781939E-2"/>
                  <c:y val="-3.6027564769207911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5605347833485445"/>
                  <c:y val="-0.198333456335261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1996109400863203"/>
                  <c:y val="-0.197276850847861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gráficos'!$A$58:$A$65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gráficos'!$B$58:$B$65</c:f>
              <c:numCache>
                <c:formatCode>#,##0.0</c:formatCode>
                <c:ptCount val="8"/>
                <c:pt idx="0">
                  <c:v>4.8603836517289167</c:v>
                </c:pt>
                <c:pt idx="1">
                  <c:v>10.455091142419517</c:v>
                </c:pt>
                <c:pt idx="2">
                  <c:v>8.3573468852691697</c:v>
                </c:pt>
                <c:pt idx="3">
                  <c:v>14.824644232115011</c:v>
                </c:pt>
                <c:pt idx="4">
                  <c:v>5.4303810693439365</c:v>
                </c:pt>
                <c:pt idx="5">
                  <c:v>5.1100273417402118</c:v>
                </c:pt>
                <c:pt idx="6">
                  <c:v>23.755182018715391</c:v>
                </c:pt>
                <c:pt idx="7">
                  <c:v>27.206943658667846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3C1-CB46-BF17-3355EFD2B0D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5700331414617129E-2"/>
          <c:y val="0.1934613077384523"/>
          <c:w val="0.62335019477876619"/>
          <c:h val="0.51604679064187164"/>
        </c:manualLayout>
      </c:layout>
      <c:barChart>
        <c:barDir val="bar"/>
        <c:grouping val="stacked"/>
        <c:varyColors val="0"/>
        <c:ser>
          <c:idx val="0"/>
          <c:order val="0"/>
          <c:tx>
            <c:v>Sector empresa</c:v>
          </c:tx>
          <c:spPr>
            <a:solidFill>
              <a:srgbClr val="FF950E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gráficos'!$B$69:$C$69</c:f>
              <c:strCache>
                <c:ptCount val="2"/>
                <c:pt idx="0">
                  <c:v>Personal ocupado</c:v>
                </c:pt>
                <c:pt idx="1">
                  <c:v>Equivalente a dedicación plena</c:v>
                </c:pt>
              </c:strCache>
            </c:strRef>
          </c:cat>
          <c:val>
            <c:numRef>
              <c:f>'tabla para gráficos'!$B$71:$C$71</c:f>
              <c:numCache>
                <c:formatCode>#,##0.0</c:formatCode>
                <c:ptCount val="2"/>
                <c:pt idx="0">
                  <c:v>86.632735065630868</c:v>
                </c:pt>
                <c:pt idx="1">
                  <c:v>80.962884088834812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32-3649-9152-2C68D6AD01EB}"/>
            </c:ext>
          </c:extLst>
        </c:ser>
        <c:ser>
          <c:idx val="1"/>
          <c:order val="1"/>
          <c:tx>
            <c:v>Sector Administración Pública</c:v>
          </c:tx>
          <c:spPr>
            <a:solidFill>
              <a:srgbClr val="3465A4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gráficos'!$B$69:$C$69</c:f>
              <c:strCache>
                <c:ptCount val="2"/>
                <c:pt idx="0">
                  <c:v>Personal ocupado</c:v>
                </c:pt>
                <c:pt idx="1">
                  <c:v>Equivalente a dedicación plena</c:v>
                </c:pt>
              </c:strCache>
            </c:strRef>
          </c:cat>
          <c:val>
            <c:numRef>
              <c:f>'tabla para gráficos'!$B$72:$C$72</c:f>
              <c:numCache>
                <c:formatCode>#,##0.0</c:formatCode>
                <c:ptCount val="2"/>
                <c:pt idx="0">
                  <c:v>13.367264934369141</c:v>
                </c:pt>
                <c:pt idx="1">
                  <c:v>19.037115911165195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32-3649-9152-2C68D6AD0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0581872"/>
        <c:axId val="-1090574256"/>
      </c:barChart>
      <c:valAx>
        <c:axId val="-1090574256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-1090581872"/>
        <c:crossesAt val="1"/>
        <c:crossBetween val="between"/>
      </c:valAx>
      <c:catAx>
        <c:axId val="-109058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72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1090574256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100" b="1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7B-4842-9A0B-B3DF657A3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7B-4842-9A0B-B3DF657A32E9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gráficos'!$A$77:$A$78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'tabla para gráficos'!$B$77:$B$78</c:f>
              <c:numCache>
                <c:formatCode>0.0</c:formatCode>
                <c:ptCount val="2"/>
                <c:pt idx="0">
                  <c:v>83.160937024642536</c:v>
                </c:pt>
                <c:pt idx="1">
                  <c:v>16.839062975357468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7B-4842-9A0B-B3DF657A32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5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1DE8CCC-2C32-FA40-8AA5-6DBB20DF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63500</xdr:colOff>
      <xdr:row>4</xdr:row>
      <xdr:rowOff>276290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81C3539-5F36-1242-8DAC-78F7875AC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254000</xdr:colOff>
      <xdr:row>4</xdr:row>
      <xdr:rowOff>327090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32934C3-7F1B-E942-9960-003A29FA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927100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0FC0DD9-2F06-964B-8F90-2E968D0F1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DE23BA9-CFE6-9D44-BB7B-03D8DFFA8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4</xdr:row>
      <xdr:rowOff>276290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A107034-A259-7041-824E-561EDD40C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3352800</xdr:colOff>
      <xdr:row>4</xdr:row>
      <xdr:rowOff>276290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DDE1080-F845-A14F-A7C0-D9A6D396C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66760" y="2734200"/>
    <xdr:ext cx="4922280" cy="305748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AD4E2DD9-3212-D9A2-624B-67F89665F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4</xdr:row>
      <xdr:rowOff>174690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CD0A669E-C3F4-5844-BA87-7344E0DB8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295920" y="3067200"/>
    <xdr:ext cx="6404040" cy="293616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E96F10EF-53AD-B504-C260-A78108097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4</xdr:row>
      <xdr:rowOff>174690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DAF463A-2F2B-E64E-8285-BD8C84C4E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0.66391</cdr:y>
    </cdr:from>
    <cdr:to>
      <cdr:x>0.52638</cdr:x>
      <cdr:y>0.79173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="" xmlns:a16="http://schemas.microsoft.com/office/drawing/2014/main" id="{CF3972A7-B473-AB51-6852-4C7ECA5F9F71}"/>
            </a:ext>
          </a:extLst>
        </cdr:cNvPr>
        <cdr:cNvSpPr txBox="1"/>
      </cdr:nvSpPr>
      <cdr:spPr>
        <a:xfrm xmlns:a="http://schemas.openxmlformats.org/drawingml/2006/main">
          <a:off x="0" y="1821240"/>
          <a:ext cx="2406600" cy="350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="horz" lIns="0" tIns="0" rIns="0" bIns="0"/>
        <a:lstStyle xmlns:a="http://schemas.openxmlformats.org/drawingml/2006/main"/>
        <a:p xmlns:a="http://schemas.openxmlformats.org/drawingml/2006/main">
          <a:pPr lvl="0" rtl="0">
            <a:buNone/>
          </a:pPr>
          <a:r>
            <a:rPr lang="es-ES" sz="1200"/>
            <a:t>% de establecimientos</a:t>
          </a:r>
        </a:p>
      </cdr:txBody>
    </cdr:sp>
  </cdr:relSizeAnchor>
  <cdr:relSizeAnchor xmlns:cdr="http://schemas.openxmlformats.org/drawingml/2006/chartDrawing">
    <cdr:from>
      <cdr:x>0</cdr:x>
      <cdr:y>0.28701</cdr:y>
    </cdr:from>
    <cdr:to>
      <cdr:x>0.52394</cdr:x>
      <cdr:y>0.41483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="" xmlns:a16="http://schemas.microsoft.com/office/drawing/2014/main" id="{B106509D-A1A9-13B4-5A81-1589ED3A4AEF}"/>
            </a:ext>
          </a:extLst>
        </cdr:cNvPr>
        <cdr:cNvSpPr txBox="1"/>
      </cdr:nvSpPr>
      <cdr:spPr>
        <a:xfrm xmlns:a="http://schemas.openxmlformats.org/drawingml/2006/main">
          <a:off x="0" y="787319"/>
          <a:ext cx="2395440" cy="350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="horz" lIns="0" tIns="0" rIns="0" bIns="0"/>
        <a:lstStyle xmlns:a="http://schemas.openxmlformats.org/drawingml/2006/main"/>
        <a:p xmlns:a="http://schemas.openxmlformats.org/drawingml/2006/main">
          <a:pPr lvl="0" rtl="0">
            <a:buNone/>
          </a:pPr>
          <a:r>
            <a:rPr lang="es-ES" sz="1200"/>
            <a:t>% de establecimientos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27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919CB8FF-88E1-9C44-9170-CC6A0379F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11</xdr:col>
      <xdr:colOff>31750</xdr:colOff>
      <xdr:row>27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E10D8B98-517E-6945-9F98-F66D2DB1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4</xdr:row>
      <xdr:rowOff>174690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D6E2DF4-5995-A542-89E1-2BD6FF250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3162300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63E45CC-596E-9D49-BB77-3A980035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384840" y="2838960"/>
    <xdr:ext cx="4923000" cy="255564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A5BF0F4-412A-10F6-ECE8-070D803DA6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4</xdr:row>
      <xdr:rowOff>174690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7A19EB6A-059B-3749-89F7-6F80F8A6D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27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5D262C06-4BD5-D541-A3F2-6510A44D9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4</xdr:row>
      <xdr:rowOff>174690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2FB0D4C-412E-8449-AB9D-13CE2A740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12</xdr:row>
      <xdr:rowOff>12700</xdr:rowOff>
    </xdr:from>
    <xdr:to>
      <xdr:col>7</xdr:col>
      <xdr:colOff>990600</xdr:colOff>
      <xdr:row>35</xdr:row>
      <xdr:rowOff>120650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1874AAD0-13CD-4349-BE29-A5B4C5E9B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4</xdr:row>
      <xdr:rowOff>174690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7FDCE58-16F0-5F44-B579-D87EC1BBA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266400" y="2753280"/>
    <xdr:ext cx="6191280" cy="240012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CF494DF3-D141-9FA6-4BA0-F81C91617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4</xdr:row>
      <xdr:rowOff>174690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BDE53CF4-3C22-5F4A-B8EF-2454B91DF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5F42C73F-D5C4-E34A-B7C3-5B23F67CC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4</xdr:row>
      <xdr:rowOff>174690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B4FB45F-2A01-D742-AD81-6D18479B7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26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B08B007F-4BF0-AC4F-A99F-7EF816D51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4</xdr:row>
      <xdr:rowOff>174690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A42FB07-B558-A244-8A13-D02570957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4819320" y="2679480"/>
    <xdr:ext cx="7033320" cy="326232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924A473-CD21-A7DF-C0D5-4D581C06C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45400" y="2653200"/>
    <xdr:ext cx="3659040" cy="3546720"/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B4A54AC7-EC85-FE47-5AB7-4075A976A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5</xdr:row>
      <xdr:rowOff>47690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DA096D39-E449-F440-8341-1BC18001C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366839" y="2767320"/>
    <xdr:ext cx="6834240" cy="384660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25CFC32-4778-F845-E674-A3DF6DF7C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4</xdr:col>
      <xdr:colOff>25400</xdr:colOff>
      <xdr:row>5</xdr:row>
      <xdr:rowOff>47690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5F938E82-2C8D-FE4E-9462-F1C0C88B3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406400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3D398D6-60CD-4349-98BC-2EBF90315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3416300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E335AD4-C65F-A544-8A6C-D894A1F5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7ACBD6-43B3-A943-8A68-03A33F4F3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3416300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F3A60B1-CD55-5B47-81D8-F3C1D6A4E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3416300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93B0E05-D20F-2248-80E9-4EE606067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3416300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4E03FA8-9658-5A41-ADDA-0168EA20A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5B3ACC2-158F-C84D-96A7-4708AC083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0300" cy="936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L51"/>
  <sheetViews>
    <sheetView showGridLines="0" tabSelected="1" workbookViewId="0">
      <selection activeCell="A6" sqref="A6:I6"/>
    </sheetView>
  </sheetViews>
  <sheetFormatPr baseColWidth="10" defaultColWidth="10.85546875" defaultRowHeight="12.75" x14ac:dyDescent="0.2"/>
  <cols>
    <col min="1" max="2" width="3.28515625" style="3" customWidth="1"/>
    <col min="3" max="8" width="13.7109375" style="3" customWidth="1"/>
    <col min="9" max="9" width="31.140625" style="3" customWidth="1"/>
    <col min="10" max="64" width="13.7109375" style="3" customWidth="1"/>
    <col min="65" max="16384" width="10.85546875" style="3"/>
  </cols>
  <sheetData>
    <row r="6" spans="1:14" ht="45" customHeight="1" x14ac:dyDescent="0.2">
      <c r="A6" s="112" t="s">
        <v>129</v>
      </c>
      <c r="B6" s="112"/>
      <c r="C6" s="112"/>
      <c r="D6" s="112"/>
      <c r="E6" s="112"/>
      <c r="F6" s="112"/>
      <c r="G6" s="112"/>
      <c r="H6" s="112"/>
      <c r="I6" s="112"/>
      <c r="J6" s="2"/>
      <c r="K6" s="2"/>
      <c r="L6" s="2"/>
      <c r="M6" s="2"/>
      <c r="N6" s="2"/>
    </row>
    <row r="7" spans="1:14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2"/>
      <c r="K7" s="2"/>
      <c r="L7" s="2"/>
      <c r="M7" s="2"/>
      <c r="N7" s="2"/>
    </row>
    <row r="8" spans="1:14" ht="15" customHeight="1" x14ac:dyDescent="0.2">
      <c r="A8" s="4"/>
      <c r="B8" s="4"/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</row>
    <row r="9" spans="1:14" ht="15" customHeight="1" x14ac:dyDescent="0.2">
      <c r="A9" s="15" t="s">
        <v>164</v>
      </c>
      <c r="B9" s="5"/>
      <c r="C9" s="5"/>
      <c r="D9" s="5"/>
      <c r="E9" s="5"/>
      <c r="F9" s="5"/>
      <c r="G9" s="5"/>
      <c r="H9" s="5"/>
      <c r="I9" s="5"/>
      <c r="J9" s="2"/>
      <c r="K9" s="2"/>
      <c r="L9" s="2"/>
      <c r="M9" s="2"/>
      <c r="N9" s="2"/>
    </row>
    <row r="10" spans="1:14" ht="15" customHeight="1" x14ac:dyDescent="0.2">
      <c r="A10" s="6"/>
      <c r="B10" s="6"/>
      <c r="C10" s="113" t="s">
        <v>165</v>
      </c>
      <c r="D10" s="113"/>
      <c r="E10" s="113"/>
      <c r="F10" s="113"/>
      <c r="G10" s="113"/>
      <c r="H10" s="113"/>
      <c r="I10" s="113"/>
      <c r="J10" s="7"/>
      <c r="K10" s="7"/>
      <c r="L10" s="7"/>
      <c r="M10" s="7"/>
      <c r="N10" s="7"/>
    </row>
    <row r="11" spans="1:14" ht="15" customHeight="1" x14ac:dyDescent="0.2">
      <c r="A11" s="6"/>
      <c r="B11" s="6"/>
      <c r="C11" s="113" t="s">
        <v>166</v>
      </c>
      <c r="D11" s="113"/>
      <c r="E11" s="113"/>
      <c r="F11" s="113"/>
      <c r="G11" s="113"/>
      <c r="H11" s="113"/>
      <c r="I11" s="113"/>
      <c r="J11" s="7"/>
      <c r="K11" s="7"/>
      <c r="L11" s="7"/>
      <c r="M11" s="7"/>
      <c r="N11" s="7"/>
    </row>
    <row r="12" spans="1:14" ht="15" customHeight="1" x14ac:dyDescent="0.2">
      <c r="A12" s="8"/>
      <c r="B12" s="8"/>
      <c r="C12" s="8"/>
      <c r="D12" s="8"/>
      <c r="E12" s="8"/>
      <c r="F12" s="8"/>
      <c r="G12" s="8"/>
      <c r="H12" s="8"/>
      <c r="I12" s="8"/>
    </row>
    <row r="13" spans="1:14" ht="15" customHeight="1" x14ac:dyDescent="0.2">
      <c r="A13" s="9" t="s">
        <v>0</v>
      </c>
      <c r="B13" s="10"/>
      <c r="C13" s="10"/>
      <c r="D13" s="10"/>
      <c r="E13" s="10"/>
      <c r="F13" s="10"/>
      <c r="G13" s="10"/>
      <c r="H13" s="10"/>
      <c r="I13" s="10"/>
    </row>
    <row r="14" spans="1:14" ht="15" customHeight="1" x14ac:dyDescent="0.2">
      <c r="A14" s="8"/>
      <c r="B14" s="8"/>
      <c r="C14" s="8"/>
      <c r="D14" s="8"/>
      <c r="E14" s="8"/>
      <c r="F14" s="8"/>
      <c r="G14" s="8"/>
      <c r="H14" s="8"/>
      <c r="I14" s="8"/>
    </row>
    <row r="15" spans="1:14" ht="15" customHeight="1" x14ac:dyDescent="0.2">
      <c r="A15" s="8"/>
      <c r="B15" s="11" t="s">
        <v>1</v>
      </c>
      <c r="C15" s="8"/>
      <c r="D15" s="8"/>
      <c r="E15" s="8"/>
      <c r="F15" s="8"/>
      <c r="G15" s="8"/>
      <c r="H15" s="8"/>
      <c r="I15" s="8"/>
    </row>
    <row r="16" spans="1:14" ht="25.5" customHeight="1" x14ac:dyDescent="0.2">
      <c r="A16" s="8"/>
      <c r="B16" s="8"/>
      <c r="C16" s="114" t="s">
        <v>2</v>
      </c>
      <c r="D16" s="114"/>
      <c r="E16" s="114"/>
      <c r="F16" s="114"/>
      <c r="G16" s="114"/>
      <c r="H16" s="114"/>
      <c r="I16" s="114"/>
    </row>
    <row r="17" spans="1:64" ht="15" customHeight="1" x14ac:dyDescent="0.2">
      <c r="A17" s="8"/>
      <c r="B17" s="8"/>
      <c r="C17" s="114" t="s">
        <v>3</v>
      </c>
      <c r="D17" s="114"/>
      <c r="E17" s="114"/>
      <c r="F17" s="114"/>
      <c r="G17" s="114"/>
      <c r="H17" s="114"/>
      <c r="I17" s="114"/>
      <c r="J17" s="11"/>
      <c r="K17" s="11"/>
      <c r="L17" s="11"/>
      <c r="M17" s="11"/>
      <c r="N17" s="11"/>
      <c r="O17" s="11"/>
    </row>
    <row r="18" spans="1:64" ht="15" customHeight="1" x14ac:dyDescent="0.2">
      <c r="A18" s="8"/>
      <c r="B18" s="8"/>
      <c r="C18" s="8"/>
      <c r="D18" s="8"/>
      <c r="E18" s="8"/>
      <c r="F18" s="8"/>
      <c r="G18" s="8"/>
      <c r="H18" s="8"/>
      <c r="I18" s="8"/>
    </row>
    <row r="19" spans="1:64" ht="15" customHeight="1" x14ac:dyDescent="0.2">
      <c r="A19" s="8"/>
      <c r="B19" s="11" t="s">
        <v>4</v>
      </c>
      <c r="C19" s="8"/>
      <c r="D19" s="8"/>
      <c r="E19" s="8"/>
      <c r="F19" s="8"/>
      <c r="G19" s="8"/>
      <c r="H19" s="8"/>
      <c r="I19" s="8"/>
    </row>
    <row r="20" spans="1:64" ht="15" customHeight="1" x14ac:dyDescent="0.2">
      <c r="A20" s="8"/>
      <c r="B20" s="8"/>
      <c r="C20" s="114" t="s">
        <v>5</v>
      </c>
      <c r="D20" s="114"/>
      <c r="E20" s="114"/>
      <c r="F20" s="114"/>
      <c r="G20" s="114"/>
      <c r="H20" s="114"/>
      <c r="I20" s="114"/>
    </row>
    <row r="21" spans="1:64" ht="15" customHeight="1" x14ac:dyDescent="0.2">
      <c r="A21" s="8"/>
      <c r="B21" s="8"/>
      <c r="C21" s="114" t="s">
        <v>6</v>
      </c>
      <c r="D21" s="114"/>
      <c r="E21" s="114"/>
      <c r="F21" s="114"/>
      <c r="G21" s="114"/>
      <c r="H21" s="114"/>
      <c r="I21" s="114"/>
    </row>
    <row r="22" spans="1:64" ht="15" customHeight="1" x14ac:dyDescent="0.2">
      <c r="A22" s="8"/>
      <c r="B22" s="8"/>
      <c r="C22" s="114" t="s">
        <v>7</v>
      </c>
      <c r="D22" s="114"/>
      <c r="E22" s="114"/>
      <c r="F22" s="114"/>
      <c r="G22" s="114"/>
      <c r="H22" s="114"/>
      <c r="I22" s="114"/>
    </row>
    <row r="23" spans="1:64" ht="15" customHeight="1" x14ac:dyDescent="0.2">
      <c r="A23" s="8"/>
      <c r="B23" s="8"/>
      <c r="C23" s="114" t="s">
        <v>8</v>
      </c>
      <c r="D23" s="114"/>
      <c r="E23" s="114"/>
      <c r="F23" s="114"/>
      <c r="G23" s="114"/>
      <c r="H23" s="114"/>
      <c r="I23" s="114"/>
    </row>
    <row r="24" spans="1:64" ht="15" customHeight="1" x14ac:dyDescent="0.2">
      <c r="A24" s="8"/>
      <c r="B24" s="8"/>
      <c r="C24" s="8"/>
      <c r="D24" s="8"/>
      <c r="E24" s="8"/>
      <c r="F24" s="8"/>
      <c r="G24" s="8"/>
      <c r="H24" s="8"/>
      <c r="I24" s="8"/>
    </row>
    <row r="25" spans="1:64" ht="15" customHeight="1" x14ac:dyDescent="0.2">
      <c r="A25" s="8"/>
      <c r="B25" s="11" t="s">
        <v>9</v>
      </c>
      <c r="C25" s="8"/>
      <c r="D25" s="8"/>
      <c r="E25" s="8"/>
      <c r="F25" s="8"/>
      <c r="G25" s="8"/>
      <c r="H25" s="8"/>
      <c r="I25" s="8"/>
    </row>
    <row r="26" spans="1:64" ht="15" customHeight="1" x14ac:dyDescent="0.2">
      <c r="A26" s="8"/>
      <c r="B26" s="8"/>
      <c r="C26" s="114" t="s">
        <v>10</v>
      </c>
      <c r="D26" s="114"/>
      <c r="E26" s="114"/>
      <c r="F26" s="114"/>
      <c r="G26" s="114"/>
      <c r="H26" s="114"/>
      <c r="I26" s="11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ht="15" customHeight="1" x14ac:dyDescent="0.2">
      <c r="A27" s="8"/>
      <c r="B27" s="8"/>
      <c r="C27" s="114" t="s">
        <v>11</v>
      </c>
      <c r="D27" s="114"/>
      <c r="E27" s="114"/>
      <c r="F27" s="114"/>
      <c r="G27" s="114"/>
      <c r="H27" s="114"/>
      <c r="I27" s="114"/>
      <c r="J27" s="11"/>
      <c r="K27" s="11"/>
      <c r="L27" s="11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ht="15" customHeight="1" x14ac:dyDescent="0.2">
      <c r="A28" s="8"/>
      <c r="B28" s="8"/>
      <c r="C28" s="12"/>
      <c r="D28" s="12"/>
      <c r="E28" s="12"/>
      <c r="F28" s="12"/>
      <c r="G28" s="12"/>
      <c r="H28" s="12"/>
      <c r="I28" s="12"/>
      <c r="J28" s="11"/>
      <c r="K28" s="11"/>
      <c r="L28" s="11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ht="15" customHeight="1" x14ac:dyDescent="0.2">
      <c r="A29" s="8"/>
      <c r="B29" s="11" t="s">
        <v>12</v>
      </c>
      <c r="C29" s="8"/>
      <c r="D29" s="8"/>
      <c r="E29" s="8"/>
      <c r="F29" s="8"/>
      <c r="G29" s="8"/>
      <c r="H29" s="8"/>
      <c r="I29" s="8"/>
    </row>
    <row r="30" spans="1:64" ht="15" customHeight="1" x14ac:dyDescent="0.2">
      <c r="A30" s="8"/>
      <c r="B30" s="11"/>
      <c r="C30" s="114" t="s">
        <v>13</v>
      </c>
      <c r="D30" s="114"/>
      <c r="E30" s="114"/>
      <c r="F30" s="114"/>
      <c r="G30" s="114"/>
      <c r="H30" s="114"/>
      <c r="I30" s="114"/>
    </row>
    <row r="31" spans="1:64" ht="15" customHeight="1" x14ac:dyDescent="0.2">
      <c r="A31" s="8"/>
      <c r="B31" s="11"/>
      <c r="C31" s="114" t="s">
        <v>14</v>
      </c>
      <c r="D31" s="114"/>
      <c r="E31" s="114"/>
      <c r="F31" s="114"/>
      <c r="G31" s="114"/>
      <c r="H31" s="114"/>
      <c r="I31" s="114"/>
      <c r="J31" s="8"/>
      <c r="K31" s="8"/>
      <c r="L31" s="8"/>
      <c r="M31" s="8"/>
      <c r="N31" s="8"/>
      <c r="O31" s="8"/>
    </row>
    <row r="32" spans="1:64" ht="15" customHeight="1" x14ac:dyDescent="0.2">
      <c r="A32" s="8"/>
      <c r="B32" s="8"/>
      <c r="C32" s="114" t="s">
        <v>15</v>
      </c>
      <c r="D32" s="114"/>
      <c r="E32" s="114"/>
      <c r="F32" s="114"/>
      <c r="G32" s="114"/>
      <c r="H32" s="114"/>
      <c r="I32" s="114"/>
    </row>
    <row r="33" spans="1:17" ht="15" customHeight="1" x14ac:dyDescent="0.2">
      <c r="A33" s="8"/>
      <c r="B33" s="8"/>
      <c r="C33" s="114" t="s">
        <v>16</v>
      </c>
      <c r="D33" s="114"/>
      <c r="E33" s="114"/>
      <c r="F33" s="114"/>
      <c r="G33" s="114"/>
      <c r="H33" s="114"/>
      <c r="I33" s="114"/>
      <c r="J33" s="11"/>
      <c r="K33" s="11"/>
      <c r="L33" s="11"/>
      <c r="M33" s="11"/>
      <c r="N33" s="11"/>
      <c r="O33" s="11"/>
      <c r="P33" s="11"/>
      <c r="Q33" s="11"/>
    </row>
    <row r="34" spans="1:17" ht="15" customHeight="1" x14ac:dyDescent="0.2">
      <c r="A34" s="8"/>
      <c r="B34" s="8"/>
      <c r="C34" s="111" t="s">
        <v>17</v>
      </c>
      <c r="D34" s="13"/>
      <c r="E34" s="13"/>
      <c r="F34" s="13"/>
      <c r="G34" s="13"/>
      <c r="H34" s="13"/>
      <c r="I34" s="13"/>
      <c r="J34" s="11"/>
      <c r="K34" s="11"/>
      <c r="L34" s="11"/>
      <c r="M34" s="11"/>
      <c r="N34" s="11"/>
      <c r="O34" s="11"/>
      <c r="P34" s="11"/>
      <c r="Q34" s="11"/>
    </row>
    <row r="35" spans="1:17" ht="15" customHeight="1" x14ac:dyDescent="0.2">
      <c r="A35" s="8"/>
      <c r="B35" s="8"/>
      <c r="C35" s="111" t="s">
        <v>18</v>
      </c>
      <c r="D35" s="13"/>
      <c r="E35" s="13"/>
      <c r="F35" s="13"/>
      <c r="G35" s="13"/>
      <c r="H35" s="13"/>
      <c r="I35" s="13"/>
      <c r="J35" s="11"/>
      <c r="K35" s="11"/>
      <c r="L35" s="11"/>
      <c r="M35" s="11"/>
      <c r="N35" s="11"/>
      <c r="O35" s="11"/>
      <c r="P35" s="11"/>
      <c r="Q35" s="11"/>
    </row>
    <row r="36" spans="1:17" ht="15" customHeight="1" x14ac:dyDescent="0.2">
      <c r="A36" s="8"/>
      <c r="B36" s="8"/>
      <c r="C36" s="8"/>
      <c r="D36" s="8"/>
      <c r="E36" s="8"/>
      <c r="F36" s="8"/>
      <c r="G36" s="8"/>
      <c r="H36" s="8"/>
      <c r="I36" s="8"/>
    </row>
    <row r="37" spans="1:17" ht="15" customHeight="1" x14ac:dyDescent="0.2">
      <c r="A37" s="9" t="s">
        <v>19</v>
      </c>
      <c r="B37" s="10"/>
      <c r="C37" s="10"/>
      <c r="D37" s="10"/>
      <c r="E37" s="10"/>
      <c r="F37" s="10"/>
      <c r="G37" s="10"/>
      <c r="H37" s="10"/>
      <c r="I37" s="10"/>
    </row>
    <row r="38" spans="1:17" ht="15" customHeight="1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7" ht="15" customHeight="1" x14ac:dyDescent="0.2">
      <c r="A39" s="8"/>
      <c r="B39" s="8"/>
      <c r="C39" s="114" t="s">
        <v>20</v>
      </c>
      <c r="D39" s="114"/>
      <c r="E39" s="114"/>
      <c r="F39" s="114"/>
      <c r="G39" s="114"/>
      <c r="H39" s="114"/>
      <c r="I39" s="114"/>
    </row>
    <row r="40" spans="1:17" ht="15" customHeight="1" x14ac:dyDescent="0.2">
      <c r="A40" s="8"/>
      <c r="B40" s="8"/>
      <c r="C40" s="114" t="s">
        <v>21</v>
      </c>
      <c r="D40" s="114"/>
      <c r="E40" s="114"/>
      <c r="F40" s="114"/>
      <c r="G40" s="114"/>
      <c r="H40" s="114"/>
      <c r="I40" s="114"/>
    </row>
    <row r="41" spans="1:17" ht="15" customHeight="1" x14ac:dyDescent="0.2">
      <c r="A41" s="8"/>
      <c r="B41" s="8"/>
      <c r="C41" s="114" t="s">
        <v>22</v>
      </c>
      <c r="D41" s="114"/>
      <c r="E41" s="114"/>
      <c r="F41" s="114"/>
      <c r="G41" s="114"/>
      <c r="H41" s="114"/>
      <c r="I41" s="114"/>
    </row>
    <row r="42" spans="1:17" ht="15" customHeight="1" x14ac:dyDescent="0.2">
      <c r="A42" s="8"/>
      <c r="B42" s="8"/>
      <c r="C42" s="114" t="s">
        <v>23</v>
      </c>
      <c r="D42" s="114"/>
      <c r="E42" s="114"/>
      <c r="F42" s="114"/>
      <c r="G42" s="114"/>
      <c r="H42" s="114"/>
      <c r="I42" s="114"/>
    </row>
    <row r="43" spans="1:17" ht="18.75" customHeight="1" x14ac:dyDescent="0.2">
      <c r="A43" s="8"/>
      <c r="B43" s="8"/>
      <c r="C43" s="114" t="s">
        <v>24</v>
      </c>
      <c r="D43" s="114"/>
      <c r="E43" s="114"/>
      <c r="F43" s="114"/>
      <c r="G43" s="114"/>
      <c r="H43" s="114"/>
      <c r="I43" s="114"/>
    </row>
    <row r="44" spans="1:17" ht="15" customHeight="1" x14ac:dyDescent="0.2">
      <c r="A44" s="8"/>
      <c r="B44" s="8"/>
      <c r="C44" s="114" t="s">
        <v>25</v>
      </c>
      <c r="D44" s="114"/>
      <c r="E44" s="114"/>
      <c r="F44" s="114"/>
      <c r="G44" s="114"/>
      <c r="H44" s="114"/>
      <c r="I44" s="114"/>
    </row>
    <row r="45" spans="1:17" ht="15" customHeight="1" x14ac:dyDescent="0.2">
      <c r="A45" s="8"/>
      <c r="B45" s="8"/>
      <c r="C45" s="114" t="s">
        <v>26</v>
      </c>
      <c r="D45" s="114"/>
      <c r="E45" s="114"/>
      <c r="F45" s="114"/>
      <c r="G45" s="114"/>
      <c r="H45" s="114"/>
      <c r="I45" s="114"/>
    </row>
    <row r="46" spans="1:17" ht="15" customHeight="1" x14ac:dyDescent="0.2">
      <c r="A46" s="8"/>
      <c r="B46" s="8"/>
      <c r="C46" s="114" t="s">
        <v>27</v>
      </c>
      <c r="D46" s="114"/>
      <c r="E46" s="114"/>
      <c r="F46" s="114"/>
      <c r="G46" s="114"/>
      <c r="H46" s="114"/>
      <c r="I46" s="114"/>
    </row>
    <row r="47" spans="1:17" ht="15" customHeight="1" x14ac:dyDescent="0.2">
      <c r="A47" s="8"/>
      <c r="B47" s="8"/>
      <c r="C47" s="114" t="s">
        <v>28</v>
      </c>
      <c r="D47" s="114"/>
      <c r="E47" s="114"/>
      <c r="F47" s="114"/>
      <c r="G47" s="114"/>
      <c r="H47" s="114"/>
      <c r="I47" s="114"/>
    </row>
    <row r="48" spans="1:17" ht="15" customHeight="1" x14ac:dyDescent="0.2">
      <c r="A48" s="8"/>
      <c r="B48" s="8"/>
      <c r="C48" s="111" t="s">
        <v>29</v>
      </c>
      <c r="D48" s="13"/>
      <c r="E48" s="13"/>
      <c r="F48" s="13"/>
      <c r="G48" s="13"/>
      <c r="H48" s="13"/>
      <c r="I48" s="13"/>
    </row>
    <row r="49" spans="1:9" ht="15" customHeight="1" x14ac:dyDescent="0.2">
      <c r="A49" s="8"/>
      <c r="B49" s="8"/>
      <c r="C49" s="111" t="s">
        <v>30</v>
      </c>
      <c r="D49" s="13"/>
      <c r="E49" s="13"/>
      <c r="F49" s="13"/>
      <c r="G49" s="13"/>
      <c r="H49" s="13"/>
      <c r="I49" s="13"/>
    </row>
    <row r="50" spans="1:9" ht="15" customHeight="1" x14ac:dyDescent="0.2">
      <c r="A50" s="8"/>
      <c r="B50" s="8"/>
      <c r="C50" s="12"/>
      <c r="D50" s="12"/>
      <c r="E50" s="12"/>
      <c r="F50" s="12"/>
      <c r="G50" s="12"/>
      <c r="H50" s="12"/>
      <c r="I50" s="12"/>
    </row>
    <row r="51" spans="1:9" x14ac:dyDescent="0.2">
      <c r="A51" s="115"/>
      <c r="B51" s="115"/>
      <c r="C51" s="115"/>
      <c r="D51" s="115"/>
      <c r="E51" s="115"/>
      <c r="F51" s="115"/>
      <c r="G51" s="115"/>
      <c r="H51" s="115"/>
      <c r="I51" s="115"/>
    </row>
  </sheetData>
  <mergeCells count="25">
    <mergeCell ref="C47:I47"/>
    <mergeCell ref="A51:I51"/>
    <mergeCell ref="C41:I41"/>
    <mergeCell ref="C42:I42"/>
    <mergeCell ref="C43:I43"/>
    <mergeCell ref="C44:I44"/>
    <mergeCell ref="C45:I45"/>
    <mergeCell ref="C46:I46"/>
    <mergeCell ref="C40:I40"/>
    <mergeCell ref="C20:I20"/>
    <mergeCell ref="C21:I21"/>
    <mergeCell ref="C22:I22"/>
    <mergeCell ref="C23:I23"/>
    <mergeCell ref="C26:I26"/>
    <mergeCell ref="C27:I27"/>
    <mergeCell ref="C30:I30"/>
    <mergeCell ref="C31:I31"/>
    <mergeCell ref="C32:I32"/>
    <mergeCell ref="C33:I33"/>
    <mergeCell ref="C39:I39"/>
    <mergeCell ref="A6:I6"/>
    <mergeCell ref="C10:I10"/>
    <mergeCell ref="C11:I11"/>
    <mergeCell ref="C16:I16"/>
    <mergeCell ref="C17:I17"/>
  </mergeCells>
  <hyperlinks>
    <hyperlink ref="C16:I16" location="T01.1!A1" display="Tabla 01.1. Volumen de negocio, gasto y empleo ambientales. Totales y peso sobre el conjunto de actividades ambientales"/>
    <hyperlink ref="C17:I17" location="T01.2!A1" display="Tabla 01.2. Volumen de negocio, gasto y empleo ambientales por provincia"/>
    <hyperlink ref="C20:I20" location="T01.3!A1" display="Tabla 01.3. Facturación ambiental, total y media, por provincia"/>
    <hyperlink ref="C21:I21" location="T01.4!A1" display="Tabla 01.4. Indicadores de especialización ambiental"/>
    <hyperlink ref="C22:I22" location="'T01.5-6'!A1" display="Tabla 01.5 y 6. Indicadores de diversificación ambiental"/>
    <hyperlink ref="C23:I23" location="T01.7!A1" display="Tabla 01.7. Mercado geográfico ambiental"/>
    <hyperlink ref="C26:I26" location="T01.8!A1" display="Tabla 01.8. Gasto liquidado en las Administraciones Públicas por capítulo presupuestario"/>
    <hyperlink ref="C27:I27" location="T01.9!A1" display="Tabla 01.9. Gasto liquidado en las Administraciones Públicas por provincia y capítulo presupuestario"/>
    <hyperlink ref="C30:I30" location="T01.10!A1" display="Tabla 01.10. Personal ocupado y su equivalente a dedicación plena por sector institucional"/>
    <hyperlink ref="C31:I31" location="T01.11!A1" display="Tabla 01.11. Personal ocupado y su equivalente a dedicación plena por provincia y sector institucional"/>
    <hyperlink ref="C32:I32" location="T01.12!A1" display="Tabla 01.12. Personal ocupado y su equivalente a dedicación plena por sexo"/>
    <hyperlink ref="C33:I33" location="T01.13!A1" display="Tabla 01.13. Personal ocupado y su equivalente a dedicación plena por provincia y sexo"/>
    <hyperlink ref="C34" location="T01.14!A1" display="Tabla 01.14. Personal ocupado en el Sector Empresas por Categoría Profesional y sexo"/>
    <hyperlink ref="C35" location="T01.15!A1" display="Tabla 01.15. Empresas según la perspectiva de creación de empleo ambiental a corto y a largo plazo (en %)"/>
    <hyperlink ref="C39:I39" location="G01.1!A1" display="Gráfico 01.1. Distribución de la facturación ambiental por provincia (en %)"/>
    <hyperlink ref="C40:I40" location="G01.2!A1" display="Gráfico 01.2. Indicadores de especialización ambiental"/>
    <hyperlink ref="C41:I41" location="G01.3!A1" display="Gráfico 01.3. Indicadores de diversificación ambiental"/>
    <hyperlink ref="C42:I42" location="G01.4!A1" display="Gráfico 01.4. Distribución de establecimientos según ámbito geográfico de mercado ambiental (en %)"/>
    <hyperlink ref="C43:I43" location="G01.5!A1" display="Gráfico 01.5. Distribución del gasto liquidado en las Administraciones públicas por capítulo presupuestario (en %)"/>
    <hyperlink ref="C44:I44" location="G01.6!A1" display="Gráfico 01.6. Distribución del gasto total liquidado en las Administraciones Públicas por provincia (en %)"/>
    <hyperlink ref="C45:I45" location="G01.7!A1" display="Gráfico 01.7. Distribución del empleo ambiental por sector institucional (en %)"/>
    <hyperlink ref="C46:I46" location="G01.8!A1" display="Gráfico 01.8. Distribución del empleo ambiental (EDP) por sexo (en %)"/>
    <hyperlink ref="C47:I47" location="G01.9!A1" display="Gráfico 01.9. Distribución del empleo ambiental (EDP) por provincia (en %)"/>
    <hyperlink ref="C48" location="G01.10!A1" display="Gráfico 01.10. Personal ocupado en actuaciones ambientales por categoría profesional y sexo (%)"/>
    <hyperlink ref="C49" location="G01.11!A1" display="Gráfico 01.11. Empresas según la perspectiva de creación de empleo ambiental a corto y a largo plazo (en %)"/>
  </hyperlinks>
  <pageMargins left="0.74803149606299213" right="0.10984251968503937" top="0.4153543307086614" bottom="0.78543307086614167" header="0.12007874015748031" footer="0.49015748031496065"/>
  <pageSetup paperSize="0" fitToWidth="0" fitToHeight="0" pageOrder="overThenDown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3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2" width="44" customWidth="1"/>
    <col min="3" max="3" width="1" customWidth="1"/>
    <col min="4" max="4" width="15.7109375" customWidth="1"/>
    <col min="5" max="5" width="12" customWidth="1"/>
    <col min="6" max="6" width="1" customWidth="1"/>
    <col min="7" max="7" width="15.7109375" customWidth="1"/>
    <col min="8" max="8" width="13.28515625" customWidth="1"/>
    <col min="9" max="64" width="13.7109375" customWidth="1"/>
  </cols>
  <sheetData>
    <row r="5" spans="1:14" ht="26.1" customHeight="1" x14ac:dyDescent="0.2"/>
    <row r="6" spans="1:14" ht="45" customHeight="1" x14ac:dyDescent="0.2">
      <c r="A6" s="133" t="s">
        <v>129</v>
      </c>
      <c r="B6" s="133"/>
      <c r="C6" s="133"/>
      <c r="D6" s="133"/>
      <c r="E6" s="133"/>
      <c r="F6" s="133"/>
      <c r="G6" s="133"/>
      <c r="H6" s="133"/>
      <c r="I6" s="133"/>
      <c r="J6" s="89"/>
      <c r="K6" s="89"/>
      <c r="L6" s="89"/>
      <c r="M6" s="89"/>
      <c r="N6" s="89"/>
    </row>
    <row r="9" spans="1:14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1" spans="1:14" x14ac:dyDescent="0.2">
      <c r="B11" s="15" t="s">
        <v>12</v>
      </c>
    </row>
    <row r="13" spans="1:14" x14ac:dyDescent="0.2">
      <c r="B13" s="120" t="s">
        <v>13</v>
      </c>
      <c r="C13" s="120"/>
      <c r="D13" s="120"/>
      <c r="E13" s="120"/>
      <c r="F13" s="120"/>
      <c r="G13" s="120"/>
      <c r="H13" s="120"/>
    </row>
    <row r="15" spans="1:14" ht="25.5" customHeight="1" x14ac:dyDescent="0.2">
      <c r="B15" s="131" t="s">
        <v>97</v>
      </c>
      <c r="C15" s="90"/>
      <c r="D15" s="132" t="s">
        <v>43</v>
      </c>
      <c r="E15" s="132"/>
      <c r="F15" s="91"/>
      <c r="G15" s="129" t="s">
        <v>44</v>
      </c>
      <c r="H15" s="129"/>
    </row>
    <row r="16" spans="1:14" ht="15" customHeight="1" x14ac:dyDescent="0.2">
      <c r="B16" s="131"/>
      <c r="C16" s="90"/>
      <c r="D16" s="92" t="s">
        <v>48</v>
      </c>
      <c r="E16" s="93" t="s">
        <v>46</v>
      </c>
      <c r="F16" s="94"/>
      <c r="G16" s="92" t="s">
        <v>49</v>
      </c>
      <c r="H16" s="93" t="s">
        <v>46</v>
      </c>
    </row>
    <row r="17" spans="1:10" ht="15" customHeight="1" x14ac:dyDescent="0.2">
      <c r="B17" s="90" t="s">
        <v>98</v>
      </c>
      <c r="C17" s="90"/>
      <c r="D17" s="95">
        <v>16170</v>
      </c>
      <c r="E17" s="87">
        <v>86.632735065630868</v>
      </c>
      <c r="F17" s="87"/>
      <c r="G17" s="95">
        <v>10645</v>
      </c>
      <c r="H17" s="87">
        <v>80.962884088834812</v>
      </c>
    </row>
    <row r="18" spans="1:10" ht="15" customHeight="1" x14ac:dyDescent="0.2">
      <c r="B18" s="90" t="s">
        <v>99</v>
      </c>
      <c r="C18" s="90"/>
      <c r="D18" s="95">
        <v>2495</v>
      </c>
      <c r="E18" s="87">
        <v>13.367264934369141</v>
      </c>
      <c r="F18" s="87"/>
      <c r="G18" s="95">
        <v>2503</v>
      </c>
      <c r="H18" s="87">
        <v>19.037115911165195</v>
      </c>
    </row>
    <row r="19" spans="1:10" ht="15" customHeight="1" x14ac:dyDescent="0.2">
      <c r="B19" s="59" t="s">
        <v>100</v>
      </c>
      <c r="C19" s="60"/>
      <c r="D19" s="96">
        <v>18665</v>
      </c>
      <c r="E19" s="88">
        <v>100.00000000000001</v>
      </c>
      <c r="F19" s="87"/>
      <c r="G19" s="43">
        <v>13148</v>
      </c>
      <c r="H19" s="88">
        <v>100</v>
      </c>
    </row>
    <row r="20" spans="1:10" ht="48.75" customHeight="1" x14ac:dyDescent="0.2">
      <c r="B20" s="130" t="s">
        <v>101</v>
      </c>
      <c r="C20" s="130"/>
      <c r="D20" s="130"/>
      <c r="E20" s="130"/>
      <c r="F20" s="130"/>
      <c r="G20" s="130"/>
      <c r="H20" s="130"/>
    </row>
    <row r="21" spans="1:10" x14ac:dyDescent="0.2">
      <c r="B21" s="44"/>
      <c r="C21" s="44"/>
    </row>
    <row r="23" spans="1:10" ht="12.75" customHeight="1" x14ac:dyDescent="0.2">
      <c r="A23" s="119" t="s">
        <v>161</v>
      </c>
      <c r="B23" s="119"/>
      <c r="C23" s="119"/>
      <c r="D23" s="119"/>
      <c r="E23" s="119"/>
      <c r="F23" s="119"/>
      <c r="G23" s="119"/>
      <c r="H23" s="119"/>
      <c r="I23" s="110"/>
      <c r="J23" s="110"/>
    </row>
  </sheetData>
  <mergeCells count="7">
    <mergeCell ref="A6:I6"/>
    <mergeCell ref="B20:H20"/>
    <mergeCell ref="A23:H23"/>
    <mergeCell ref="B13:H13"/>
    <mergeCell ref="B15:B16"/>
    <mergeCell ref="D15:E15"/>
    <mergeCell ref="G15:H15"/>
  </mergeCells>
  <hyperlinks>
    <hyperlink ref="A23:H23" location="Índice!A1" display="Volver a índice GESTIÓN DE RESIDUOS Y RECICLAJE"/>
  </hyperlinks>
  <pageMargins left="0.74803149606299213" right="0.12992125984251968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536"/>
  <sheetViews>
    <sheetView showGridLines="0" workbookViewId="0">
      <selection activeCell="A6" sqref="A6:O6"/>
    </sheetView>
  </sheetViews>
  <sheetFormatPr baseColWidth="10" defaultRowHeight="15" customHeight="1" x14ac:dyDescent="0.2"/>
  <cols>
    <col min="1" max="1" width="3.28515625" customWidth="1"/>
    <col min="2" max="2" width="19.28515625" customWidth="1"/>
    <col min="3" max="3" width="1" customWidth="1"/>
    <col min="4" max="4" width="10.7109375" customWidth="1"/>
    <col min="5" max="5" width="9.42578125" customWidth="1"/>
    <col min="6" max="6" width="1" customWidth="1"/>
    <col min="7" max="7" width="10.7109375" customWidth="1"/>
    <col min="8" max="8" width="9.42578125" customWidth="1"/>
    <col min="9" max="9" width="1" customWidth="1"/>
    <col min="10" max="10" width="10.7109375" customWidth="1"/>
    <col min="11" max="11" width="9.42578125" customWidth="1"/>
    <col min="12" max="12" width="1" customWidth="1"/>
    <col min="13" max="13" width="10.7109375" customWidth="1"/>
    <col min="14" max="14" width="9.42578125" customWidth="1"/>
    <col min="15" max="64" width="13.7109375" customWidth="1"/>
  </cols>
  <sheetData>
    <row r="1" spans="1:15" ht="12.75" customHeight="1" x14ac:dyDescent="0.2"/>
    <row r="2" spans="1:15" ht="12.75" customHeight="1" x14ac:dyDescent="0.2"/>
    <row r="3" spans="1:15" ht="12.75" customHeight="1" x14ac:dyDescent="0.2"/>
    <row r="4" spans="1:15" ht="12.75" customHeight="1" x14ac:dyDescent="0.2"/>
    <row r="5" spans="1:15" ht="48" customHeight="1" x14ac:dyDescent="0.2"/>
    <row r="6" spans="1:15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9" spans="1:15" ht="15" customHeight="1" x14ac:dyDescent="0.2">
      <c r="A9" s="11" t="str">
        <f>+Índice!A9</f>
        <v>(12) MOVILIDAD SOSTENIBLE</v>
      </c>
      <c r="B9" s="5"/>
      <c r="C9" s="5"/>
      <c r="D9" s="5"/>
      <c r="E9" s="5"/>
      <c r="F9" s="5"/>
      <c r="G9" s="5"/>
      <c r="H9" s="5"/>
      <c r="I9" s="5"/>
    </row>
    <row r="11" spans="1:15" ht="15" customHeight="1" x14ac:dyDescent="0.2">
      <c r="B11" s="15" t="s">
        <v>12</v>
      </c>
    </row>
    <row r="13" spans="1:15" ht="15" customHeight="1" x14ac:dyDescent="0.2">
      <c r="B13" s="120" t="s">
        <v>102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5" spans="1:15" ht="15" customHeight="1" x14ac:dyDescent="0.2">
      <c r="B15" s="121"/>
      <c r="C15" s="31"/>
      <c r="D15" s="123" t="s">
        <v>43</v>
      </c>
      <c r="E15" s="123"/>
      <c r="F15" s="123"/>
      <c r="G15" s="123"/>
      <c r="H15" s="123"/>
      <c r="I15" s="50"/>
      <c r="J15" s="123" t="s">
        <v>44</v>
      </c>
      <c r="K15" s="123"/>
      <c r="L15" s="123"/>
      <c r="M15" s="123"/>
      <c r="N15" s="123"/>
    </row>
    <row r="16" spans="1:15" ht="15" customHeight="1" x14ac:dyDescent="0.2">
      <c r="B16" s="121"/>
      <c r="C16" s="31"/>
      <c r="D16" s="134" t="s">
        <v>103</v>
      </c>
      <c r="E16" s="134"/>
      <c r="F16" s="50"/>
      <c r="G16" s="134" t="s">
        <v>104</v>
      </c>
      <c r="H16" s="134"/>
      <c r="I16" s="50"/>
      <c r="J16" s="134" t="s">
        <v>103</v>
      </c>
      <c r="K16" s="134"/>
      <c r="L16" s="50"/>
      <c r="M16" s="134" t="s">
        <v>104</v>
      </c>
      <c r="N16" s="134"/>
    </row>
    <row r="17" spans="1:14" ht="15" customHeight="1" x14ac:dyDescent="0.2">
      <c r="B17" s="121"/>
      <c r="C17" s="31"/>
      <c r="D17" s="33" t="s">
        <v>48</v>
      </c>
      <c r="E17" s="34" t="s">
        <v>46</v>
      </c>
      <c r="F17" s="32"/>
      <c r="G17" s="33" t="s">
        <v>48</v>
      </c>
      <c r="H17" s="34" t="s">
        <v>46</v>
      </c>
      <c r="I17" s="32"/>
      <c r="J17" s="33" t="s">
        <v>49</v>
      </c>
      <c r="K17" s="34" t="s">
        <v>46</v>
      </c>
      <c r="L17" s="32"/>
      <c r="M17" s="33" t="s">
        <v>49</v>
      </c>
      <c r="N17" s="34" t="s">
        <v>46</v>
      </c>
    </row>
    <row r="18" spans="1:14" ht="15" customHeight="1" x14ac:dyDescent="0.2">
      <c r="B18" s="36" t="s">
        <v>50</v>
      </c>
      <c r="C18" s="36"/>
      <c r="D18" s="39">
        <v>1267</v>
      </c>
      <c r="E18" s="38">
        <v>7.8354978354978355</v>
      </c>
      <c r="F18" s="38"/>
      <c r="G18" s="39">
        <v>115</v>
      </c>
      <c r="H18" s="38">
        <v>4.6092184368737472</v>
      </c>
      <c r="I18" s="38"/>
      <c r="J18" s="39">
        <v>813</v>
      </c>
      <c r="K18" s="38">
        <v>7.6373884452794734</v>
      </c>
      <c r="L18" s="38"/>
      <c r="M18" s="39">
        <v>116</v>
      </c>
      <c r="N18" s="38">
        <v>4.6344386735916903</v>
      </c>
    </row>
    <row r="19" spans="1:14" ht="15" customHeight="1" x14ac:dyDescent="0.2">
      <c r="B19" s="36" t="s">
        <v>51</v>
      </c>
      <c r="C19" s="36"/>
      <c r="D19" s="39">
        <v>1799</v>
      </c>
      <c r="E19" s="38">
        <v>11.125541125541126</v>
      </c>
      <c r="F19" s="38"/>
      <c r="G19" s="39">
        <v>172</v>
      </c>
      <c r="H19" s="38">
        <v>6.8937875751503004</v>
      </c>
      <c r="I19" s="38"/>
      <c r="J19" s="39">
        <v>1219</v>
      </c>
      <c r="K19" s="38">
        <v>11.451385627054956</v>
      </c>
      <c r="L19" s="38"/>
      <c r="M19" s="39">
        <v>173</v>
      </c>
      <c r="N19" s="38">
        <v>6.9117059528565727</v>
      </c>
    </row>
    <row r="20" spans="1:14" ht="15" customHeight="1" x14ac:dyDescent="0.2">
      <c r="B20" s="36" t="s">
        <v>52</v>
      </c>
      <c r="C20" s="36"/>
      <c r="D20" s="39">
        <v>1552</v>
      </c>
      <c r="E20" s="38">
        <v>9.5980210265924555</v>
      </c>
      <c r="F20" s="38"/>
      <c r="G20" s="39">
        <v>352</v>
      </c>
      <c r="H20" s="38">
        <v>14.108216432865731</v>
      </c>
      <c r="I20" s="38"/>
      <c r="J20" s="39">
        <v>1031</v>
      </c>
      <c r="K20" s="38">
        <v>9.6852982620948804</v>
      </c>
      <c r="L20" s="38"/>
      <c r="M20" s="39">
        <v>353</v>
      </c>
      <c r="N20" s="38">
        <v>14.103076308429884</v>
      </c>
    </row>
    <row r="21" spans="1:14" ht="15" customHeight="1" x14ac:dyDescent="0.2">
      <c r="B21" s="36" t="s">
        <v>53</v>
      </c>
      <c r="C21" s="36"/>
      <c r="D21" s="39">
        <v>1765</v>
      </c>
      <c r="E21" s="38">
        <v>10.915275200989488</v>
      </c>
      <c r="F21" s="38"/>
      <c r="G21" s="39">
        <v>234</v>
      </c>
      <c r="H21" s="38">
        <v>9.3787575150300597</v>
      </c>
      <c r="I21" s="38"/>
      <c r="J21" s="39">
        <v>1183</v>
      </c>
      <c r="K21" s="38">
        <v>11.113198684828559</v>
      </c>
      <c r="L21" s="38"/>
      <c r="M21" s="39">
        <v>235</v>
      </c>
      <c r="N21" s="38">
        <v>9.3887335197762685</v>
      </c>
    </row>
    <row r="22" spans="1:14" ht="15" customHeight="1" x14ac:dyDescent="0.2">
      <c r="B22" s="36" t="s">
        <v>54</v>
      </c>
      <c r="C22" s="36"/>
      <c r="D22" s="39">
        <v>1123</v>
      </c>
      <c r="E22" s="38">
        <v>6.9449598021026597</v>
      </c>
      <c r="F22" s="38"/>
      <c r="G22" s="39">
        <v>107</v>
      </c>
      <c r="H22" s="38">
        <v>4.2885771543086166</v>
      </c>
      <c r="I22" s="38"/>
      <c r="J22" s="39">
        <v>706</v>
      </c>
      <c r="K22" s="38">
        <v>6.6322217003287927</v>
      </c>
      <c r="L22" s="38"/>
      <c r="M22" s="39">
        <v>108</v>
      </c>
      <c r="N22" s="38">
        <v>4.3148222133439873</v>
      </c>
    </row>
    <row r="23" spans="1:14" ht="15" customHeight="1" x14ac:dyDescent="0.2">
      <c r="B23" s="36" t="s">
        <v>55</v>
      </c>
      <c r="C23" s="36"/>
      <c r="D23" s="39">
        <v>1133</v>
      </c>
      <c r="E23" s="38">
        <v>7.0068027210884356</v>
      </c>
      <c r="F23" s="38"/>
      <c r="G23" s="39">
        <v>111</v>
      </c>
      <c r="H23" s="38">
        <v>4.4488977955911819</v>
      </c>
      <c r="I23" s="38"/>
      <c r="J23" s="39">
        <v>750</v>
      </c>
      <c r="K23" s="38">
        <v>7.045561296383279</v>
      </c>
      <c r="L23" s="38"/>
      <c r="M23" s="39">
        <v>112</v>
      </c>
      <c r="N23" s="38">
        <v>4.4746304434678388</v>
      </c>
    </row>
    <row r="24" spans="1:14" ht="15" customHeight="1" x14ac:dyDescent="0.2">
      <c r="B24" s="36" t="s">
        <v>56</v>
      </c>
      <c r="C24" s="36"/>
      <c r="D24" s="39">
        <v>3350</v>
      </c>
      <c r="E24" s="38">
        <v>20.717377860235004</v>
      </c>
      <c r="F24" s="38"/>
      <c r="G24" s="39">
        <v>613</v>
      </c>
      <c r="H24" s="38">
        <v>24.569138276553108</v>
      </c>
      <c r="I24" s="38"/>
      <c r="J24" s="39">
        <v>2239</v>
      </c>
      <c r="K24" s="38">
        <v>21.033348990136215</v>
      </c>
      <c r="L24" s="38"/>
      <c r="M24" s="39">
        <v>613</v>
      </c>
      <c r="N24" s="38">
        <v>24.490611266480226</v>
      </c>
    </row>
    <row r="25" spans="1:14" ht="15" customHeight="1" x14ac:dyDescent="0.2">
      <c r="B25" s="36" t="s">
        <v>57</v>
      </c>
      <c r="C25" s="36"/>
      <c r="D25" s="39">
        <v>4181</v>
      </c>
      <c r="E25" s="38">
        <v>25.856524427952998</v>
      </c>
      <c r="F25" s="38"/>
      <c r="G25" s="39">
        <v>791</v>
      </c>
      <c r="H25" s="38">
        <v>31.703406813627254</v>
      </c>
      <c r="I25" s="38"/>
      <c r="J25" s="39">
        <v>2704</v>
      </c>
      <c r="K25" s="38">
        <v>25.40159699389385</v>
      </c>
      <c r="L25" s="38"/>
      <c r="M25" s="39">
        <v>793</v>
      </c>
      <c r="N25" s="38">
        <v>31.681981622053534</v>
      </c>
    </row>
    <row r="26" spans="1:14" ht="15" customHeight="1" x14ac:dyDescent="0.2">
      <c r="B26" s="40" t="s">
        <v>58</v>
      </c>
      <c r="C26" s="36"/>
      <c r="D26" s="43">
        <v>16170</v>
      </c>
      <c r="E26" s="42">
        <v>100</v>
      </c>
      <c r="F26" s="38"/>
      <c r="G26" s="43">
        <v>2495</v>
      </c>
      <c r="H26" s="42">
        <v>100</v>
      </c>
      <c r="I26" s="38"/>
      <c r="J26" s="43">
        <v>10645</v>
      </c>
      <c r="K26" s="42">
        <v>100</v>
      </c>
      <c r="L26" s="38"/>
      <c r="M26" s="43">
        <v>2503</v>
      </c>
      <c r="N26" s="42">
        <v>100</v>
      </c>
    </row>
    <row r="27" spans="1:14" ht="47.25" customHeight="1" x14ac:dyDescent="0.2">
      <c r="B27" s="130" t="s">
        <v>101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</row>
    <row r="28" spans="1:14" ht="12.75" customHeight="1" x14ac:dyDescent="0.2">
      <c r="B28" s="44"/>
    </row>
    <row r="29" spans="1:14" ht="12.75" customHeight="1" x14ac:dyDescent="0.2">
      <c r="B29" s="44"/>
    </row>
    <row r="30" spans="1:14" ht="12.75" customHeight="1" x14ac:dyDescent="0.2">
      <c r="A30" s="119" t="s">
        <v>161</v>
      </c>
      <c r="B30" s="119"/>
      <c r="C30" s="119"/>
      <c r="D30" s="119"/>
      <c r="E30" s="119"/>
      <c r="F30" s="119"/>
      <c r="G30" s="119"/>
      <c r="H30" s="119"/>
    </row>
    <row r="65536" ht="12.75" customHeight="1" x14ac:dyDescent="0.2"/>
  </sheetData>
  <mergeCells count="11">
    <mergeCell ref="A6:O6"/>
    <mergeCell ref="B27:N27"/>
    <mergeCell ref="A30:H30"/>
    <mergeCell ref="B13:N13"/>
    <mergeCell ref="B15:B17"/>
    <mergeCell ref="D15:H15"/>
    <mergeCell ref="J15:N15"/>
    <mergeCell ref="D16:E16"/>
    <mergeCell ref="G16:H16"/>
    <mergeCell ref="J16:K16"/>
    <mergeCell ref="M16:N16"/>
  </mergeCells>
  <hyperlinks>
    <hyperlink ref="A30:H30" location="Índice!A1" display="Volver a índice GESTIÓN DE RESIDUOS Y RECICLAJE"/>
  </hyperlinks>
  <pageMargins left="0.74803149606299213" right="0.10984251968503937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5536"/>
  <sheetViews>
    <sheetView showGridLines="0" workbookViewId="0">
      <selection activeCell="A6" sqref="A6:J6"/>
    </sheetView>
  </sheetViews>
  <sheetFormatPr baseColWidth="10" defaultRowHeight="15" customHeight="1" x14ac:dyDescent="0.2"/>
  <cols>
    <col min="1" max="1" width="3.28515625" customWidth="1"/>
    <col min="2" max="2" width="31.7109375" customWidth="1"/>
    <col min="3" max="3" width="1" customWidth="1"/>
    <col min="4" max="4" width="14.42578125" customWidth="1"/>
    <col min="5" max="5" width="13.140625" customWidth="1"/>
    <col min="6" max="6" width="1" customWidth="1"/>
    <col min="7" max="7" width="14.42578125" customWidth="1"/>
    <col min="8" max="8" width="13.140625" customWidth="1"/>
    <col min="9" max="64" width="13.7109375" customWidth="1"/>
  </cols>
  <sheetData>
    <row r="6" spans="1:14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  <c r="J6" s="116"/>
      <c r="K6" s="14"/>
      <c r="L6" s="14"/>
      <c r="M6" s="14"/>
      <c r="N6" s="14"/>
    </row>
    <row r="9" spans="1:14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1" spans="1:14" ht="15" customHeight="1" x14ac:dyDescent="0.2">
      <c r="B11" s="15" t="s">
        <v>12</v>
      </c>
    </row>
    <row r="13" spans="1:14" ht="15" customHeight="1" x14ac:dyDescent="0.2">
      <c r="B13" s="120" t="s">
        <v>15</v>
      </c>
      <c r="C13" s="120"/>
      <c r="D13" s="120"/>
      <c r="E13" s="120"/>
      <c r="F13" s="120"/>
      <c r="G13" s="120"/>
      <c r="H13" s="120"/>
    </row>
    <row r="15" spans="1:14" ht="24.75" customHeight="1" x14ac:dyDescent="0.2">
      <c r="B15" s="121"/>
      <c r="C15" s="90"/>
      <c r="D15" s="132" t="s">
        <v>43</v>
      </c>
      <c r="E15" s="132"/>
      <c r="F15" s="91"/>
      <c r="G15" s="129" t="s">
        <v>44</v>
      </c>
      <c r="H15" s="129"/>
    </row>
    <row r="16" spans="1:14" ht="15" customHeight="1" x14ac:dyDescent="0.2">
      <c r="B16" s="121"/>
      <c r="C16" s="90"/>
      <c r="D16" s="92" t="s">
        <v>48</v>
      </c>
      <c r="E16" s="93" t="s">
        <v>46</v>
      </c>
      <c r="F16" s="94"/>
      <c r="G16" s="92" t="s">
        <v>49</v>
      </c>
      <c r="H16" s="93" t="s">
        <v>46</v>
      </c>
    </row>
    <row r="17" spans="1:8" ht="15" customHeight="1" x14ac:dyDescent="0.2">
      <c r="B17" s="90" t="s">
        <v>105</v>
      </c>
      <c r="C17" s="90"/>
      <c r="D17" s="95">
        <v>15792</v>
      </c>
      <c r="E17" s="87">
        <v>84.607554245914812</v>
      </c>
      <c r="F17" s="87"/>
      <c r="G17" s="95">
        <v>10934</v>
      </c>
      <c r="H17" s="87">
        <v>83.160937024642536</v>
      </c>
    </row>
    <row r="18" spans="1:8" ht="15" customHeight="1" x14ac:dyDescent="0.2">
      <c r="B18" s="90" t="s">
        <v>106</v>
      </c>
      <c r="C18" s="90"/>
      <c r="D18" s="95">
        <v>2873</v>
      </c>
      <c r="E18" s="87">
        <v>15.392445754085186</v>
      </c>
      <c r="F18" s="87"/>
      <c r="G18" s="95">
        <v>2214</v>
      </c>
      <c r="H18" s="87">
        <v>16.839062975357468</v>
      </c>
    </row>
    <row r="19" spans="1:8" ht="15" customHeight="1" x14ac:dyDescent="0.2">
      <c r="B19" s="59" t="s">
        <v>100</v>
      </c>
      <c r="C19" s="60"/>
      <c r="D19" s="96">
        <v>18665</v>
      </c>
      <c r="E19" s="88">
        <v>100</v>
      </c>
      <c r="F19" s="87"/>
      <c r="G19" s="43">
        <v>13148</v>
      </c>
      <c r="H19" s="88">
        <v>100</v>
      </c>
    </row>
    <row r="20" spans="1:8" ht="15" customHeight="1" x14ac:dyDescent="0.2">
      <c r="B20" s="44"/>
      <c r="C20" s="44"/>
    </row>
    <row r="21" spans="1:8" ht="12.75" customHeight="1" x14ac:dyDescent="0.2"/>
    <row r="22" spans="1:8" ht="12.75" customHeight="1" x14ac:dyDescent="0.2">
      <c r="A22" s="119" t="s">
        <v>161</v>
      </c>
      <c r="B22" s="119"/>
      <c r="C22" s="119"/>
      <c r="D22" s="119"/>
      <c r="E22" s="119"/>
      <c r="F22" s="119"/>
      <c r="G22" s="119"/>
      <c r="H22" s="119"/>
    </row>
    <row r="65536" ht="12.75" customHeight="1" x14ac:dyDescent="0.2"/>
  </sheetData>
  <mergeCells count="6">
    <mergeCell ref="A6:J6"/>
    <mergeCell ref="A22:H22"/>
    <mergeCell ref="B13:H13"/>
    <mergeCell ref="B15:B16"/>
    <mergeCell ref="D15:E15"/>
    <mergeCell ref="G15:H15"/>
  </mergeCells>
  <hyperlinks>
    <hyperlink ref="A22:H22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A6" sqref="A6:P6"/>
    </sheetView>
  </sheetViews>
  <sheetFormatPr baseColWidth="10" defaultRowHeight="12.75" x14ac:dyDescent="0.2"/>
  <cols>
    <col min="1" max="1" width="3.28515625" customWidth="1"/>
    <col min="2" max="2" width="16.85546875" customWidth="1"/>
    <col min="3" max="3" width="1" customWidth="1"/>
    <col min="4" max="4" width="12" customWidth="1"/>
    <col min="5" max="5" width="10.7109375" customWidth="1"/>
    <col min="6" max="6" width="1" customWidth="1"/>
    <col min="7" max="7" width="12" customWidth="1"/>
    <col min="8" max="8" width="10.7109375" customWidth="1"/>
    <col min="9" max="9" width="1" customWidth="1"/>
    <col min="10" max="10" width="12" customWidth="1"/>
    <col min="11" max="11" width="10.7109375" customWidth="1"/>
    <col min="12" max="12" width="1" customWidth="1"/>
    <col min="13" max="13" width="12" customWidth="1"/>
    <col min="14" max="14" width="10.7109375" customWidth="1"/>
    <col min="15" max="15" width="1" customWidth="1"/>
    <col min="16" max="16" width="12" customWidth="1"/>
    <col min="17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6" ht="15" customHeight="1" x14ac:dyDescent="0.2"/>
    <row r="11" spans="1:16" ht="15" customHeight="1" x14ac:dyDescent="0.2">
      <c r="B11" s="15" t="s">
        <v>12</v>
      </c>
    </row>
    <row r="12" spans="1:16" ht="15" customHeight="1" x14ac:dyDescent="0.2"/>
    <row r="13" spans="1:16" ht="15" customHeight="1" x14ac:dyDescent="0.2">
      <c r="B13" s="120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</row>
    <row r="14" spans="1:16" ht="15" customHeight="1" x14ac:dyDescent="0.2"/>
    <row r="15" spans="1:16" ht="15" customHeight="1" x14ac:dyDescent="0.2">
      <c r="B15" s="121"/>
      <c r="C15" s="31"/>
      <c r="D15" s="123" t="s">
        <v>43</v>
      </c>
      <c r="E15" s="123"/>
      <c r="F15" s="123"/>
      <c r="G15" s="123"/>
      <c r="H15" s="123"/>
      <c r="I15" s="50"/>
      <c r="J15" s="123" t="s">
        <v>44</v>
      </c>
      <c r="K15" s="123"/>
      <c r="L15" s="123"/>
      <c r="M15" s="123"/>
      <c r="N15" s="123"/>
      <c r="O15" s="60"/>
      <c r="P15" s="136" t="s">
        <v>107</v>
      </c>
    </row>
    <row r="16" spans="1:16" ht="15" customHeight="1" x14ac:dyDescent="0.2">
      <c r="B16" s="121"/>
      <c r="C16" s="31"/>
      <c r="D16" s="134" t="s">
        <v>105</v>
      </c>
      <c r="E16" s="134"/>
      <c r="F16" s="50"/>
      <c r="G16" s="134" t="s">
        <v>106</v>
      </c>
      <c r="H16" s="134"/>
      <c r="I16" s="50"/>
      <c r="J16" s="134" t="s">
        <v>105</v>
      </c>
      <c r="K16" s="134"/>
      <c r="L16" s="50"/>
      <c r="M16" s="134" t="s">
        <v>106</v>
      </c>
      <c r="N16" s="134"/>
      <c r="O16" s="60"/>
      <c r="P16" s="136"/>
    </row>
    <row r="17" spans="1:16" ht="15" customHeight="1" x14ac:dyDescent="0.2">
      <c r="B17" s="121"/>
      <c r="C17" s="31"/>
      <c r="D17" s="33" t="s">
        <v>48</v>
      </c>
      <c r="E17" s="34" t="s">
        <v>46</v>
      </c>
      <c r="F17" s="32"/>
      <c r="G17" s="33" t="s">
        <v>48</v>
      </c>
      <c r="H17" s="34" t="s">
        <v>46</v>
      </c>
      <c r="I17" s="32"/>
      <c r="J17" s="33" t="s">
        <v>49</v>
      </c>
      <c r="K17" s="34" t="s">
        <v>46</v>
      </c>
      <c r="L17" s="32"/>
      <c r="M17" s="33" t="s">
        <v>49</v>
      </c>
      <c r="N17" s="53" t="s">
        <v>46</v>
      </c>
      <c r="O17" s="50"/>
      <c r="P17" s="136"/>
    </row>
    <row r="18" spans="1:16" ht="15" customHeight="1" x14ac:dyDescent="0.2">
      <c r="B18" s="36" t="s">
        <v>50</v>
      </c>
      <c r="C18" s="36"/>
      <c r="D18" s="39">
        <v>1158</v>
      </c>
      <c r="E18" s="38">
        <v>7.3328267477203655</v>
      </c>
      <c r="F18" s="38"/>
      <c r="G18" s="39">
        <v>224</v>
      </c>
      <c r="H18" s="38">
        <v>7.7967281587191088</v>
      </c>
      <c r="I18" s="39"/>
      <c r="J18" s="39">
        <v>760</v>
      </c>
      <c r="K18" s="38">
        <v>6.9507956831900488</v>
      </c>
      <c r="L18" s="38"/>
      <c r="M18" s="39">
        <v>169</v>
      </c>
      <c r="N18" s="38">
        <v>7.6332429990966579</v>
      </c>
      <c r="O18" s="38"/>
      <c r="P18" s="66">
        <v>0.22236842105263158</v>
      </c>
    </row>
    <row r="19" spans="1:16" ht="15" customHeight="1" x14ac:dyDescent="0.2">
      <c r="B19" s="36" t="s">
        <v>51</v>
      </c>
      <c r="C19" s="36"/>
      <c r="D19" s="39">
        <v>1674</v>
      </c>
      <c r="E19" s="38">
        <v>10.600303951367781</v>
      </c>
      <c r="F19" s="38"/>
      <c r="G19" s="39">
        <v>297</v>
      </c>
      <c r="H19" s="38">
        <v>10.337626174730246</v>
      </c>
      <c r="I19" s="39"/>
      <c r="J19" s="39">
        <v>1166</v>
      </c>
      <c r="K19" s="38">
        <v>10.663983903420524</v>
      </c>
      <c r="L19" s="38"/>
      <c r="M19" s="39">
        <v>226</v>
      </c>
      <c r="N19" s="38">
        <v>10.207768744354111</v>
      </c>
      <c r="O19" s="38"/>
      <c r="P19" s="66">
        <v>0.19382504288164665</v>
      </c>
    </row>
    <row r="20" spans="1:16" ht="15" customHeight="1" x14ac:dyDescent="0.2">
      <c r="B20" s="36" t="s">
        <v>52</v>
      </c>
      <c r="C20" s="36"/>
      <c r="D20" s="39">
        <v>1622</v>
      </c>
      <c r="E20" s="38">
        <v>10.271023302938197</v>
      </c>
      <c r="F20" s="38"/>
      <c r="G20" s="39">
        <v>282</v>
      </c>
      <c r="H20" s="38">
        <v>9.8155238426731639</v>
      </c>
      <c r="I20" s="39"/>
      <c r="J20" s="39">
        <v>1163</v>
      </c>
      <c r="K20" s="38">
        <v>10.63654655203951</v>
      </c>
      <c r="L20" s="38"/>
      <c r="M20" s="39">
        <v>221</v>
      </c>
      <c r="N20" s="38">
        <v>9.98193315266486</v>
      </c>
      <c r="O20" s="38"/>
      <c r="P20" s="66">
        <v>0.19002579535683578</v>
      </c>
    </row>
    <row r="21" spans="1:16" ht="15" customHeight="1" x14ac:dyDescent="0.2">
      <c r="B21" s="36" t="s">
        <v>53</v>
      </c>
      <c r="C21" s="36"/>
      <c r="D21" s="39">
        <v>1687</v>
      </c>
      <c r="E21" s="38">
        <v>10.682624113475176</v>
      </c>
      <c r="F21" s="38"/>
      <c r="G21" s="39">
        <v>312</v>
      </c>
      <c r="H21" s="38">
        <v>10.859728506787331</v>
      </c>
      <c r="I21" s="39"/>
      <c r="J21" s="39">
        <v>1182</v>
      </c>
      <c r="K21" s="38">
        <v>10.810316444119261</v>
      </c>
      <c r="L21" s="38"/>
      <c r="M21" s="39">
        <v>236</v>
      </c>
      <c r="N21" s="38">
        <v>10.659439927732612</v>
      </c>
      <c r="O21" s="38"/>
      <c r="P21" s="66">
        <v>0.19966159052453469</v>
      </c>
    </row>
    <row r="22" spans="1:16" ht="15" customHeight="1" x14ac:dyDescent="0.2">
      <c r="B22" s="36" t="s">
        <v>54</v>
      </c>
      <c r="C22" s="36"/>
      <c r="D22" s="39">
        <v>1037</v>
      </c>
      <c r="E22" s="38">
        <v>6.5666160081053695</v>
      </c>
      <c r="F22" s="38"/>
      <c r="G22" s="39">
        <v>193</v>
      </c>
      <c r="H22" s="38">
        <v>6.7177166724678035</v>
      </c>
      <c r="I22" s="39"/>
      <c r="J22" s="39">
        <v>667</v>
      </c>
      <c r="K22" s="38">
        <v>6.1002377903786353</v>
      </c>
      <c r="L22" s="38"/>
      <c r="M22" s="39">
        <v>147</v>
      </c>
      <c r="N22" s="38">
        <v>6.639566395663957</v>
      </c>
      <c r="O22" s="38"/>
      <c r="P22" s="66">
        <v>0.22038980509745126</v>
      </c>
    </row>
    <row r="23" spans="1:16" ht="15" customHeight="1" x14ac:dyDescent="0.2">
      <c r="B23" s="36" t="s">
        <v>55</v>
      </c>
      <c r="C23" s="36"/>
      <c r="D23" s="39">
        <v>1056</v>
      </c>
      <c r="E23" s="38">
        <v>6.6869300911854097</v>
      </c>
      <c r="F23" s="38"/>
      <c r="G23" s="39">
        <v>188</v>
      </c>
      <c r="H23" s="38">
        <v>6.5436825617821093</v>
      </c>
      <c r="I23" s="39"/>
      <c r="J23" s="39">
        <v>719</v>
      </c>
      <c r="K23" s="38">
        <v>6.5758185476495337</v>
      </c>
      <c r="L23" s="38"/>
      <c r="M23" s="39">
        <v>143</v>
      </c>
      <c r="N23" s="38">
        <v>6.4588979223125564</v>
      </c>
      <c r="O23" s="38"/>
      <c r="P23" s="66">
        <v>0.19888734353268428</v>
      </c>
    </row>
    <row r="24" spans="1:16" ht="15" customHeight="1" x14ac:dyDescent="0.2">
      <c r="B24" s="36" t="s">
        <v>56</v>
      </c>
      <c r="C24" s="36"/>
      <c r="D24" s="39">
        <v>3351</v>
      </c>
      <c r="E24" s="38">
        <v>21.219604863221885</v>
      </c>
      <c r="F24" s="38"/>
      <c r="G24" s="39">
        <v>612</v>
      </c>
      <c r="H24" s="38">
        <v>21.301775147928996</v>
      </c>
      <c r="I24" s="39"/>
      <c r="J24" s="39">
        <v>2378</v>
      </c>
      <c r="K24" s="38">
        <v>21.748673861349918</v>
      </c>
      <c r="L24" s="38"/>
      <c r="M24" s="39">
        <v>474</v>
      </c>
      <c r="N24" s="38">
        <v>21.409214092140921</v>
      </c>
      <c r="O24" s="38"/>
      <c r="P24" s="66">
        <v>0.19932716568544995</v>
      </c>
    </row>
    <row r="25" spans="1:16" ht="15" customHeight="1" x14ac:dyDescent="0.2">
      <c r="B25" s="36" t="s">
        <v>57</v>
      </c>
      <c r="C25" s="36"/>
      <c r="D25" s="39">
        <v>4207</v>
      </c>
      <c r="E25" s="38">
        <v>26.640070921985814</v>
      </c>
      <c r="F25" s="38"/>
      <c r="G25" s="39">
        <v>765</v>
      </c>
      <c r="H25" s="38">
        <v>26.627218934911244</v>
      </c>
      <c r="I25" s="39"/>
      <c r="J25" s="39">
        <v>2899</v>
      </c>
      <c r="K25" s="38">
        <v>26.513627217852569</v>
      </c>
      <c r="L25" s="38"/>
      <c r="M25" s="39">
        <v>598</v>
      </c>
      <c r="N25" s="38">
        <v>27.009936766034325</v>
      </c>
      <c r="O25" s="38"/>
      <c r="P25" s="66">
        <v>0.20627802690582961</v>
      </c>
    </row>
    <row r="26" spans="1:16" ht="15" customHeight="1" x14ac:dyDescent="0.2">
      <c r="B26" s="40" t="s">
        <v>58</v>
      </c>
      <c r="C26" s="36"/>
      <c r="D26" s="43">
        <v>15792</v>
      </c>
      <c r="E26" s="42">
        <v>100</v>
      </c>
      <c r="F26" s="38"/>
      <c r="G26" s="43">
        <v>2873</v>
      </c>
      <c r="H26" s="42">
        <v>99.999999999999986</v>
      </c>
      <c r="I26" s="98"/>
      <c r="J26" s="43">
        <v>10934</v>
      </c>
      <c r="K26" s="42">
        <v>100</v>
      </c>
      <c r="L26" s="38"/>
      <c r="M26" s="43">
        <v>2214</v>
      </c>
      <c r="N26" s="42">
        <v>100.00000000000001</v>
      </c>
      <c r="O26" s="38"/>
      <c r="P26" s="99">
        <v>0.20248765319187853</v>
      </c>
    </row>
    <row r="27" spans="1:16" ht="37.5" customHeight="1" x14ac:dyDescent="0.2">
      <c r="B27" s="135" t="s">
        <v>108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16" ht="15" customHeight="1" x14ac:dyDescent="0.2">
      <c r="B28" s="44"/>
      <c r="C28" s="44"/>
    </row>
    <row r="29" spans="1:16" ht="15" customHeight="1" x14ac:dyDescent="0.2"/>
    <row r="30" spans="1:16" ht="12.75" customHeight="1" x14ac:dyDescent="0.2">
      <c r="A30" s="119" t="s">
        <v>161</v>
      </c>
      <c r="B30" s="119"/>
      <c r="C30" s="119"/>
      <c r="D30" s="119"/>
      <c r="E30" s="119"/>
      <c r="F30" s="119"/>
      <c r="G30" s="119"/>
      <c r="H30" s="119"/>
    </row>
  </sheetData>
  <mergeCells count="12">
    <mergeCell ref="M16:N16"/>
    <mergeCell ref="B27:P27"/>
    <mergeCell ref="A30:H30"/>
    <mergeCell ref="A6:P6"/>
    <mergeCell ref="B13:P13"/>
    <mergeCell ref="B15:B17"/>
    <mergeCell ref="D15:H15"/>
    <mergeCell ref="J15:N15"/>
    <mergeCell ref="P15:P17"/>
    <mergeCell ref="D16:E16"/>
    <mergeCell ref="G16:H16"/>
    <mergeCell ref="J16:K16"/>
  </mergeCells>
  <hyperlinks>
    <hyperlink ref="A30:H30" location="Índice!A1" display="Volver a índice GESTIÓN DE RESIDUOS Y RECICLAJE"/>
  </hyperlinks>
  <pageMargins left="0.74803149606299213" right="0.74803149606299213" top="0.56535433070866148" bottom="0.89527559055118111" header="0.27007874015748035" footer="0.6"/>
  <pageSetup paperSize="0" fitToWidth="0" fitToHeight="0" pageOrder="overThenDown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5"/>
  <sheetViews>
    <sheetView showGridLines="0" workbookViewId="0">
      <selection activeCell="A6" sqref="A6:I6"/>
    </sheetView>
  </sheetViews>
  <sheetFormatPr baseColWidth="10" defaultRowHeight="12.75" x14ac:dyDescent="0.2"/>
  <cols>
    <col min="1" max="1" width="4.7109375" customWidth="1"/>
    <col min="2" max="2" width="43.85546875" customWidth="1"/>
    <col min="3" max="3" width="13.28515625" customWidth="1"/>
    <col min="4" max="4" width="14.140625" customWidth="1"/>
    <col min="5" max="5" width="2.140625" customWidth="1"/>
    <col min="6" max="6" width="13.28515625" customWidth="1"/>
    <col min="7" max="7" width="14.140625" customWidth="1"/>
    <col min="8" max="8" width="2.140625" customWidth="1"/>
    <col min="9" max="9" width="13.28515625" customWidth="1"/>
    <col min="10" max="11" width="14.140625" customWidth="1"/>
    <col min="12" max="12" width="2" customWidth="1"/>
    <col min="13" max="14" width="14.140625" customWidth="1"/>
    <col min="15" max="15" width="2.140625" customWidth="1"/>
    <col min="16" max="64" width="14.140625" customWidth="1"/>
  </cols>
  <sheetData>
    <row r="5" spans="1:16" ht="35.1" customHeight="1" x14ac:dyDescent="0.2"/>
    <row r="6" spans="1:16" ht="43.3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  <c r="J6" s="30"/>
      <c r="K6" s="30"/>
      <c r="L6" s="30"/>
      <c r="M6" s="30"/>
      <c r="N6" s="30"/>
      <c r="O6" s="30"/>
      <c r="P6" s="30"/>
    </row>
    <row r="9" spans="1:16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1" spans="1:16" x14ac:dyDescent="0.2">
      <c r="A11" s="15" t="s">
        <v>12</v>
      </c>
      <c r="B11" s="15"/>
    </row>
    <row r="12" spans="1:16" x14ac:dyDescent="0.2">
      <c r="B12" s="15"/>
    </row>
    <row r="13" spans="1:16" x14ac:dyDescent="0.2">
      <c r="A13" s="46"/>
      <c r="B13" s="46" t="s">
        <v>17</v>
      </c>
      <c r="C13" s="46"/>
      <c r="D13" s="46"/>
      <c r="E13" s="46"/>
      <c r="F13" s="46"/>
      <c r="G13" s="46"/>
      <c r="H13" s="46"/>
      <c r="I13" s="46"/>
      <c r="J13" s="46"/>
    </row>
    <row r="14" spans="1:16" x14ac:dyDescent="0.2">
      <c r="C14" s="100"/>
      <c r="D14" s="100"/>
      <c r="E14" s="100"/>
      <c r="F14" s="100"/>
      <c r="G14" s="100"/>
      <c r="H14" s="100"/>
      <c r="I14" s="100"/>
      <c r="J14" s="100"/>
    </row>
    <row r="15" spans="1:16" ht="15" customHeight="1" x14ac:dyDescent="0.2">
      <c r="B15" s="121"/>
      <c r="C15" s="134" t="s">
        <v>43</v>
      </c>
      <c r="D15" s="134"/>
      <c r="E15" s="134"/>
      <c r="F15" s="134"/>
      <c r="G15" s="134"/>
      <c r="H15" s="134"/>
      <c r="I15" s="134"/>
      <c r="J15" s="134"/>
    </row>
    <row r="16" spans="1:16" ht="15" customHeight="1" x14ac:dyDescent="0.2">
      <c r="B16" s="121"/>
      <c r="C16" s="134" t="s">
        <v>105</v>
      </c>
      <c r="D16" s="134"/>
      <c r="E16" s="50"/>
      <c r="F16" s="134" t="s">
        <v>106</v>
      </c>
      <c r="G16" s="134"/>
      <c r="H16" s="50"/>
      <c r="I16" s="134" t="s">
        <v>94</v>
      </c>
      <c r="J16" s="134"/>
    </row>
    <row r="17" spans="1:10" ht="15" customHeight="1" x14ac:dyDescent="0.2">
      <c r="B17" s="121"/>
      <c r="C17" s="33" t="s">
        <v>48</v>
      </c>
      <c r="D17" s="34" t="s">
        <v>46</v>
      </c>
      <c r="E17" s="32"/>
      <c r="F17" s="33" t="s">
        <v>48</v>
      </c>
      <c r="G17" s="34" t="s">
        <v>46</v>
      </c>
      <c r="H17" s="32"/>
      <c r="I17" s="33" t="s">
        <v>48</v>
      </c>
      <c r="J17" s="34" t="s">
        <v>46</v>
      </c>
    </row>
    <row r="18" spans="1:10" ht="27.95" customHeight="1" x14ac:dyDescent="0.2">
      <c r="B18" s="36" t="s">
        <v>109</v>
      </c>
      <c r="C18" s="95">
        <v>541</v>
      </c>
      <c r="D18" s="38">
        <v>3.9700594408160268</v>
      </c>
      <c r="E18" s="38"/>
      <c r="F18" s="39">
        <v>172</v>
      </c>
      <c r="G18" s="38">
        <v>6.7636649626425491</v>
      </c>
      <c r="H18" s="38"/>
      <c r="I18" s="39">
        <v>713</v>
      </c>
      <c r="J18" s="38">
        <v>4.4094001236858382</v>
      </c>
    </row>
    <row r="19" spans="1:10" ht="39" customHeight="1" x14ac:dyDescent="0.2">
      <c r="B19" s="36" t="s">
        <v>110</v>
      </c>
      <c r="C19" s="95">
        <v>269</v>
      </c>
      <c r="D19" s="38">
        <v>1.974022161884494</v>
      </c>
      <c r="E19" s="38"/>
      <c r="F19" s="39">
        <v>95</v>
      </c>
      <c r="G19" s="38">
        <v>3.7357451828548958</v>
      </c>
      <c r="H19" s="38"/>
      <c r="I19" s="39">
        <v>364</v>
      </c>
      <c r="J19" s="38">
        <v>2.2510822510822512</v>
      </c>
    </row>
    <row r="20" spans="1:10" ht="27" customHeight="1" x14ac:dyDescent="0.2">
      <c r="B20" s="36" t="s">
        <v>111</v>
      </c>
      <c r="C20" s="95">
        <v>1099</v>
      </c>
      <c r="D20" s="38">
        <v>8.0648712115652756</v>
      </c>
      <c r="E20" s="38"/>
      <c r="F20" s="39">
        <v>435</v>
      </c>
      <c r="G20" s="38">
        <v>17.105780574125049</v>
      </c>
      <c r="H20" s="38"/>
      <c r="I20" s="39">
        <v>1534</v>
      </c>
      <c r="J20" s="38">
        <v>9.486703772418057</v>
      </c>
    </row>
    <row r="21" spans="1:10" ht="39.950000000000003" customHeight="1" x14ac:dyDescent="0.2">
      <c r="B21" s="36" t="s">
        <v>112</v>
      </c>
      <c r="C21" s="95">
        <v>11718</v>
      </c>
      <c r="D21" s="38">
        <v>85.991047185734203</v>
      </c>
      <c r="E21" s="38"/>
      <c r="F21" s="39">
        <v>1841</v>
      </c>
      <c r="G21" s="38">
        <v>72.394809280377501</v>
      </c>
      <c r="H21" s="38"/>
      <c r="I21" s="39">
        <v>13559</v>
      </c>
      <c r="J21" s="38">
        <v>83.852813852813853</v>
      </c>
    </row>
    <row r="22" spans="1:10" ht="15" customHeight="1" x14ac:dyDescent="0.2">
      <c r="B22" s="40" t="s">
        <v>94</v>
      </c>
      <c r="C22" s="43">
        <v>13627</v>
      </c>
      <c r="D22" s="42">
        <v>100</v>
      </c>
      <c r="E22" s="38"/>
      <c r="F22" s="43">
        <v>2543</v>
      </c>
      <c r="G22" s="42">
        <v>100</v>
      </c>
      <c r="H22" s="38"/>
      <c r="I22" s="43">
        <v>16170</v>
      </c>
      <c r="J22" s="42">
        <v>100</v>
      </c>
    </row>
    <row r="25" spans="1:10" ht="12.75" customHeight="1" x14ac:dyDescent="0.2">
      <c r="A25" s="119" t="s">
        <v>161</v>
      </c>
      <c r="B25" s="119"/>
      <c r="C25" s="119"/>
      <c r="D25" s="119"/>
      <c r="E25" s="119"/>
      <c r="F25" s="119"/>
      <c r="G25" s="119"/>
      <c r="H25" s="119"/>
    </row>
  </sheetData>
  <mergeCells count="7">
    <mergeCell ref="A6:I6"/>
    <mergeCell ref="A25:H25"/>
    <mergeCell ref="B15:B17"/>
    <mergeCell ref="C15:J15"/>
    <mergeCell ref="C16:D16"/>
    <mergeCell ref="F16:G16"/>
    <mergeCell ref="I16:J16"/>
  </mergeCells>
  <hyperlinks>
    <hyperlink ref="A25:H25" location="Índice!A1" display="Volver a índice GESTIÓN DE RESIDUOS Y RECICLAJE"/>
  </hyperlinks>
  <pageMargins left="0.78740157480314954" right="0.78740157480314954" top="1.1811023622047243" bottom="1.1811023622047243" header="0.78740157480314954" footer="0.78740157480314954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0"/>
  <sheetViews>
    <sheetView showGridLines="0" workbookViewId="0">
      <selection activeCell="A6" sqref="A6:E6"/>
    </sheetView>
  </sheetViews>
  <sheetFormatPr baseColWidth="10" defaultRowHeight="12.75" x14ac:dyDescent="0.2"/>
  <cols>
    <col min="1" max="1" width="4.140625" customWidth="1"/>
    <col min="2" max="2" width="85.7109375" customWidth="1"/>
    <col min="3" max="4" width="14.140625" customWidth="1"/>
    <col min="5" max="5" width="11" customWidth="1"/>
    <col min="6" max="1024" width="14.140625" customWidth="1"/>
  </cols>
  <sheetData>
    <row r="5" spans="1:13" ht="35.1" customHeight="1" x14ac:dyDescent="0.2"/>
    <row r="6" spans="1:13" ht="43.35" customHeight="1" x14ac:dyDescent="0.2">
      <c r="A6" s="116" t="s">
        <v>129</v>
      </c>
      <c r="B6" s="116"/>
      <c r="C6" s="116"/>
      <c r="D6" s="116"/>
      <c r="E6" s="116"/>
      <c r="F6" s="30"/>
      <c r="G6" s="30"/>
      <c r="H6" s="30"/>
      <c r="I6" s="30"/>
      <c r="J6" s="30"/>
      <c r="K6" s="30"/>
      <c r="L6" s="30"/>
      <c r="M6" s="30"/>
    </row>
    <row r="9" spans="1:13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1" spans="1:13" x14ac:dyDescent="0.2">
      <c r="A11" s="15" t="s">
        <v>12</v>
      </c>
    </row>
    <row r="13" spans="1:13" x14ac:dyDescent="0.2">
      <c r="B13" s="15" t="s">
        <v>18</v>
      </c>
      <c r="C13" s="45"/>
    </row>
    <row r="14" spans="1:13" x14ac:dyDescent="0.2">
      <c r="B14" s="45"/>
      <c r="C14" s="45"/>
    </row>
    <row r="15" spans="1:13" ht="15" customHeight="1" x14ac:dyDescent="0.2">
      <c r="B15" s="67"/>
      <c r="C15" s="69" t="s">
        <v>113</v>
      </c>
      <c r="D15" s="69" t="s">
        <v>114</v>
      </c>
      <c r="E15" s="69" t="s">
        <v>94</v>
      </c>
    </row>
    <row r="16" spans="1:13" s="45" customFormat="1" ht="27.95" customHeight="1" x14ac:dyDescent="0.2">
      <c r="A16"/>
      <c r="B16" s="70" t="s">
        <v>115</v>
      </c>
      <c r="C16" s="38">
        <v>10.344827586206897</v>
      </c>
      <c r="D16" s="38">
        <v>89.65517241379311</v>
      </c>
      <c r="E16" s="38">
        <v>100</v>
      </c>
    </row>
    <row r="17" spans="1:8" s="45" customFormat="1" ht="26.1" customHeight="1" x14ac:dyDescent="0.2">
      <c r="A17"/>
      <c r="B17" s="101" t="s">
        <v>116</v>
      </c>
      <c r="C17" s="82">
        <v>29.032258064516132</v>
      </c>
      <c r="D17" s="82">
        <v>70.967741935483872</v>
      </c>
      <c r="E17" s="82">
        <v>100</v>
      </c>
    </row>
    <row r="20" spans="1:8" ht="12.75" customHeight="1" x14ac:dyDescent="0.2">
      <c r="A20" s="119" t="s">
        <v>161</v>
      </c>
      <c r="B20" s="119"/>
      <c r="C20" s="119"/>
      <c r="D20" s="119"/>
      <c r="E20" s="119"/>
      <c r="F20" s="119"/>
      <c r="G20" s="119"/>
      <c r="H20" s="119"/>
    </row>
  </sheetData>
  <mergeCells count="2">
    <mergeCell ref="A6:E6"/>
    <mergeCell ref="A20:H20"/>
  </mergeCells>
  <hyperlinks>
    <hyperlink ref="A20:H20" location="Índice!A1" display="Volver a índice GESTIÓN DE RESIDUOS Y RECICLAJE"/>
  </hyperlinks>
  <pageMargins left="0.78740157480314954" right="0.78740157480314954" top="1.1811023622047243" bottom="1.1811023622047243" header="0.78740157480314954" footer="0.78740157480314954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topLeftCell="A104" workbookViewId="0">
      <selection activeCell="I106" sqref="I106"/>
    </sheetView>
  </sheetViews>
  <sheetFormatPr baseColWidth="10" defaultRowHeight="12.75" x14ac:dyDescent="0.2"/>
  <cols>
    <col min="1" max="10" width="14.140625" customWidth="1"/>
  </cols>
  <sheetData>
    <row r="2" spans="1:3" x14ac:dyDescent="0.2">
      <c r="A2" s="106" t="s">
        <v>132</v>
      </c>
      <c r="B2" t="s">
        <v>133</v>
      </c>
    </row>
    <row r="4" spans="1:3" x14ac:dyDescent="0.2">
      <c r="A4" s="36" t="s">
        <v>50</v>
      </c>
      <c r="B4" s="38">
        <f>+'T01.2'!E18</f>
        <v>7.0168637518138759</v>
      </c>
    </row>
    <row r="5" spans="1:3" x14ac:dyDescent="0.2">
      <c r="A5" s="36" t="s">
        <v>51</v>
      </c>
      <c r="B5" s="38">
        <f>+'T01.2'!E19</f>
        <v>10.072657420756046</v>
      </c>
    </row>
    <row r="6" spans="1:3" x14ac:dyDescent="0.2">
      <c r="A6" s="36" t="s">
        <v>52</v>
      </c>
      <c r="B6" s="38">
        <f>+'T01.2'!E20</f>
        <v>10.726659692172163</v>
      </c>
    </row>
    <row r="7" spans="1:3" x14ac:dyDescent="0.2">
      <c r="A7" s="36" t="s">
        <v>53</v>
      </c>
      <c r="B7" s="38">
        <f>+'T01.2'!E21</f>
        <v>10.101885284375246</v>
      </c>
    </row>
    <row r="8" spans="1:3" x14ac:dyDescent="0.2">
      <c r="A8" s="36" t="s">
        <v>54</v>
      </c>
      <c r="B8" s="38">
        <f>+'T01.2'!E22</f>
        <v>6.2459837698466298</v>
      </c>
    </row>
    <row r="9" spans="1:3" x14ac:dyDescent="0.2">
      <c r="A9" s="36" t="s">
        <v>55</v>
      </c>
      <c r="B9" s="38">
        <f>+'T01.2'!E23</f>
        <v>6.1867294363673357</v>
      </c>
    </row>
    <row r="10" spans="1:3" x14ac:dyDescent="0.2">
      <c r="A10" s="36" t="s">
        <v>56</v>
      </c>
      <c r="B10" s="38">
        <f>+'T01.2'!E24</f>
        <v>21.583874632767667</v>
      </c>
    </row>
    <row r="11" spans="1:3" x14ac:dyDescent="0.2">
      <c r="A11" s="36" t="s">
        <v>57</v>
      </c>
      <c r="B11" s="38">
        <f>+'T01.2'!E25</f>
        <v>28.065346011901031</v>
      </c>
    </row>
    <row r="13" spans="1:3" x14ac:dyDescent="0.2">
      <c r="A13" s="106" t="s">
        <v>134</v>
      </c>
    </row>
    <row r="14" spans="1:3" ht="33.75" x14ac:dyDescent="0.2">
      <c r="A14" s="57"/>
      <c r="B14" s="32" t="s">
        <v>135</v>
      </c>
      <c r="C14" s="32" t="s">
        <v>136</v>
      </c>
    </row>
    <row r="15" spans="1:3" ht="33.75" x14ac:dyDescent="0.2">
      <c r="A15" s="57"/>
      <c r="B15" s="32" t="s">
        <v>137</v>
      </c>
      <c r="C15" s="32" t="s">
        <v>137</v>
      </c>
    </row>
    <row r="16" spans="1:3" x14ac:dyDescent="0.2">
      <c r="A16" s="60" t="s">
        <v>69</v>
      </c>
      <c r="B16" s="107">
        <f>+'T01.4'!E18</f>
        <v>12.032085561497301</v>
      </c>
      <c r="C16" s="107">
        <f>+'T01.4'!G18</f>
        <v>12.032085561497301</v>
      </c>
    </row>
    <row r="17" spans="1:9" x14ac:dyDescent="0.2">
      <c r="A17" s="60" t="s">
        <v>70</v>
      </c>
      <c r="B17" s="107">
        <f>+'T01.4'!E19</f>
        <v>0.26737967914438499</v>
      </c>
      <c r="C17" s="107">
        <f>+'T01.4'!G19</f>
        <v>1.33689839572193</v>
      </c>
    </row>
    <row r="18" spans="1:9" x14ac:dyDescent="0.2">
      <c r="A18" s="60" t="s">
        <v>71</v>
      </c>
      <c r="B18" s="107">
        <f>+'T01.4'!E20</f>
        <v>1.0695187165775499</v>
      </c>
      <c r="C18" s="107">
        <f>+'T01.4'!G20</f>
        <v>0.80213903743315695</v>
      </c>
    </row>
    <row r="19" spans="1:9" x14ac:dyDescent="0.2">
      <c r="A19" s="60" t="s">
        <v>72</v>
      </c>
      <c r="B19" s="107">
        <f>+'T01.4'!E21</f>
        <v>86.631016042780701</v>
      </c>
      <c r="C19" s="107">
        <f>+'T01.4'!G21</f>
        <v>85.828877005347593</v>
      </c>
    </row>
    <row r="23" spans="1:9" x14ac:dyDescent="0.2">
      <c r="A23" s="67"/>
      <c r="B23" s="68"/>
      <c r="C23" s="69" t="s">
        <v>46</v>
      </c>
    </row>
    <row r="24" spans="1:9" ht="56.25" x14ac:dyDescent="0.2">
      <c r="A24" s="70" t="s">
        <v>167</v>
      </c>
      <c r="B24" s="70"/>
      <c r="C24" s="64">
        <f>+'T01.5-6'!D16</f>
        <v>40.512820512820511</v>
      </c>
      <c r="F24" s="20" t="s">
        <v>37</v>
      </c>
      <c r="G24" s="20"/>
      <c r="H24" s="27">
        <f>+'T01.1'!E20</f>
        <v>16767.599999999999</v>
      </c>
      <c r="I24" s="105">
        <f>100*H24/$H$26</f>
        <v>3.3053739234312993</v>
      </c>
    </row>
    <row r="25" spans="1:9" ht="33.75" x14ac:dyDescent="0.2">
      <c r="A25" s="70" t="s">
        <v>75</v>
      </c>
      <c r="B25" s="70"/>
      <c r="C25" s="64">
        <f>+'T01.5-6'!D17</f>
        <v>59.487179487179489</v>
      </c>
      <c r="F25" s="20" t="s">
        <v>38</v>
      </c>
      <c r="G25" s="20"/>
      <c r="H25" s="27">
        <f>+'T01.1'!E21</f>
        <v>175332</v>
      </c>
      <c r="I25" s="105">
        <f>100*H25/$H$26</f>
        <v>34.562955983149443</v>
      </c>
    </row>
    <row r="26" spans="1:9" x14ac:dyDescent="0.2">
      <c r="A26" s="71" t="s">
        <v>76</v>
      </c>
      <c r="B26" s="72"/>
      <c r="C26" s="42">
        <v>100</v>
      </c>
      <c r="F26" s="22" t="s">
        <v>39</v>
      </c>
      <c r="G26" s="20"/>
      <c r="H26" s="27">
        <f>+'T01.1'!E22</f>
        <v>507283</v>
      </c>
      <c r="I26" s="105">
        <f>100*H26/$H$26</f>
        <v>100</v>
      </c>
    </row>
    <row r="27" spans="1:9" x14ac:dyDescent="0.2">
      <c r="A27" s="73"/>
      <c r="B27" s="73"/>
      <c r="C27" s="31"/>
      <c r="F27" t="s">
        <v>126</v>
      </c>
      <c r="H27">
        <f>+H26-H24-H25</f>
        <v>315183.40000000002</v>
      </c>
      <c r="I27" s="105">
        <f>100*H27/$H$26</f>
        <v>62.13167009341926</v>
      </c>
    </row>
    <row r="28" spans="1:9" x14ac:dyDescent="0.2">
      <c r="A28" s="45"/>
      <c r="B28" s="45"/>
      <c r="C28" s="45"/>
    </row>
    <row r="29" spans="1:9" x14ac:dyDescent="0.2">
      <c r="A29" s="15" t="s">
        <v>127</v>
      </c>
      <c r="B29" s="31"/>
      <c r="C29" s="45"/>
    </row>
    <row r="30" spans="1:9" x14ac:dyDescent="0.2">
      <c r="A30" s="15"/>
      <c r="B30" s="31"/>
      <c r="C30" s="45"/>
    </row>
    <row r="31" spans="1:9" x14ac:dyDescent="0.2">
      <c r="A31" s="59" t="s">
        <v>78</v>
      </c>
      <c r="B31" s="72"/>
      <c r="C31" s="69" t="s">
        <v>46</v>
      </c>
    </row>
    <row r="32" spans="1:9" x14ac:dyDescent="0.2">
      <c r="A32" s="60" t="str">
        <f>+'T01.5-6'!B24</f>
        <v>Gestión ambiental del medio atmosférico</v>
      </c>
      <c r="B32" s="74"/>
      <c r="C32" s="64">
        <f>+'T01.5-6'!D24</f>
        <v>52.307692307692314</v>
      </c>
    </row>
    <row r="33" spans="1:3" x14ac:dyDescent="0.2">
      <c r="A33" s="60" t="str">
        <f>+'T01.5-6'!B25</f>
        <v>Gestión de residuos y reciclaje</v>
      </c>
      <c r="B33" s="74"/>
      <c r="C33" s="64">
        <f>+'T01.5-6'!D25</f>
        <v>56.666666666666664</v>
      </c>
    </row>
    <row r="34" spans="1:3" x14ac:dyDescent="0.2">
      <c r="A34" s="60" t="str">
        <f>+'T01.5-6'!B26</f>
        <v xml:space="preserve">Gestión sostenible de la energía: Energía renovable </v>
      </c>
      <c r="B34" s="74"/>
      <c r="C34" s="64">
        <f>+'T01.5-6'!D26</f>
        <v>6.9230769230769234</v>
      </c>
    </row>
    <row r="35" spans="1:3" x14ac:dyDescent="0.2">
      <c r="A35" s="60" t="str">
        <f>+'T01.5-6'!B27</f>
        <v>Educación</v>
      </c>
      <c r="B35" s="74"/>
      <c r="C35" s="64">
        <f>+'T01.5-6'!D27</f>
        <v>4.1025641025641022</v>
      </c>
    </row>
    <row r="36" spans="1:3" x14ac:dyDescent="0.2">
      <c r="A36" s="60" t="str">
        <f>+'T01.5-6'!B28</f>
        <v xml:space="preserve">Construcción sostenible: Edificación, rehabilitación y eficiencia energética </v>
      </c>
      <c r="B36" s="74"/>
      <c r="C36" s="64">
        <f>+'T01.5-6'!D28</f>
        <v>4.1025641025641022</v>
      </c>
    </row>
    <row r="37" spans="1:3" x14ac:dyDescent="0.2">
      <c r="A37" s="60" t="str">
        <f>+'T01.5-6'!B29</f>
        <v>Movilidad sostenible</v>
      </c>
      <c r="B37" s="76"/>
      <c r="C37" s="64">
        <f>+'T01.5-6'!D29</f>
        <v>100</v>
      </c>
    </row>
    <row r="39" spans="1:3" x14ac:dyDescent="0.2">
      <c r="A39" s="106" t="s">
        <v>138</v>
      </c>
    </row>
    <row r="40" spans="1:3" x14ac:dyDescent="0.2">
      <c r="A40" t="s">
        <v>139</v>
      </c>
      <c r="B40" t="s">
        <v>140</v>
      </c>
    </row>
    <row r="41" spans="1:3" x14ac:dyDescent="0.2">
      <c r="A41" s="59" t="s">
        <v>83</v>
      </c>
      <c r="B41" s="56" t="s">
        <v>46</v>
      </c>
    </row>
    <row r="42" spans="1:3" x14ac:dyDescent="0.2">
      <c r="A42" s="81" t="s">
        <v>141</v>
      </c>
      <c r="B42" s="82">
        <f>+'T01.7'!D19</f>
        <v>6.666666666666667</v>
      </c>
      <c r="C42" t="s">
        <v>142</v>
      </c>
    </row>
    <row r="43" spans="1:3" x14ac:dyDescent="0.2">
      <c r="A43" s="79" t="s">
        <v>143</v>
      </c>
      <c r="B43" s="82">
        <f>+'T01.7'!D18</f>
        <v>10</v>
      </c>
      <c r="C43" t="s">
        <v>142</v>
      </c>
    </row>
    <row r="44" spans="1:3" x14ac:dyDescent="0.2">
      <c r="A44" s="79" t="s">
        <v>144</v>
      </c>
      <c r="B44" s="82">
        <f>+'T01.7'!D17</f>
        <v>36.666666666666664</v>
      </c>
      <c r="C44" t="s">
        <v>142</v>
      </c>
    </row>
    <row r="45" spans="1:3" x14ac:dyDescent="0.2">
      <c r="A45" s="79" t="s">
        <v>145</v>
      </c>
      <c r="B45" s="82">
        <f>+'T01.7'!D16</f>
        <v>100</v>
      </c>
      <c r="C45" t="s">
        <v>142</v>
      </c>
    </row>
    <row r="48" spans="1:3" x14ac:dyDescent="0.2">
      <c r="A48" s="106" t="s">
        <v>146</v>
      </c>
    </row>
    <row r="49" spans="1:2" x14ac:dyDescent="0.2">
      <c r="A49" s="84"/>
      <c r="B49" s="35" t="s">
        <v>46</v>
      </c>
    </row>
    <row r="50" spans="1:2" x14ac:dyDescent="0.2">
      <c r="A50" s="60" t="s">
        <v>147</v>
      </c>
      <c r="B50" s="38">
        <f>+'T01.8'!E17</f>
        <v>3.3053739234312993</v>
      </c>
    </row>
    <row r="51" spans="1:2" x14ac:dyDescent="0.2">
      <c r="A51" s="60" t="s">
        <v>148</v>
      </c>
      <c r="B51" s="38">
        <f>+'T01.8'!E18</f>
        <v>34.562955983149443</v>
      </c>
    </row>
    <row r="52" spans="1:2" x14ac:dyDescent="0.2">
      <c r="A52" s="60" t="s">
        <v>149</v>
      </c>
      <c r="B52" s="38">
        <f>+'T01.8'!E19</f>
        <v>62.131670093419253</v>
      </c>
    </row>
    <row r="53" spans="1:2" x14ac:dyDescent="0.2">
      <c r="A53" s="59" t="s">
        <v>94</v>
      </c>
      <c r="B53" s="42">
        <f>SUM(B50:B52)</f>
        <v>100</v>
      </c>
    </row>
    <row r="55" spans="1:2" x14ac:dyDescent="0.2">
      <c r="A55" s="106" t="s">
        <v>150</v>
      </c>
    </row>
    <row r="56" spans="1:2" x14ac:dyDescent="0.2">
      <c r="A56" s="49"/>
      <c r="B56" s="51"/>
    </row>
    <row r="57" spans="1:2" x14ac:dyDescent="0.2">
      <c r="A57" s="52"/>
      <c r="B57" s="86" t="s">
        <v>46</v>
      </c>
    </row>
    <row r="58" spans="1:2" x14ac:dyDescent="0.2">
      <c r="A58" s="36" t="s">
        <v>50</v>
      </c>
      <c r="B58" s="87">
        <f>+'T01.9'!E17</f>
        <v>4.8603836517289167</v>
      </c>
    </row>
    <row r="59" spans="1:2" x14ac:dyDescent="0.2">
      <c r="A59" s="36" t="s">
        <v>51</v>
      </c>
      <c r="B59" s="87">
        <f>+'T01.9'!E18</f>
        <v>10.455091142419517</v>
      </c>
    </row>
    <row r="60" spans="1:2" x14ac:dyDescent="0.2">
      <c r="A60" s="36" t="s">
        <v>52</v>
      </c>
      <c r="B60" s="87">
        <f>+'T01.9'!E19</f>
        <v>8.3573468852691697</v>
      </c>
    </row>
    <row r="61" spans="1:2" x14ac:dyDescent="0.2">
      <c r="A61" s="36" t="s">
        <v>53</v>
      </c>
      <c r="B61" s="87">
        <f>+'T01.9'!E20</f>
        <v>14.824644232115011</v>
      </c>
    </row>
    <row r="62" spans="1:2" x14ac:dyDescent="0.2">
      <c r="A62" s="36" t="s">
        <v>54</v>
      </c>
      <c r="B62" s="87">
        <f>+'T01.9'!E21</f>
        <v>5.4303810693439365</v>
      </c>
    </row>
    <row r="63" spans="1:2" x14ac:dyDescent="0.2">
      <c r="A63" s="36" t="s">
        <v>55</v>
      </c>
      <c r="B63" s="87">
        <f>+'T01.9'!E22</f>
        <v>5.1100273417402118</v>
      </c>
    </row>
    <row r="64" spans="1:2" x14ac:dyDescent="0.2">
      <c r="A64" s="36" t="s">
        <v>56</v>
      </c>
      <c r="B64" s="87">
        <f>+'T01.9'!E23</f>
        <v>23.755182018715391</v>
      </c>
    </row>
    <row r="65" spans="1:3" x14ac:dyDescent="0.2">
      <c r="A65" s="36" t="s">
        <v>57</v>
      </c>
      <c r="B65" s="87">
        <f>+'T01.9'!E24</f>
        <v>27.206943658667846</v>
      </c>
    </row>
    <row r="66" spans="1:3" x14ac:dyDescent="0.2">
      <c r="A66" s="40" t="s">
        <v>58</v>
      </c>
      <c r="B66" s="87">
        <f>+'T01.9'!E25</f>
        <v>100</v>
      </c>
    </row>
    <row r="68" spans="1:3" x14ac:dyDescent="0.2">
      <c r="A68" s="106" t="s">
        <v>151</v>
      </c>
    </row>
    <row r="69" spans="1:3" ht="22.5" x14ac:dyDescent="0.2">
      <c r="A69" s="131" t="s">
        <v>97</v>
      </c>
      <c r="B69" s="97" t="s">
        <v>152</v>
      </c>
      <c r="C69" s="51" t="s">
        <v>153</v>
      </c>
    </row>
    <row r="70" spans="1:3" x14ac:dyDescent="0.2">
      <c r="A70" s="131"/>
      <c r="B70" s="93" t="s">
        <v>46</v>
      </c>
      <c r="C70" s="93" t="s">
        <v>46</v>
      </c>
    </row>
    <row r="71" spans="1:3" x14ac:dyDescent="0.2">
      <c r="A71" s="90" t="s">
        <v>154</v>
      </c>
      <c r="B71" s="87">
        <f>+'T01.10'!E17</f>
        <v>86.632735065630868</v>
      </c>
      <c r="C71" s="87">
        <f>+'T01.10'!H17</f>
        <v>80.962884088834812</v>
      </c>
    </row>
    <row r="72" spans="1:3" ht="33.75" x14ac:dyDescent="0.2">
      <c r="A72" s="90" t="s">
        <v>155</v>
      </c>
      <c r="B72" s="87">
        <f>+'T01.10'!E18</f>
        <v>13.367264934369141</v>
      </c>
      <c r="C72" s="87">
        <f>+'T01.10'!H18</f>
        <v>19.037115911165195</v>
      </c>
    </row>
    <row r="73" spans="1:3" x14ac:dyDescent="0.2">
      <c r="A73" s="59" t="s">
        <v>100</v>
      </c>
      <c r="B73" s="88">
        <v>100</v>
      </c>
      <c r="C73" s="88">
        <v>100</v>
      </c>
    </row>
    <row r="75" spans="1:3" x14ac:dyDescent="0.2">
      <c r="A75" s="106" t="s">
        <v>156</v>
      </c>
    </row>
    <row r="76" spans="1:3" ht="33.75" x14ac:dyDescent="0.2">
      <c r="B76" s="51" t="s">
        <v>157</v>
      </c>
      <c r="C76" s="108" t="s">
        <v>158</v>
      </c>
    </row>
    <row r="77" spans="1:3" x14ac:dyDescent="0.2">
      <c r="A77" t="s">
        <v>159</v>
      </c>
      <c r="B77" s="103">
        <f>+C77*100/$C$79</f>
        <v>83.160937024642536</v>
      </c>
      <c r="C77" s="103">
        <f>+'T01.12'!G17</f>
        <v>10934</v>
      </c>
    </row>
    <row r="78" spans="1:3" x14ac:dyDescent="0.2">
      <c r="A78" t="s">
        <v>160</v>
      </c>
      <c r="B78" s="103">
        <f>+C78*100/$C$79</f>
        <v>16.839062975357468</v>
      </c>
      <c r="C78" s="103">
        <f>+'T01.12'!G18</f>
        <v>2214</v>
      </c>
    </row>
    <row r="79" spans="1:3" x14ac:dyDescent="0.2">
      <c r="B79" s="103"/>
      <c r="C79" s="103">
        <f>SUM(C77:C78)</f>
        <v>13148</v>
      </c>
    </row>
    <row r="81" spans="1:10" x14ac:dyDescent="0.2">
      <c r="B81" t="s">
        <v>128</v>
      </c>
      <c r="C81" t="s">
        <v>46</v>
      </c>
    </row>
    <row r="82" spans="1:10" x14ac:dyDescent="0.2">
      <c r="A82" t="s">
        <v>50</v>
      </c>
      <c r="B82" s="109">
        <f>+'T01.13'!J18+'T01.13'!M18</f>
        <v>929</v>
      </c>
      <c r="C82">
        <f>+B82*100/$B$90</f>
        <v>7.0657134164892001</v>
      </c>
    </row>
    <row r="83" spans="1:10" x14ac:dyDescent="0.2">
      <c r="A83" t="s">
        <v>51</v>
      </c>
      <c r="B83" s="109">
        <f>+'T01.13'!J19+'T01.13'!M19</f>
        <v>1392</v>
      </c>
      <c r="C83">
        <f t="shared" ref="C83:C89" si="0">+B83*100/$B$90</f>
        <v>10.587161545482203</v>
      </c>
    </row>
    <row r="84" spans="1:10" x14ac:dyDescent="0.2">
      <c r="A84" t="s">
        <v>52</v>
      </c>
      <c r="B84" s="109">
        <f>+'T01.13'!J20+'T01.13'!M20</f>
        <v>1384</v>
      </c>
      <c r="C84">
        <f t="shared" si="0"/>
        <v>10.526315789473685</v>
      </c>
    </row>
    <row r="85" spans="1:10" x14ac:dyDescent="0.2">
      <c r="A85" t="s">
        <v>53</v>
      </c>
      <c r="B85" s="109">
        <f>+'T01.13'!J21+'T01.13'!M21</f>
        <v>1418</v>
      </c>
      <c r="C85">
        <f t="shared" si="0"/>
        <v>10.784910252509887</v>
      </c>
    </row>
    <row r="86" spans="1:10" x14ac:dyDescent="0.2">
      <c r="A86" t="s">
        <v>54</v>
      </c>
      <c r="B86" s="109">
        <f>+'T01.13'!J22+'T01.13'!M22</f>
        <v>814</v>
      </c>
      <c r="C86">
        <f t="shared" si="0"/>
        <v>6.1910556738667477</v>
      </c>
    </row>
    <row r="87" spans="1:10" x14ac:dyDescent="0.2">
      <c r="A87" t="s">
        <v>55</v>
      </c>
      <c r="B87" s="109">
        <f>+'T01.13'!J23+'T01.13'!M23</f>
        <v>862</v>
      </c>
      <c r="C87">
        <f t="shared" si="0"/>
        <v>6.5561302099178587</v>
      </c>
    </row>
    <row r="88" spans="1:10" x14ac:dyDescent="0.2">
      <c r="A88" t="s">
        <v>56</v>
      </c>
      <c r="B88" s="109">
        <f>+'T01.13'!J24+'T01.13'!M24</f>
        <v>2852</v>
      </c>
      <c r="C88">
        <f t="shared" si="0"/>
        <v>21.691512017036811</v>
      </c>
    </row>
    <row r="89" spans="1:10" x14ac:dyDescent="0.2">
      <c r="A89" t="s">
        <v>57</v>
      </c>
      <c r="B89" s="109">
        <f>+'T01.13'!J25+'T01.13'!M25</f>
        <v>3497</v>
      </c>
      <c r="C89">
        <f t="shared" si="0"/>
        <v>26.597201095223607</v>
      </c>
    </row>
    <row r="90" spans="1:10" x14ac:dyDescent="0.2">
      <c r="A90" t="s">
        <v>58</v>
      </c>
      <c r="B90" s="109">
        <f>+'T01.13'!J26+'T01.13'!M26</f>
        <v>13148</v>
      </c>
    </row>
    <row r="94" spans="1:10" x14ac:dyDescent="0.2">
      <c r="A94" s="121"/>
      <c r="B94" s="31"/>
      <c r="C94" s="50" t="s">
        <v>43</v>
      </c>
      <c r="D94" s="50"/>
      <c r="E94" s="50"/>
      <c r="F94" s="50"/>
      <c r="G94" s="50"/>
      <c r="H94" s="50"/>
      <c r="I94" s="50"/>
      <c r="J94" s="50"/>
    </row>
    <row r="95" spans="1:10" x14ac:dyDescent="0.2">
      <c r="A95" s="121"/>
      <c r="B95" s="31"/>
      <c r="C95" s="50" t="s">
        <v>105</v>
      </c>
      <c r="D95" s="50" t="s">
        <v>106</v>
      </c>
      <c r="E95" s="50" t="s">
        <v>94</v>
      </c>
      <c r="F95" s="50" t="s">
        <v>105</v>
      </c>
      <c r="G95" s="50" t="s">
        <v>106</v>
      </c>
      <c r="H95" s="50"/>
      <c r="J95" s="50"/>
    </row>
    <row r="96" spans="1:10" x14ac:dyDescent="0.2">
      <c r="A96" s="121"/>
      <c r="B96" s="31"/>
      <c r="C96" s="33" t="s">
        <v>48</v>
      </c>
      <c r="D96" s="33" t="s">
        <v>48</v>
      </c>
      <c r="E96" s="33" t="s">
        <v>48</v>
      </c>
      <c r="F96" s="34" t="s">
        <v>46</v>
      </c>
      <c r="G96" s="34" t="s">
        <v>46</v>
      </c>
      <c r="H96" s="32"/>
    </row>
    <row r="97" spans="1:8" ht="22.5" x14ac:dyDescent="0.2">
      <c r="A97" s="36" t="s">
        <v>109</v>
      </c>
      <c r="B97" s="36"/>
      <c r="C97" s="95">
        <f>+'T01.14'!C18</f>
        <v>541</v>
      </c>
      <c r="D97" s="39">
        <f>+'T01.14'!F18</f>
        <v>172</v>
      </c>
      <c r="E97" s="39">
        <f>+C97+D97</f>
        <v>713</v>
      </c>
      <c r="F97" s="38">
        <f t="shared" ref="F97:G100" si="1">100*C97/$E97</f>
        <v>75.876577840112205</v>
      </c>
      <c r="G97" s="38">
        <f t="shared" si="1"/>
        <v>24.123422159887799</v>
      </c>
      <c r="H97" s="38">
        <f>+E97*100/$E$101</f>
        <v>4.4094001236858382</v>
      </c>
    </row>
    <row r="98" spans="1:8" ht="56.25" x14ac:dyDescent="0.2">
      <c r="A98" s="36" t="s">
        <v>110</v>
      </c>
      <c r="B98" s="36"/>
      <c r="C98" s="95">
        <f>+'T01.14'!C19</f>
        <v>269</v>
      </c>
      <c r="D98" s="39">
        <f>+'T01.14'!F19</f>
        <v>95</v>
      </c>
      <c r="E98" s="39">
        <f t="shared" ref="E98:E101" si="2">+C98+D98</f>
        <v>364</v>
      </c>
      <c r="F98" s="38">
        <f t="shared" si="1"/>
        <v>73.901098901098905</v>
      </c>
      <c r="G98" s="38">
        <f t="shared" si="1"/>
        <v>26.098901098901099</v>
      </c>
      <c r="H98" s="38">
        <f t="shared" ref="H98:H101" si="3">+E98*100/$E$101</f>
        <v>2.2510822510822512</v>
      </c>
    </row>
    <row r="99" spans="1:8" ht="56.25" x14ac:dyDescent="0.2">
      <c r="A99" s="36" t="s">
        <v>111</v>
      </c>
      <c r="B99" s="36"/>
      <c r="C99" s="95">
        <f>+'T01.14'!C20</f>
        <v>1099</v>
      </c>
      <c r="D99" s="39">
        <f>+'T01.14'!F20</f>
        <v>435</v>
      </c>
      <c r="E99" s="39">
        <f t="shared" si="2"/>
        <v>1534</v>
      </c>
      <c r="F99" s="38">
        <f t="shared" si="1"/>
        <v>71.642764015645369</v>
      </c>
      <c r="G99" s="38">
        <f>100*D99/$E99</f>
        <v>28.357235984354627</v>
      </c>
      <c r="H99" s="38">
        <f t="shared" si="3"/>
        <v>9.4867037724180587</v>
      </c>
    </row>
    <row r="100" spans="1:8" ht="112.5" x14ac:dyDescent="0.2">
      <c r="A100" s="36" t="s">
        <v>112</v>
      </c>
      <c r="B100" s="36"/>
      <c r="C100" s="95">
        <f>+'T01.14'!C21</f>
        <v>11718</v>
      </c>
      <c r="D100" s="39">
        <f>+'T01.14'!F21</f>
        <v>1841</v>
      </c>
      <c r="E100" s="39">
        <f t="shared" si="2"/>
        <v>13559</v>
      </c>
      <c r="F100" s="38">
        <f t="shared" si="1"/>
        <v>86.422302529685084</v>
      </c>
      <c r="G100" s="38">
        <f t="shared" si="1"/>
        <v>13.57769747031492</v>
      </c>
      <c r="H100" s="38">
        <f t="shared" si="3"/>
        <v>83.852813852813853</v>
      </c>
    </row>
    <row r="101" spans="1:8" x14ac:dyDescent="0.2">
      <c r="A101" s="40" t="s">
        <v>94</v>
      </c>
      <c r="B101" s="36"/>
      <c r="C101" s="95">
        <f>+'T01.14'!C22</f>
        <v>13627</v>
      </c>
      <c r="D101" s="39">
        <f>+'T01.14'!F22</f>
        <v>2543</v>
      </c>
      <c r="E101" s="39">
        <f t="shared" si="2"/>
        <v>16170</v>
      </c>
      <c r="F101" s="42"/>
      <c r="G101" s="42"/>
      <c r="H101" s="38">
        <f t="shared" si="3"/>
        <v>100</v>
      </c>
    </row>
    <row r="105" spans="1:8" x14ac:dyDescent="0.2">
      <c r="A105" s="67"/>
      <c r="B105" s="69" t="s">
        <v>113</v>
      </c>
      <c r="C105" s="69" t="s">
        <v>114</v>
      </c>
    </row>
    <row r="106" spans="1:8" ht="112.5" x14ac:dyDescent="0.2">
      <c r="A106" s="70" t="s">
        <v>115</v>
      </c>
      <c r="B106" s="38">
        <f>+'T01.15'!C16</f>
        <v>10.344827586206897</v>
      </c>
      <c r="C106" s="38">
        <f>+'T01.15'!D16</f>
        <v>89.65517241379311</v>
      </c>
    </row>
    <row r="107" spans="1:8" ht="123.75" x14ac:dyDescent="0.2">
      <c r="A107" s="101" t="s">
        <v>116</v>
      </c>
      <c r="B107" s="38">
        <f>+'T01.15'!C17</f>
        <v>29.032258064516132</v>
      </c>
      <c r="C107" s="38">
        <f>+'T01.15'!D17</f>
        <v>70.967741935483872</v>
      </c>
    </row>
  </sheetData>
  <mergeCells count="2">
    <mergeCell ref="A94:A96"/>
    <mergeCell ref="A69:A70"/>
  </mergeCell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7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20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>
      <c r="B27" s="44"/>
      <c r="C27" s="44"/>
    </row>
    <row r="28" spans="1:8" ht="15" customHeight="1" x14ac:dyDescent="0.2"/>
    <row r="29" spans="1:8" ht="15" customHeight="1" x14ac:dyDescent="0.2"/>
    <row r="30" spans="1:8" ht="15" customHeight="1" x14ac:dyDescent="0.2"/>
    <row r="31" spans="1:8" ht="15" customHeight="1" x14ac:dyDescent="0.2"/>
    <row r="32" spans="1:8" ht="12.75" customHeight="1" x14ac:dyDescent="0.2">
      <c r="A32" s="119" t="s">
        <v>161</v>
      </c>
      <c r="B32" s="119"/>
      <c r="C32" s="119"/>
      <c r="D32" s="119"/>
      <c r="E32" s="119"/>
      <c r="F32" s="119"/>
      <c r="G32" s="119"/>
      <c r="H32" s="119"/>
    </row>
    <row r="36" spans="11:11" x14ac:dyDescent="0.2">
      <c r="K36" s="38"/>
    </row>
    <row r="37" spans="11:11" x14ac:dyDescent="0.2">
      <c r="K37" s="38"/>
    </row>
    <row r="38" spans="11:11" x14ac:dyDescent="0.2">
      <c r="K38" s="38"/>
    </row>
    <row r="39" spans="11:11" x14ac:dyDescent="0.2">
      <c r="K39" s="38"/>
    </row>
    <row r="40" spans="11:11" x14ac:dyDescent="0.2">
      <c r="K40" s="38"/>
    </row>
    <row r="41" spans="11:11" x14ac:dyDescent="0.2">
      <c r="K41" s="38"/>
    </row>
    <row r="42" spans="11:11" x14ac:dyDescent="0.2">
      <c r="K42" s="38"/>
    </row>
    <row r="43" spans="11:11" x14ac:dyDescent="0.2">
      <c r="K43" s="38"/>
    </row>
  </sheetData>
  <mergeCells count="3">
    <mergeCell ref="B11:H11"/>
    <mergeCell ref="A32:H32"/>
    <mergeCell ref="A6:I6"/>
  </mergeCells>
  <hyperlinks>
    <hyperlink ref="A32:H32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5.710937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36" customHeight="1" x14ac:dyDescent="0.2">
      <c r="A11" s="15"/>
      <c r="B11" s="126" t="s">
        <v>117</v>
      </c>
      <c r="C11" s="126"/>
      <c r="D11" s="126"/>
      <c r="E11" s="126"/>
      <c r="F11" s="126"/>
      <c r="G11" s="126"/>
      <c r="H11" s="126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15" ht="15" customHeight="1" x14ac:dyDescent="0.2"/>
    <row r="18" spans="1:15" ht="15" customHeight="1" x14ac:dyDescent="0.2"/>
    <row r="19" spans="1:15" ht="15" customHeight="1" x14ac:dyDescent="0.2"/>
    <row r="20" spans="1:15" ht="15" customHeight="1" x14ac:dyDescent="0.2"/>
    <row r="21" spans="1:15" ht="15" customHeight="1" x14ac:dyDescent="0.2"/>
    <row r="22" spans="1:15" ht="15" customHeight="1" x14ac:dyDescent="0.2"/>
    <row r="23" spans="1:15" ht="15" customHeight="1" x14ac:dyDescent="0.2"/>
    <row r="24" spans="1:15" ht="15" customHeight="1" x14ac:dyDescent="0.2">
      <c r="K24" s="60"/>
      <c r="L24" s="15"/>
      <c r="M24" s="64"/>
      <c r="O24" s="64"/>
    </row>
    <row r="25" spans="1:15" ht="15" customHeight="1" x14ac:dyDescent="0.2">
      <c r="K25" s="60"/>
      <c r="L25" s="15"/>
      <c r="M25" s="64"/>
      <c r="O25" s="64"/>
    </row>
    <row r="26" spans="1:15" ht="15" customHeight="1" x14ac:dyDescent="0.2">
      <c r="K26" s="60"/>
      <c r="L26" s="15"/>
      <c r="M26" s="64"/>
      <c r="O26" s="64"/>
    </row>
    <row r="27" spans="1:15" ht="15" customHeight="1" x14ac:dyDescent="0.2">
      <c r="K27" s="60"/>
      <c r="L27" s="15"/>
      <c r="M27" s="64"/>
      <c r="O27" s="64"/>
    </row>
    <row r="28" spans="1:15" ht="15" customHeight="1" x14ac:dyDescent="0.2"/>
    <row r="29" spans="1:15" ht="15" customHeight="1" x14ac:dyDescent="0.2">
      <c r="B29" s="44"/>
      <c r="D29" s="15"/>
      <c r="E29" s="15"/>
      <c r="F29" s="65"/>
      <c r="G29" s="66"/>
      <c r="H29" s="66"/>
    </row>
    <row r="30" spans="1:15" ht="15" customHeight="1" x14ac:dyDescent="0.2"/>
    <row r="31" spans="1:15" ht="12.75" customHeight="1" x14ac:dyDescent="0.2">
      <c r="A31" s="119" t="s">
        <v>161</v>
      </c>
      <c r="B31" s="119"/>
      <c r="C31" s="119"/>
      <c r="D31" s="119"/>
      <c r="E31" s="119"/>
      <c r="F31" s="119"/>
      <c r="G31" s="119"/>
      <c r="H31" s="119"/>
    </row>
  </sheetData>
  <mergeCells count="3">
    <mergeCell ref="B11:H11"/>
    <mergeCell ref="A31:H31"/>
    <mergeCell ref="A6:I6"/>
  </mergeCells>
  <hyperlinks>
    <hyperlink ref="A31:H31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048576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16.140625" customWidth="1"/>
    <col min="9" max="9" width="13.7109375" customWidth="1"/>
    <col min="10" max="10" width="39" customWidth="1"/>
    <col min="11" max="64" width="13.7109375" customWidth="1"/>
  </cols>
  <sheetData>
    <row r="6" spans="1:9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1" spans="1:9" ht="26.25" customHeight="1" x14ac:dyDescent="0.2">
      <c r="B11" s="126" t="s">
        <v>118</v>
      </c>
      <c r="C11" s="126"/>
      <c r="D11" s="126"/>
      <c r="E11" s="126"/>
      <c r="F11" s="126"/>
      <c r="G11" s="126"/>
      <c r="H11" s="126"/>
    </row>
    <row r="22" spans="2:9" ht="12.75" customHeight="1" x14ac:dyDescent="0.2"/>
    <row r="23" spans="2:9" ht="12.75" customHeight="1" x14ac:dyDescent="0.2"/>
    <row r="24" spans="2:9" ht="12.75" customHeight="1" x14ac:dyDescent="0.2"/>
    <row r="25" spans="2:9" ht="12.75" customHeight="1" x14ac:dyDescent="0.2"/>
    <row r="26" spans="2:9" ht="12.75" customHeight="1" x14ac:dyDescent="0.2"/>
    <row r="27" spans="2:9" ht="18" customHeight="1" x14ac:dyDescent="0.2"/>
    <row r="28" spans="2:9" ht="18" customHeight="1" x14ac:dyDescent="0.2"/>
    <row r="29" spans="2:9" ht="18" customHeight="1" x14ac:dyDescent="0.2"/>
    <row r="30" spans="2:9" ht="18" customHeight="1" x14ac:dyDescent="0.2"/>
    <row r="31" spans="2:9" ht="30" customHeight="1" x14ac:dyDescent="0.2">
      <c r="B31" s="128" t="s">
        <v>119</v>
      </c>
      <c r="C31" s="128"/>
      <c r="D31" s="128"/>
      <c r="E31" s="128"/>
      <c r="F31" s="128"/>
      <c r="G31" s="128"/>
      <c r="H31" s="128"/>
    </row>
    <row r="32" spans="2:9" ht="12.75" customHeight="1" x14ac:dyDescent="0.3">
      <c r="B32" s="44"/>
      <c r="C32" s="44"/>
      <c r="D32" s="44"/>
      <c r="I32" s="102"/>
    </row>
    <row r="33" spans="1:8" ht="12.75" customHeight="1" x14ac:dyDescent="0.2"/>
    <row r="34" spans="1:8" ht="12.75" customHeight="1" x14ac:dyDescent="0.2">
      <c r="A34" s="119" t="s">
        <v>161</v>
      </c>
      <c r="B34" s="119"/>
      <c r="C34" s="119"/>
      <c r="D34" s="119"/>
      <c r="E34" s="119"/>
      <c r="F34" s="119"/>
      <c r="G34" s="119"/>
      <c r="H34" s="119"/>
    </row>
    <row r="65539" ht="12.75" customHeight="1" x14ac:dyDescent="0.2"/>
    <row r="1048576" ht="12.75" customHeight="1" x14ac:dyDescent="0.2"/>
  </sheetData>
  <mergeCells count="4">
    <mergeCell ref="B11:H11"/>
    <mergeCell ref="B31:H31"/>
    <mergeCell ref="A34:H34"/>
    <mergeCell ref="A6:I6"/>
  </mergeCells>
  <hyperlinks>
    <hyperlink ref="A34:H34" location="Índice!A1" display="Volver a índice GESTIÓN DE RESIDUOS Y RECICLAJE"/>
  </hyperlinks>
  <pageMargins left="0.74803149606299213" right="0.4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L65536"/>
  <sheetViews>
    <sheetView showGridLines="0" workbookViewId="0">
      <selection activeCell="A6" sqref="A6:H6"/>
    </sheetView>
  </sheetViews>
  <sheetFormatPr baseColWidth="10" defaultRowHeight="15" customHeight="1" x14ac:dyDescent="0.2"/>
  <cols>
    <col min="1" max="2" width="3.28515625" customWidth="1"/>
    <col min="3" max="3" width="62.42578125" customWidth="1"/>
    <col min="4" max="4" width="1" customWidth="1"/>
    <col min="5" max="5" width="15.7109375" customWidth="1"/>
    <col min="6" max="6" width="16.85546875" customWidth="1"/>
    <col min="7" max="7" width="1" customWidth="1"/>
    <col min="8" max="8" width="15.7109375" customWidth="1"/>
    <col min="9" max="64" width="13.7109375" customWidth="1"/>
  </cols>
  <sheetData>
    <row r="6" spans="1:64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</row>
    <row r="9" spans="1:64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64" ht="15" customHeight="1" x14ac:dyDescent="0.2">
      <c r="C10" s="15"/>
    </row>
    <row r="11" spans="1:64" ht="15" customHeight="1" x14ac:dyDescent="0.2">
      <c r="B11" s="15" t="s">
        <v>1</v>
      </c>
      <c r="C11" s="15"/>
    </row>
    <row r="12" spans="1:64" ht="1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30" customHeight="1" x14ac:dyDescent="0.2">
      <c r="A13" s="3"/>
      <c r="B13" s="117" t="s">
        <v>2</v>
      </c>
      <c r="C13" s="117"/>
      <c r="D13" s="117"/>
      <c r="E13" s="117"/>
      <c r="F13" s="117"/>
      <c r="G13" s="117"/>
      <c r="H13" s="11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44.85" customHeight="1" x14ac:dyDescent="0.2">
      <c r="A15" s="3"/>
      <c r="B15" s="16"/>
      <c r="C15" s="16"/>
      <c r="D15" s="3"/>
      <c r="E15" s="118" t="s">
        <v>168</v>
      </c>
      <c r="F15" s="118"/>
      <c r="G15" s="17"/>
      <c r="H15" s="118" t="s">
        <v>31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34.5" customHeight="1" x14ac:dyDescent="0.2">
      <c r="A16" s="3"/>
      <c r="B16" s="18"/>
      <c r="C16" s="18"/>
      <c r="D16" s="8"/>
      <c r="E16" s="19" t="s">
        <v>32</v>
      </c>
      <c r="F16" s="19" t="s">
        <v>33</v>
      </c>
      <c r="G16" s="17"/>
      <c r="H16" s="11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ht="15" customHeight="1" x14ac:dyDescent="0.2">
      <c r="A17" s="3"/>
      <c r="B17" s="20" t="s">
        <v>34</v>
      </c>
      <c r="C17" s="8"/>
      <c r="D17" s="8"/>
      <c r="E17" s="8"/>
      <c r="F17" s="8"/>
      <c r="G17" s="8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ht="15" customHeight="1" x14ac:dyDescent="0.2">
      <c r="A18" s="3"/>
      <c r="B18" s="21"/>
      <c r="C18" s="22" t="s">
        <v>35</v>
      </c>
      <c r="D18" s="20"/>
      <c r="E18" s="23">
        <v>1778097.8</v>
      </c>
      <c r="F18" s="24">
        <v>8.6999999999999993</v>
      </c>
      <c r="G18" s="25"/>
      <c r="H18" s="23">
        <v>20484783.900000002</v>
      </c>
      <c r="I18" s="2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ht="15" customHeight="1" x14ac:dyDescent="0.2">
      <c r="A19" s="3"/>
      <c r="B19" s="20" t="s">
        <v>36</v>
      </c>
      <c r="C19" s="8"/>
      <c r="D19" s="8"/>
      <c r="E19" s="27"/>
      <c r="F19" s="25"/>
      <c r="G19" s="25"/>
      <c r="H19" s="27"/>
      <c r="I19" s="2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ht="15" customHeight="1" x14ac:dyDescent="0.2">
      <c r="A20" s="3"/>
      <c r="B20" s="8"/>
      <c r="C20" s="20" t="s">
        <v>37</v>
      </c>
      <c r="D20" s="20"/>
      <c r="E20" s="27">
        <v>16767.599999999999</v>
      </c>
      <c r="F20" s="25">
        <v>2.1</v>
      </c>
      <c r="G20" s="25"/>
      <c r="H20" s="27">
        <v>809807.00000000012</v>
      </c>
      <c r="I20" s="2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ht="15" customHeight="1" x14ac:dyDescent="0.2">
      <c r="A21" s="3"/>
      <c r="B21" s="8"/>
      <c r="C21" s="20" t="s">
        <v>38</v>
      </c>
      <c r="D21" s="20"/>
      <c r="E21" s="27">
        <v>175332</v>
      </c>
      <c r="F21" s="25">
        <v>25.4</v>
      </c>
      <c r="G21" s="25"/>
      <c r="H21" s="27">
        <v>691089</v>
      </c>
      <c r="I21" s="2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ht="15" customHeight="1" x14ac:dyDescent="0.2">
      <c r="A22" s="3"/>
      <c r="B22" s="18"/>
      <c r="C22" s="22" t="s">
        <v>39</v>
      </c>
      <c r="D22" s="20"/>
      <c r="E22" s="23">
        <v>507283</v>
      </c>
      <c r="F22" s="24">
        <v>13.3</v>
      </c>
      <c r="G22" s="25"/>
      <c r="H22" s="23">
        <v>3824513.3</v>
      </c>
      <c r="I22" s="2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ht="15" customHeight="1" x14ac:dyDescent="0.2">
      <c r="A23" s="3"/>
      <c r="B23" s="20" t="s">
        <v>12</v>
      </c>
      <c r="C23" s="8"/>
      <c r="D23" s="8"/>
      <c r="E23" s="8"/>
      <c r="F23" s="8"/>
      <c r="G23" s="8"/>
      <c r="H23" s="8"/>
      <c r="I23" s="2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ht="15" customHeight="1" x14ac:dyDescent="0.2">
      <c r="A24" s="3"/>
      <c r="B24" s="8"/>
      <c r="C24" s="20" t="s">
        <v>40</v>
      </c>
      <c r="D24" s="20"/>
      <c r="E24" s="28">
        <v>18665</v>
      </c>
      <c r="F24" s="25">
        <v>8.1</v>
      </c>
      <c r="G24" s="25"/>
      <c r="H24" s="28">
        <v>231778</v>
      </c>
      <c r="I24" s="2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ht="15" customHeight="1" x14ac:dyDescent="0.2">
      <c r="A25" s="3"/>
      <c r="B25" s="18"/>
      <c r="C25" s="22" t="s">
        <v>41</v>
      </c>
      <c r="D25" s="20"/>
      <c r="E25" s="29">
        <v>13148</v>
      </c>
      <c r="F25" s="24">
        <v>8.1</v>
      </c>
      <c r="G25" s="25"/>
      <c r="H25" s="29">
        <v>161399</v>
      </c>
      <c r="I25" s="2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ht="15" customHeight="1" x14ac:dyDescent="0.2">
      <c r="A26" s="3"/>
      <c r="B26" s="8"/>
      <c r="C26" s="20"/>
      <c r="D26" s="20"/>
      <c r="E26" s="27"/>
      <c r="F26" s="25"/>
      <c r="G26" s="25"/>
      <c r="H26" s="27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ht="15" customHeight="1" x14ac:dyDescent="0.2">
      <c r="A27" s="3"/>
      <c r="B27" s="8"/>
      <c r="C27" s="20"/>
      <c r="D27" s="20"/>
      <c r="E27" s="27"/>
      <c r="F27" s="25"/>
      <c r="G27" s="25"/>
      <c r="H27" s="2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ht="12.75" customHeight="1" x14ac:dyDescent="0.2">
      <c r="A28" s="119" t="s">
        <v>161</v>
      </c>
      <c r="B28" s="119"/>
      <c r="C28" s="119"/>
      <c r="D28" s="119"/>
      <c r="E28" s="119"/>
      <c r="F28" s="119"/>
      <c r="G28" s="119"/>
      <c r="H28" s="119"/>
    </row>
    <row r="65536" ht="12.75" customHeight="1" x14ac:dyDescent="0.2"/>
  </sheetData>
  <mergeCells count="5">
    <mergeCell ref="A6:H6"/>
    <mergeCell ref="B13:H13"/>
    <mergeCell ref="E15:F15"/>
    <mergeCell ref="H15:H16"/>
    <mergeCell ref="A28:H28"/>
  </mergeCells>
  <hyperlinks>
    <hyperlink ref="A28:H28" location="Índice!A1" display="Volver a índice GESTIÓN DE RESIDUOS Y RECICLAJE"/>
  </hyperlinks>
  <pageMargins left="0.74803149606299213" right="0.25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activeCell="A6" sqref="A6:J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8.28515625" customWidth="1"/>
    <col min="9" max="64" width="13.7109375" customWidth="1"/>
  </cols>
  <sheetData>
    <row r="1" spans="1:10" ht="15" customHeight="1" x14ac:dyDescent="0.2"/>
    <row r="2" spans="1:10" ht="15" customHeight="1" x14ac:dyDescent="0.2"/>
    <row r="3" spans="1:10" ht="15" customHeight="1" x14ac:dyDescent="0.2"/>
    <row r="4" spans="1:10" ht="15" customHeight="1" x14ac:dyDescent="0.2"/>
    <row r="5" spans="1:10" ht="15" customHeight="1" x14ac:dyDescent="0.2"/>
    <row r="6" spans="1:10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ht="15" customHeight="1" x14ac:dyDescent="0.2"/>
    <row r="8" spans="1:10" ht="15" customHeight="1" x14ac:dyDescent="0.2"/>
    <row r="9" spans="1:10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10" ht="15" customHeight="1" x14ac:dyDescent="0.2"/>
    <row r="11" spans="1:10" ht="27" customHeight="1" x14ac:dyDescent="0.2">
      <c r="B11" s="126" t="s">
        <v>120</v>
      </c>
      <c r="C11" s="126"/>
      <c r="D11" s="126"/>
      <c r="E11" s="126"/>
      <c r="F11" s="126"/>
      <c r="G11" s="126"/>
      <c r="H11" s="126"/>
    </row>
    <row r="12" spans="1:10" ht="15" customHeight="1" x14ac:dyDescent="0.2"/>
    <row r="13" spans="1:10" ht="15" customHeight="1" x14ac:dyDescent="0.2"/>
    <row r="14" spans="1:10" ht="15" customHeight="1" x14ac:dyDescent="0.2"/>
    <row r="15" spans="1:10" ht="15" customHeight="1" x14ac:dyDescent="0.2"/>
    <row r="16" spans="1:10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24.75" customHeight="1" x14ac:dyDescent="0.2">
      <c r="B28" s="128" t="s">
        <v>121</v>
      </c>
      <c r="C28" s="128"/>
      <c r="D28" s="128"/>
      <c r="E28" s="128"/>
      <c r="F28" s="128"/>
      <c r="G28" s="128"/>
      <c r="H28" s="128"/>
    </row>
    <row r="29" spans="1:8" ht="15" customHeight="1" x14ac:dyDescent="0.2">
      <c r="B29" s="44"/>
      <c r="C29" s="44"/>
    </row>
    <row r="30" spans="1:8" ht="15" customHeight="1" x14ac:dyDescent="0.2"/>
    <row r="31" spans="1:8" ht="12.75" customHeight="1" x14ac:dyDescent="0.2">
      <c r="A31" s="119" t="s">
        <v>161</v>
      </c>
      <c r="B31" s="119"/>
      <c r="C31" s="119"/>
      <c r="D31" s="119"/>
      <c r="E31" s="119"/>
      <c r="F31" s="119"/>
      <c r="G31" s="119"/>
      <c r="H31" s="119"/>
    </row>
  </sheetData>
  <mergeCells count="4">
    <mergeCell ref="B11:H11"/>
    <mergeCell ref="B28:H28"/>
    <mergeCell ref="A31:H31"/>
    <mergeCell ref="A6:J6"/>
  </mergeCells>
  <hyperlinks>
    <hyperlink ref="A31:H31" location="Índice!A1" display="Volver a índice GESTIÓN DE RESIDUOS Y RECICLAJE"/>
  </hyperlinks>
  <pageMargins left="0.74803149606299213" right="0.5901574803149606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537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15.85546875" customWidth="1"/>
    <col min="9" max="64" width="13.7109375" customWidth="1"/>
  </cols>
  <sheetData>
    <row r="6" spans="1:9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1" spans="1:9" ht="29.25" customHeight="1" x14ac:dyDescent="0.2">
      <c r="B11" s="126" t="s">
        <v>122</v>
      </c>
      <c r="C11" s="126"/>
      <c r="D11" s="126"/>
      <c r="E11" s="126"/>
      <c r="F11" s="126"/>
      <c r="G11" s="126"/>
      <c r="H11" s="126"/>
    </row>
    <row r="22" spans="1:8" ht="12.75" customHeight="1" x14ac:dyDescent="0.2"/>
    <row r="23" spans="1:8" ht="12.75" customHeight="1" x14ac:dyDescent="0.2"/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>
      <c r="B28" s="44"/>
    </row>
    <row r="29" spans="1:8" ht="12.75" customHeight="1" x14ac:dyDescent="0.2">
      <c r="B29" s="44"/>
    </row>
    <row r="30" spans="1:8" ht="12.75" customHeight="1" x14ac:dyDescent="0.2"/>
    <row r="31" spans="1:8" ht="12.75" customHeight="1" x14ac:dyDescent="0.2">
      <c r="A31" s="119" t="s">
        <v>161</v>
      </c>
      <c r="B31" s="119"/>
      <c r="C31" s="119"/>
      <c r="D31" s="119"/>
      <c r="E31" s="119"/>
      <c r="F31" s="119"/>
      <c r="G31" s="119"/>
      <c r="H31" s="119"/>
    </row>
    <row r="65537" ht="12.75" customHeight="1" x14ac:dyDescent="0.2"/>
  </sheetData>
  <mergeCells count="3">
    <mergeCell ref="B11:H11"/>
    <mergeCell ref="A31:H31"/>
    <mergeCell ref="A6:I6"/>
  </mergeCells>
  <hyperlinks>
    <hyperlink ref="A31:H31" location="Índice!A1" display="Volver a índice GESTIÓN DE RESIDUOS Y RECICLAJE"/>
  </hyperlinks>
  <pageMargins left="0.74803149606299213" right="0.27992125984251964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65536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24" customWidth="1"/>
    <col min="9" max="64" width="13.7109375" customWidth="1"/>
  </cols>
  <sheetData>
    <row r="6" spans="1:9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1" spans="1:9" ht="24.75" customHeight="1" x14ac:dyDescent="0.2">
      <c r="B11" s="126" t="s">
        <v>25</v>
      </c>
      <c r="C11" s="126"/>
      <c r="D11" s="126"/>
      <c r="E11" s="126"/>
      <c r="F11" s="126"/>
      <c r="G11" s="126"/>
      <c r="H11" s="126"/>
    </row>
    <row r="27" spans="2:11" ht="12.75" customHeight="1" x14ac:dyDescent="0.2">
      <c r="B27" s="44"/>
    </row>
    <row r="28" spans="2:11" ht="12.75" customHeight="1" x14ac:dyDescent="0.2">
      <c r="J28" s="36"/>
      <c r="K28" s="87"/>
    </row>
    <row r="29" spans="2:11" ht="12.75" customHeight="1" x14ac:dyDescent="0.2"/>
    <row r="30" spans="2:11" ht="15" customHeight="1" x14ac:dyDescent="0.2">
      <c r="J30" s="36"/>
      <c r="K30" s="87"/>
    </row>
    <row r="31" spans="2:11" ht="15" customHeight="1" x14ac:dyDescent="0.2">
      <c r="J31" s="36"/>
      <c r="K31" s="87"/>
    </row>
    <row r="32" spans="2:11" ht="15" customHeight="1" x14ac:dyDescent="0.2">
      <c r="J32" s="36"/>
      <c r="K32" s="87"/>
    </row>
    <row r="33" spans="1:11" ht="15" customHeight="1" x14ac:dyDescent="0.2">
      <c r="J33" s="36"/>
      <c r="K33" s="87"/>
    </row>
    <row r="34" spans="1:11" ht="15" customHeight="1" x14ac:dyDescent="0.2">
      <c r="J34" s="36"/>
      <c r="K34" s="87"/>
    </row>
    <row r="35" spans="1:11" ht="15" customHeight="1" x14ac:dyDescent="0.2">
      <c r="J35" s="36"/>
      <c r="K35" s="87"/>
    </row>
    <row r="38" spans="1:11" ht="15" customHeight="1" x14ac:dyDescent="0.2">
      <c r="A38" s="119" t="s">
        <v>161</v>
      </c>
      <c r="B38" s="119"/>
      <c r="C38" s="119"/>
      <c r="D38" s="119"/>
      <c r="E38" s="119"/>
      <c r="F38" s="119"/>
      <c r="G38" s="119"/>
      <c r="H38" s="119"/>
    </row>
    <row r="65536" ht="12.75" customHeight="1" x14ac:dyDescent="0.2"/>
  </sheetData>
  <mergeCells count="3">
    <mergeCell ref="B11:H11"/>
    <mergeCell ref="A38:H38"/>
    <mergeCell ref="A6:I6"/>
  </mergeCells>
  <hyperlinks>
    <hyperlink ref="A38:H38" location="Índice!A1" display="Volver a índice GESTIÓN DE RESIDUOS Y RECICLAJE"/>
  </hyperlinks>
  <pageMargins left="0.74803149606299213" right="7.9921259842519687E-2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123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50.25" customHeight="1" x14ac:dyDescent="0.2">
      <c r="B27" s="130" t="s">
        <v>124</v>
      </c>
      <c r="C27" s="130"/>
      <c r="D27" s="130"/>
      <c r="E27" s="130"/>
      <c r="F27" s="130"/>
      <c r="G27" s="130"/>
      <c r="H27" s="130"/>
    </row>
    <row r="28" spans="1:8" ht="15" customHeight="1" x14ac:dyDescent="0.2">
      <c r="B28" s="44"/>
      <c r="C28" s="44"/>
    </row>
    <row r="29" spans="1:8" ht="15" customHeight="1" x14ac:dyDescent="0.2"/>
    <row r="30" spans="1:8" ht="12.75" customHeight="1" x14ac:dyDescent="0.2">
      <c r="A30" s="119" t="s">
        <v>161</v>
      </c>
      <c r="B30" s="119"/>
      <c r="C30" s="119"/>
      <c r="D30" s="119"/>
      <c r="E30" s="119"/>
      <c r="F30" s="119"/>
      <c r="G30" s="119"/>
      <c r="H30" s="119"/>
    </row>
  </sheetData>
  <mergeCells count="4">
    <mergeCell ref="B11:H11"/>
    <mergeCell ref="B27:H27"/>
    <mergeCell ref="A30:H30"/>
    <mergeCell ref="A6:I6"/>
  </mergeCells>
  <hyperlinks>
    <hyperlink ref="A30:H30" location="Índice!A1" display="Volver a índice GESTIÓN DE RESIDUOS Y RECICLAJE"/>
  </hyperlinks>
  <pageMargins left="0.74803149606299213" right="0.6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27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>
      <c r="B27" s="44"/>
      <c r="C27" s="44"/>
    </row>
    <row r="28" spans="1:8" ht="15" customHeight="1" x14ac:dyDescent="0.2"/>
    <row r="29" spans="1:8" ht="12.75" customHeight="1" x14ac:dyDescent="0.2">
      <c r="A29" s="119" t="s">
        <v>161</v>
      </c>
      <c r="B29" s="119"/>
      <c r="C29" s="119"/>
      <c r="D29" s="119"/>
      <c r="E29" s="119"/>
      <c r="F29" s="119"/>
      <c r="G29" s="119"/>
      <c r="H29" s="119"/>
    </row>
  </sheetData>
  <mergeCells count="3">
    <mergeCell ref="B11:H11"/>
    <mergeCell ref="A29:H29"/>
    <mergeCell ref="A6:I6"/>
  </mergeCells>
  <hyperlinks>
    <hyperlink ref="A29:H29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28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15" customHeight="1" x14ac:dyDescent="0.2"/>
    <row r="29" spans="1:8" ht="12.75" customHeight="1" x14ac:dyDescent="0.2">
      <c r="A29" s="119" t="s">
        <v>161</v>
      </c>
      <c r="B29" s="119"/>
      <c r="C29" s="119"/>
      <c r="D29" s="119"/>
      <c r="E29" s="119"/>
      <c r="F29" s="119"/>
      <c r="G29" s="119"/>
      <c r="H29" s="119"/>
    </row>
  </sheetData>
  <mergeCells count="3">
    <mergeCell ref="B11:H11"/>
    <mergeCell ref="A29:H29"/>
    <mergeCell ref="A6:I6"/>
  </mergeCells>
  <hyperlinks>
    <hyperlink ref="A29:H29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workbookViewId="0">
      <selection activeCell="A6" sqref="A6:I6"/>
    </sheetView>
  </sheetViews>
  <sheetFormatPr baseColWidth="10" defaultRowHeight="12.75" x14ac:dyDescent="0.2"/>
  <cols>
    <col min="1" max="1" width="5.85546875" customWidth="1"/>
    <col min="2" max="64" width="14.140625" customWidth="1"/>
  </cols>
  <sheetData>
    <row r="1" spans="1:10" ht="14.85" customHeight="1" x14ac:dyDescent="0.2"/>
    <row r="2" spans="1:10" ht="14.85" customHeight="1" x14ac:dyDescent="0.2"/>
    <row r="3" spans="1:10" ht="14.85" customHeight="1" x14ac:dyDescent="0.2"/>
    <row r="4" spans="1:10" ht="14.85" customHeight="1" x14ac:dyDescent="0.2"/>
    <row r="5" spans="1:10" ht="14.8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0" ht="43.35" customHeight="1" x14ac:dyDescent="0.2">
      <c r="A6" s="112" t="s">
        <v>129</v>
      </c>
      <c r="B6" s="112"/>
      <c r="C6" s="112"/>
      <c r="D6" s="112"/>
      <c r="E6" s="112"/>
      <c r="F6" s="112"/>
      <c r="G6" s="112"/>
      <c r="H6" s="112"/>
      <c r="I6" s="112"/>
      <c r="J6" s="1"/>
    </row>
    <row r="7" spans="1:10" ht="14.8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ht="14.8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10" ht="14.8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1" spans="1:10" x14ac:dyDescent="0.2">
      <c r="B11" s="15" t="s">
        <v>125</v>
      </c>
    </row>
    <row r="31" spans="4:5" x14ac:dyDescent="0.2">
      <c r="D31" s="103"/>
      <c r="E31" s="103"/>
    </row>
    <row r="32" spans="4:5" x14ac:dyDescent="0.2">
      <c r="D32" s="103"/>
      <c r="E32" s="103"/>
    </row>
    <row r="33" spans="1:13" x14ac:dyDescent="0.2">
      <c r="D33" s="103"/>
      <c r="E33" s="103"/>
    </row>
    <row r="34" spans="1:13" x14ac:dyDescent="0.2">
      <c r="D34" s="103"/>
      <c r="E34" s="103"/>
    </row>
    <row r="35" spans="1:13" x14ac:dyDescent="0.2">
      <c r="D35" s="103"/>
      <c r="E35" s="103"/>
    </row>
    <row r="36" spans="1:13" ht="12.75" customHeight="1" x14ac:dyDescent="0.2">
      <c r="A36" s="119" t="s">
        <v>161</v>
      </c>
      <c r="B36" s="119"/>
      <c r="C36" s="119"/>
      <c r="D36" s="119"/>
      <c r="E36" s="119"/>
      <c r="F36" s="119"/>
      <c r="G36" s="119"/>
      <c r="H36" s="119"/>
    </row>
    <row r="37" spans="1:13" x14ac:dyDescent="0.2">
      <c r="G37" s="36"/>
      <c r="H37" s="38"/>
    </row>
    <row r="38" spans="1:13" x14ac:dyDescent="0.2">
      <c r="G38" s="36"/>
      <c r="H38" s="38"/>
    </row>
    <row r="39" spans="1:13" x14ac:dyDescent="0.2">
      <c r="G39" s="36"/>
      <c r="H39" s="38"/>
      <c r="K39" s="36"/>
      <c r="L39" s="38"/>
      <c r="M39" s="38"/>
    </row>
    <row r="40" spans="1:13" x14ac:dyDescent="0.2">
      <c r="G40" s="36"/>
      <c r="H40" s="38"/>
      <c r="K40" s="36"/>
      <c r="L40" s="38"/>
      <c r="M40" s="38"/>
    </row>
    <row r="41" spans="1:13" x14ac:dyDescent="0.2">
      <c r="K41" s="36"/>
      <c r="L41" s="38"/>
      <c r="M41" s="38"/>
    </row>
    <row r="42" spans="1:13" x14ac:dyDescent="0.2">
      <c r="K42" s="36"/>
      <c r="L42" s="38"/>
      <c r="M42" s="38"/>
    </row>
    <row r="43" spans="1:13" x14ac:dyDescent="0.2">
      <c r="I43" s="103"/>
      <c r="J43" s="103"/>
    </row>
    <row r="44" spans="1:13" x14ac:dyDescent="0.2">
      <c r="I44" s="103"/>
      <c r="J44" s="103"/>
    </row>
    <row r="45" spans="1:13" x14ac:dyDescent="0.2">
      <c r="I45" s="103"/>
      <c r="J45" s="103"/>
    </row>
    <row r="46" spans="1:13" x14ac:dyDescent="0.2">
      <c r="I46" s="103"/>
      <c r="J46" s="103"/>
    </row>
  </sheetData>
  <mergeCells count="2">
    <mergeCell ref="A6:I6"/>
    <mergeCell ref="A36:H36"/>
  </mergeCells>
  <hyperlinks>
    <hyperlink ref="A36:H36" location="Índice!A1" display="Volver a índice GESTIÓN DE RESIDUOS Y RECICLAJE"/>
  </hyperlink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6" sqref="A6:I6"/>
    </sheetView>
  </sheetViews>
  <sheetFormatPr baseColWidth="10" defaultRowHeight="12.75" x14ac:dyDescent="0.2"/>
  <cols>
    <col min="1" max="1" width="5.28515625" customWidth="1"/>
    <col min="2" max="64" width="14.140625" customWidth="1"/>
  </cols>
  <sheetData>
    <row r="1" spans="1:10" ht="14.85" customHeight="1" x14ac:dyDescent="0.2"/>
    <row r="2" spans="1:10" ht="14.85" customHeight="1" x14ac:dyDescent="0.2"/>
    <row r="3" spans="1:10" ht="14.85" customHeight="1" x14ac:dyDescent="0.2"/>
    <row r="4" spans="1:10" ht="14.85" customHeight="1" x14ac:dyDescent="0.2"/>
    <row r="5" spans="1:10" ht="14.8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0" ht="43.35" customHeight="1" x14ac:dyDescent="0.2">
      <c r="A6" s="112" t="s">
        <v>129</v>
      </c>
      <c r="B6" s="112"/>
      <c r="C6" s="112"/>
      <c r="D6" s="112"/>
      <c r="E6" s="112"/>
      <c r="F6" s="112"/>
      <c r="G6" s="112"/>
      <c r="H6" s="112"/>
      <c r="I6" s="112"/>
      <c r="J6" s="1"/>
    </row>
    <row r="7" spans="1:10" ht="14.8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ht="14.8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10" ht="14.8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10" ht="12.75" customHeight="1" x14ac:dyDescent="0.2">
      <c r="A10" s="104"/>
      <c r="B10" s="104"/>
      <c r="C10" s="104"/>
      <c r="D10" s="104"/>
    </row>
    <row r="11" spans="1:10" ht="12.6" customHeight="1" x14ac:dyDescent="0.2">
      <c r="A11" s="45"/>
      <c r="B11" s="45"/>
    </row>
    <row r="12" spans="1:10" ht="12.95" customHeight="1" x14ac:dyDescent="0.2">
      <c r="A12" s="15"/>
      <c r="B12" s="15" t="s">
        <v>30</v>
      </c>
    </row>
    <row r="38" spans="1:8" ht="12.75" customHeight="1" x14ac:dyDescent="0.2">
      <c r="A38" s="119" t="s">
        <v>161</v>
      </c>
      <c r="B38" s="119"/>
      <c r="C38" s="119"/>
      <c r="D38" s="119"/>
      <c r="E38" s="119"/>
      <c r="F38" s="119"/>
      <c r="G38" s="119"/>
      <c r="H38" s="119"/>
    </row>
  </sheetData>
  <mergeCells count="2">
    <mergeCell ref="A6:I6"/>
    <mergeCell ref="A38:H38"/>
  </mergeCells>
  <hyperlinks>
    <hyperlink ref="A38:H38" location="Índice!A1" display="Volver a índice GESTIÓN DE RESIDUOS Y RECICLAJE"/>
  </hyperlink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5536"/>
  <sheetViews>
    <sheetView showGridLines="0" workbookViewId="0">
      <selection activeCell="A6" sqref="A6:N6"/>
    </sheetView>
  </sheetViews>
  <sheetFormatPr baseColWidth="10" defaultRowHeight="15" customHeight="1" x14ac:dyDescent="0.2"/>
  <cols>
    <col min="1" max="1" width="3.28515625" customWidth="1"/>
    <col min="2" max="2" width="13.7109375" customWidth="1"/>
    <col min="3" max="3" width="1" customWidth="1"/>
    <col min="4" max="4" width="13.140625" customWidth="1"/>
    <col min="5" max="5" width="10.7109375" customWidth="1"/>
    <col min="6" max="6" width="1" customWidth="1"/>
    <col min="7" max="7" width="13.140625" customWidth="1"/>
    <col min="8" max="8" width="10.7109375" customWidth="1"/>
    <col min="9" max="9" width="1" customWidth="1"/>
    <col min="10" max="10" width="13.140625" customWidth="1"/>
    <col min="11" max="11" width="10.7109375" customWidth="1"/>
    <col min="12" max="12" width="1" customWidth="1"/>
    <col min="13" max="13" width="13.140625" customWidth="1"/>
    <col min="14" max="14" width="10.7109375" customWidth="1"/>
    <col min="15" max="64" width="13.7109375" customWidth="1"/>
  </cols>
  <sheetData>
    <row r="6" spans="1:14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9" spans="1:14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4" ht="15" customHeight="1" x14ac:dyDescent="0.2">
      <c r="C10" s="15"/>
    </row>
    <row r="11" spans="1:14" ht="15" customHeight="1" x14ac:dyDescent="0.2">
      <c r="B11" s="15" t="s">
        <v>1</v>
      </c>
      <c r="C11" s="15"/>
    </row>
    <row r="13" spans="1:14" ht="15" customHeight="1" x14ac:dyDescent="0.2">
      <c r="B13" s="120" t="s">
        <v>3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5" spans="1:14" ht="20.100000000000001" customHeight="1" x14ac:dyDescent="0.2">
      <c r="B15" s="121"/>
      <c r="C15" s="31"/>
      <c r="D15" s="122" t="s">
        <v>42</v>
      </c>
      <c r="E15" s="122"/>
      <c r="F15" s="32"/>
      <c r="G15" s="122" t="s">
        <v>36</v>
      </c>
      <c r="H15" s="122"/>
      <c r="J15" s="123" t="s">
        <v>12</v>
      </c>
      <c r="K15" s="123"/>
      <c r="L15" s="123"/>
      <c r="M15" s="123"/>
      <c r="N15" s="123"/>
    </row>
    <row r="16" spans="1:14" ht="24.75" customHeight="1" x14ac:dyDescent="0.2">
      <c r="B16" s="121"/>
      <c r="C16" s="31"/>
      <c r="D16" s="122"/>
      <c r="E16" s="122"/>
      <c r="F16" s="32"/>
      <c r="G16" s="122"/>
      <c r="H16" s="122"/>
      <c r="J16" s="124" t="s">
        <v>43</v>
      </c>
      <c r="K16" s="124"/>
      <c r="L16" s="32"/>
      <c r="M16" s="124" t="s">
        <v>44</v>
      </c>
      <c r="N16" s="124"/>
    </row>
    <row r="17" spans="1:14" ht="23.25" customHeight="1" x14ac:dyDescent="0.2">
      <c r="B17" s="121"/>
      <c r="C17" s="31"/>
      <c r="D17" s="33" t="s">
        <v>45</v>
      </c>
      <c r="E17" s="34" t="s">
        <v>46</v>
      </c>
      <c r="F17" s="32"/>
      <c r="G17" s="33" t="s">
        <v>47</v>
      </c>
      <c r="H17" s="35" t="s">
        <v>46</v>
      </c>
      <c r="J17" s="33" t="s">
        <v>48</v>
      </c>
      <c r="K17" s="34" t="s">
        <v>46</v>
      </c>
      <c r="L17" s="32"/>
      <c r="M17" s="33" t="s">
        <v>49</v>
      </c>
      <c r="N17" s="34" t="s">
        <v>46</v>
      </c>
    </row>
    <row r="18" spans="1:14" ht="15" customHeight="1" x14ac:dyDescent="0.2">
      <c r="B18" s="36" t="s">
        <v>50</v>
      </c>
      <c r="C18" s="36"/>
      <c r="D18" s="37">
        <v>124766.7</v>
      </c>
      <c r="E18" s="38">
        <v>7.0168637518138759</v>
      </c>
      <c r="F18" s="38"/>
      <c r="G18" s="37">
        <v>24655.9</v>
      </c>
      <c r="H18" s="38">
        <v>4.8603836517289167</v>
      </c>
      <c r="J18" s="39">
        <v>1382</v>
      </c>
      <c r="K18" s="38">
        <v>7.4042325207607824</v>
      </c>
      <c r="L18" s="38"/>
      <c r="M18" s="39">
        <v>929</v>
      </c>
      <c r="N18" s="38">
        <v>7.0657134164892001</v>
      </c>
    </row>
    <row r="19" spans="1:14" ht="15" customHeight="1" x14ac:dyDescent="0.2">
      <c r="B19" s="36" t="s">
        <v>51</v>
      </c>
      <c r="C19" s="36"/>
      <c r="D19" s="37">
        <v>179101.7</v>
      </c>
      <c r="E19" s="38">
        <v>10.072657420756046</v>
      </c>
      <c r="F19" s="38"/>
      <c r="G19" s="37">
        <v>53036.9</v>
      </c>
      <c r="H19" s="38">
        <v>10.455091142419517</v>
      </c>
      <c r="J19" s="39">
        <v>1971</v>
      </c>
      <c r="K19" s="38">
        <v>10.559871417090811</v>
      </c>
      <c r="L19" s="38"/>
      <c r="M19" s="39">
        <v>1392</v>
      </c>
      <c r="N19" s="38">
        <v>10.587161545482203</v>
      </c>
    </row>
    <row r="20" spans="1:14" ht="15" customHeight="1" x14ac:dyDescent="0.2">
      <c r="B20" s="36" t="s">
        <v>52</v>
      </c>
      <c r="C20" s="36"/>
      <c r="D20" s="37">
        <v>190730.5</v>
      </c>
      <c r="E20" s="38">
        <v>10.726659692172163</v>
      </c>
      <c r="F20" s="38"/>
      <c r="G20" s="37">
        <v>42395.4</v>
      </c>
      <c r="H20" s="38">
        <v>8.3573468852691697</v>
      </c>
      <c r="J20" s="39">
        <v>1904</v>
      </c>
      <c r="K20" s="38">
        <v>10.200910795606751</v>
      </c>
      <c r="L20" s="38"/>
      <c r="M20" s="39">
        <v>1384</v>
      </c>
      <c r="N20" s="38">
        <v>10.526315789473683</v>
      </c>
    </row>
    <row r="21" spans="1:14" ht="15" customHeight="1" x14ac:dyDescent="0.2">
      <c r="B21" s="36" t="s">
        <v>53</v>
      </c>
      <c r="C21" s="36"/>
      <c r="D21" s="37">
        <v>179621.4</v>
      </c>
      <c r="E21" s="38">
        <v>10.101885284375246</v>
      </c>
      <c r="F21" s="38"/>
      <c r="G21" s="37">
        <v>75202.899999999994</v>
      </c>
      <c r="H21" s="38">
        <v>14.824644232115011</v>
      </c>
      <c r="J21" s="39">
        <v>1999</v>
      </c>
      <c r="K21" s="38">
        <v>10.709884811143851</v>
      </c>
      <c r="L21" s="38"/>
      <c r="M21" s="39">
        <v>1418</v>
      </c>
      <c r="N21" s="38">
        <v>10.784910252509887</v>
      </c>
    </row>
    <row r="22" spans="1:14" ht="15" customHeight="1" x14ac:dyDescent="0.2">
      <c r="B22" s="36" t="s">
        <v>54</v>
      </c>
      <c r="C22" s="36"/>
      <c r="D22" s="37">
        <v>111059.7</v>
      </c>
      <c r="E22" s="38">
        <v>6.2459837698466298</v>
      </c>
      <c r="F22" s="38"/>
      <c r="G22" s="37">
        <v>27547.4</v>
      </c>
      <c r="H22" s="38">
        <v>5.4303810693439365</v>
      </c>
      <c r="J22" s="39">
        <v>1230</v>
      </c>
      <c r="K22" s="38">
        <v>6.5898740959014201</v>
      </c>
      <c r="L22" s="38"/>
      <c r="M22" s="39">
        <v>814</v>
      </c>
      <c r="N22" s="38">
        <v>6.1910556738667477</v>
      </c>
    </row>
    <row r="23" spans="1:14" ht="15" customHeight="1" x14ac:dyDescent="0.2">
      <c r="B23" s="36" t="s">
        <v>55</v>
      </c>
      <c r="C23" s="36"/>
      <c r="D23" s="37">
        <v>110006.1</v>
      </c>
      <c r="E23" s="38">
        <v>6.1867294363673357</v>
      </c>
      <c r="F23" s="38"/>
      <c r="G23" s="37">
        <v>25922.3</v>
      </c>
      <c r="H23" s="38">
        <v>5.1100273417402118</v>
      </c>
      <c r="J23" s="39">
        <v>1244</v>
      </c>
      <c r="K23" s="38">
        <v>6.6648807929279394</v>
      </c>
      <c r="L23" s="38"/>
      <c r="M23" s="39">
        <v>862</v>
      </c>
      <c r="N23" s="38">
        <v>6.5561302099178587</v>
      </c>
    </row>
    <row r="24" spans="1:14" ht="15" customHeight="1" x14ac:dyDescent="0.2">
      <c r="B24" s="36" t="s">
        <v>56</v>
      </c>
      <c r="C24" s="36"/>
      <c r="D24" s="37">
        <v>383782.40000000002</v>
      </c>
      <c r="E24" s="38">
        <v>21.583874632767667</v>
      </c>
      <c r="F24" s="38"/>
      <c r="G24" s="37">
        <v>120506</v>
      </c>
      <c r="H24" s="38">
        <v>23.755182018715391</v>
      </c>
      <c r="J24" s="39">
        <v>3963</v>
      </c>
      <c r="K24" s="38">
        <v>21.232252879721404</v>
      </c>
      <c r="L24" s="38"/>
      <c r="M24" s="39">
        <v>2852</v>
      </c>
      <c r="N24" s="38">
        <v>21.691512017036814</v>
      </c>
    </row>
    <row r="25" spans="1:14" ht="15" customHeight="1" x14ac:dyDescent="0.2">
      <c r="B25" s="36" t="s">
        <v>57</v>
      </c>
      <c r="C25" s="36"/>
      <c r="D25" s="37">
        <v>499029.3</v>
      </c>
      <c r="E25" s="38">
        <v>28.065346011901031</v>
      </c>
      <c r="F25" s="38"/>
      <c r="G25" s="37">
        <v>138016.20000000001</v>
      </c>
      <c r="H25" s="38">
        <v>27.206943658667846</v>
      </c>
      <c r="J25" s="39">
        <v>4972</v>
      </c>
      <c r="K25" s="38">
        <v>26.638092686847042</v>
      </c>
      <c r="L25" s="38"/>
      <c r="M25" s="39">
        <v>3497</v>
      </c>
      <c r="N25" s="38">
        <v>26.59720109522361</v>
      </c>
    </row>
    <row r="26" spans="1:14" ht="15" customHeight="1" x14ac:dyDescent="0.2">
      <c r="B26" s="40" t="s">
        <v>58</v>
      </c>
      <c r="C26" s="36"/>
      <c r="D26" s="41">
        <v>1778097.8</v>
      </c>
      <c r="E26" s="42">
        <v>100</v>
      </c>
      <c r="F26" s="38"/>
      <c r="G26" s="41">
        <v>507283</v>
      </c>
      <c r="H26" s="42">
        <v>100</v>
      </c>
      <c r="J26" s="43">
        <v>18665</v>
      </c>
      <c r="K26" s="42">
        <v>100</v>
      </c>
      <c r="L26" s="38"/>
      <c r="M26" s="43">
        <v>13148</v>
      </c>
      <c r="N26" s="42">
        <v>100.00000000000001</v>
      </c>
    </row>
    <row r="27" spans="1:14" ht="15" customHeight="1" x14ac:dyDescent="0.2">
      <c r="B27" s="44"/>
      <c r="C27" s="44"/>
      <c r="D27" s="45"/>
      <c r="E27" s="45"/>
      <c r="F27" s="45"/>
      <c r="G27" s="45"/>
      <c r="H27" s="45"/>
    </row>
    <row r="28" spans="1:14" ht="12.75" customHeight="1" x14ac:dyDescent="0.2"/>
    <row r="29" spans="1:14" ht="12.75" customHeight="1" x14ac:dyDescent="0.2">
      <c r="A29" s="119" t="s">
        <v>161</v>
      </c>
      <c r="B29" s="119"/>
      <c r="C29" s="119"/>
      <c r="D29" s="119"/>
      <c r="E29" s="119"/>
      <c r="F29" s="119"/>
      <c r="G29" s="119"/>
      <c r="H29" s="119"/>
    </row>
    <row r="65536" ht="12.75" customHeight="1" x14ac:dyDescent="0.2"/>
  </sheetData>
  <mergeCells count="9">
    <mergeCell ref="A29:H29"/>
    <mergeCell ref="A6:N6"/>
    <mergeCell ref="B13:N13"/>
    <mergeCell ref="B15:B17"/>
    <mergeCell ref="D15:E16"/>
    <mergeCell ref="G15:H16"/>
    <mergeCell ref="J15:N15"/>
    <mergeCell ref="J16:K16"/>
    <mergeCell ref="M16:N16"/>
  </mergeCells>
  <hyperlinks>
    <hyperlink ref="A29:H29" location="Índice!A1" display="Volver a índice GESTIÓN DE RESIDUOS Y RECICLAJE"/>
  </hyperlinks>
  <pageMargins left="0.24015748031496062" right="0.17992125984251969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workbookViewId="0">
      <selection activeCell="A6" sqref="A6:H6"/>
    </sheetView>
  </sheetViews>
  <sheetFormatPr baseColWidth="10" defaultRowHeight="12.75" x14ac:dyDescent="0.2"/>
  <cols>
    <col min="1" max="1" width="3.28515625" customWidth="1"/>
    <col min="2" max="2" width="51.42578125" customWidth="1"/>
    <col min="3" max="3" width="1" customWidth="1"/>
    <col min="4" max="4" width="16.85546875" customWidth="1"/>
    <col min="5" max="5" width="13.140625" customWidth="1"/>
    <col min="6" max="6" width="1" customWidth="1"/>
    <col min="7" max="7" width="15.7109375" customWidth="1"/>
    <col min="8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16" ht="15" customHeight="1" x14ac:dyDescent="0.2"/>
    <row r="11" spans="1:16" ht="15" customHeight="1" x14ac:dyDescent="0.2">
      <c r="B11" s="15" t="s">
        <v>4</v>
      </c>
    </row>
    <row r="12" spans="1:16" ht="15" customHeight="1" x14ac:dyDescent="0.2"/>
    <row r="13" spans="1:16" ht="15" customHeight="1" x14ac:dyDescent="0.2">
      <c r="B13" s="120" t="s">
        <v>5</v>
      </c>
      <c r="C13" s="120"/>
      <c r="D13" s="120"/>
      <c r="E13" s="120"/>
      <c r="F13" s="120"/>
      <c r="G13" s="120"/>
    </row>
    <row r="14" spans="1:16" ht="15" customHeight="1" x14ac:dyDescent="0.2"/>
    <row r="15" spans="1:16" ht="15" customHeight="1" x14ac:dyDescent="0.2">
      <c r="B15" s="49"/>
      <c r="D15" s="125" t="s">
        <v>59</v>
      </c>
      <c r="E15" s="125"/>
      <c r="F15" s="50"/>
      <c r="G15" s="51" t="s">
        <v>60</v>
      </c>
    </row>
    <row r="16" spans="1:16" ht="27" customHeight="1" x14ac:dyDescent="0.2">
      <c r="B16" s="52"/>
      <c r="C16" s="45"/>
      <c r="D16" s="35" t="s">
        <v>61</v>
      </c>
      <c r="E16" s="53" t="s">
        <v>46</v>
      </c>
      <c r="F16" s="50"/>
      <c r="G16" s="54" t="s">
        <v>62</v>
      </c>
    </row>
    <row r="17" spans="1:8" ht="15" customHeight="1" x14ac:dyDescent="0.2">
      <c r="B17" s="36" t="s">
        <v>50</v>
      </c>
      <c r="C17" s="15"/>
      <c r="D17" s="37">
        <v>124766.7</v>
      </c>
      <c r="E17" s="38">
        <v>7.0168637518138759</v>
      </c>
      <c r="F17" s="38"/>
      <c r="G17" s="37">
        <v>1299.653125</v>
      </c>
    </row>
    <row r="18" spans="1:8" ht="15" customHeight="1" x14ac:dyDescent="0.2">
      <c r="B18" s="36" t="s">
        <v>51</v>
      </c>
      <c r="C18" s="15"/>
      <c r="D18" s="37">
        <v>179101.7</v>
      </c>
      <c r="E18" s="38">
        <v>10.072657420756046</v>
      </c>
      <c r="F18" s="38"/>
      <c r="G18" s="37">
        <v>1492.5141666666668</v>
      </c>
    </row>
    <row r="19" spans="1:8" ht="15" customHeight="1" x14ac:dyDescent="0.2">
      <c r="B19" s="36" t="s">
        <v>52</v>
      </c>
      <c r="C19" s="15"/>
      <c r="D19" s="37">
        <v>190730.5</v>
      </c>
      <c r="E19" s="38">
        <v>10.726659692172163</v>
      </c>
      <c r="F19" s="38"/>
      <c r="G19" s="37">
        <v>1766.023148148148</v>
      </c>
    </row>
    <row r="20" spans="1:8" ht="15" customHeight="1" x14ac:dyDescent="0.2">
      <c r="B20" s="36" t="s">
        <v>53</v>
      </c>
      <c r="C20" s="15"/>
      <c r="D20" s="37">
        <v>179621.4</v>
      </c>
      <c r="E20" s="38">
        <v>10.101885284375246</v>
      </c>
      <c r="F20" s="38"/>
      <c r="G20" s="37">
        <v>1026.4079999999999</v>
      </c>
    </row>
    <row r="21" spans="1:8" ht="15" customHeight="1" x14ac:dyDescent="0.2">
      <c r="B21" s="36" t="s">
        <v>54</v>
      </c>
      <c r="C21" s="15"/>
      <c r="D21" s="37">
        <v>111059.7</v>
      </c>
      <c r="E21" s="38">
        <v>6.2459837698466298</v>
      </c>
      <c r="F21" s="38"/>
      <c r="G21" s="37">
        <v>1609.5608695652174</v>
      </c>
    </row>
    <row r="22" spans="1:8" ht="15" customHeight="1" x14ac:dyDescent="0.2">
      <c r="B22" s="36" t="s">
        <v>55</v>
      </c>
      <c r="C22" s="15"/>
      <c r="D22" s="37">
        <v>110006.1</v>
      </c>
      <c r="E22" s="38">
        <v>6.1867294363673357</v>
      </c>
      <c r="F22" s="38"/>
      <c r="G22" s="37">
        <v>1428.6506493506495</v>
      </c>
    </row>
    <row r="23" spans="1:8" ht="15" customHeight="1" x14ac:dyDescent="0.2">
      <c r="B23" s="36" t="s">
        <v>56</v>
      </c>
      <c r="C23" s="15"/>
      <c r="D23" s="37">
        <v>383782.40000000002</v>
      </c>
      <c r="E23" s="38">
        <v>21.583874632767667</v>
      </c>
      <c r="F23" s="38"/>
      <c r="G23" s="37">
        <v>1332.5777777777778</v>
      </c>
    </row>
    <row r="24" spans="1:8" ht="15" customHeight="1" x14ac:dyDescent="0.2">
      <c r="B24" s="36" t="s">
        <v>57</v>
      </c>
      <c r="C24" s="15"/>
      <c r="D24" s="37">
        <v>499029.3</v>
      </c>
      <c r="E24" s="38">
        <v>28.065346011901031</v>
      </c>
      <c r="F24" s="38"/>
      <c r="G24" s="37">
        <v>2004.1337349397591</v>
      </c>
    </row>
    <row r="25" spans="1:8" ht="15" customHeight="1" x14ac:dyDescent="0.2">
      <c r="B25" s="40" t="s">
        <v>58</v>
      </c>
      <c r="C25" s="15"/>
      <c r="D25" s="41">
        <v>1778097.8</v>
      </c>
      <c r="E25" s="42">
        <v>100</v>
      </c>
      <c r="F25" s="38"/>
      <c r="G25" s="41">
        <v>1504.3128595600676</v>
      </c>
    </row>
    <row r="26" spans="1:8" ht="15" customHeight="1" x14ac:dyDescent="0.2">
      <c r="B26" s="44"/>
      <c r="C26" s="44"/>
      <c r="D26" s="55"/>
    </row>
    <row r="27" spans="1:8" ht="15" customHeight="1" x14ac:dyDescent="0.2"/>
    <row r="28" spans="1:8" ht="12.75" customHeight="1" x14ac:dyDescent="0.2">
      <c r="A28" s="119" t="s">
        <v>161</v>
      </c>
      <c r="B28" s="119"/>
      <c r="C28" s="119"/>
      <c r="D28" s="119"/>
      <c r="E28" s="119"/>
      <c r="F28" s="119"/>
      <c r="G28" s="119"/>
      <c r="H28" s="119"/>
    </row>
    <row r="29" spans="1:8" ht="15" customHeight="1" x14ac:dyDescent="0.2"/>
    <row r="30" spans="1:8" ht="15" customHeight="1" x14ac:dyDescent="0.2"/>
    <row r="31" spans="1:8" ht="15" customHeight="1" x14ac:dyDescent="0.2"/>
    <row r="32" spans="1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mergeCells count="4">
    <mergeCell ref="B13:G13"/>
    <mergeCell ref="D15:E15"/>
    <mergeCell ref="A28:H28"/>
    <mergeCell ref="A6:H6"/>
  </mergeCells>
  <hyperlinks>
    <hyperlink ref="A28:H28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65536"/>
  <sheetViews>
    <sheetView showGridLines="0" workbookViewId="0">
      <selection activeCell="A6" sqref="A6:H6"/>
    </sheetView>
  </sheetViews>
  <sheetFormatPr baseColWidth="10" defaultRowHeight="15" customHeight="1" x14ac:dyDescent="0.2"/>
  <cols>
    <col min="1" max="2" width="3.28515625" customWidth="1"/>
    <col min="3" max="3" width="46.42578125" customWidth="1"/>
    <col min="4" max="4" width="1" customWidth="1"/>
    <col min="5" max="5" width="24.28515625" customWidth="1"/>
    <col min="6" max="6" width="1" customWidth="1"/>
    <col min="7" max="7" width="24.28515625" customWidth="1"/>
    <col min="8" max="64" width="13.7109375" customWidth="1"/>
  </cols>
  <sheetData>
    <row r="6" spans="1:15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  <c r="O6" s="14"/>
    </row>
    <row r="9" spans="1:15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</row>
    <row r="11" spans="1:15" ht="15" customHeight="1" x14ac:dyDescent="0.2">
      <c r="B11" s="15" t="s">
        <v>4</v>
      </c>
    </row>
    <row r="12" spans="1:15" ht="12.75" customHeight="1" x14ac:dyDescent="0.2"/>
    <row r="13" spans="1:15" ht="36.75" customHeight="1" x14ac:dyDescent="0.2">
      <c r="B13" s="126" t="s">
        <v>63</v>
      </c>
      <c r="C13" s="126"/>
      <c r="D13" s="126"/>
      <c r="E13" s="126"/>
      <c r="F13" s="126"/>
      <c r="G13" s="126"/>
    </row>
    <row r="14" spans="1:15" ht="12.75" customHeight="1" x14ac:dyDescent="0.2"/>
    <row r="15" spans="1:15" ht="39" customHeight="1" x14ac:dyDescent="0.2">
      <c r="B15" s="121"/>
      <c r="C15" s="121"/>
      <c r="D15" s="57"/>
      <c r="E15" s="48" t="s">
        <v>64</v>
      </c>
      <c r="G15" s="48" t="s">
        <v>65</v>
      </c>
    </row>
    <row r="16" spans="1:15" ht="15" customHeight="1" x14ac:dyDescent="0.2">
      <c r="B16" s="58" t="s">
        <v>66</v>
      </c>
      <c r="C16" s="59"/>
      <c r="D16" s="60"/>
      <c r="E16" s="61"/>
      <c r="G16" s="61"/>
    </row>
    <row r="17" spans="1:8" ht="15" customHeight="1" x14ac:dyDescent="0.2">
      <c r="B17" s="127" t="s">
        <v>67</v>
      </c>
      <c r="C17" s="127"/>
      <c r="D17" s="62"/>
      <c r="E17" s="63" t="s">
        <v>68</v>
      </c>
      <c r="G17" s="63" t="s">
        <v>68</v>
      </c>
    </row>
    <row r="18" spans="1:8" ht="15" customHeight="1" x14ac:dyDescent="0.2">
      <c r="C18" s="60" t="s">
        <v>69</v>
      </c>
      <c r="D18" s="15"/>
      <c r="E18" s="64">
        <v>12.032085561497301</v>
      </c>
      <c r="G18" s="64">
        <v>12.032085561497301</v>
      </c>
    </row>
    <row r="19" spans="1:8" ht="15" customHeight="1" x14ac:dyDescent="0.2">
      <c r="C19" s="60" t="s">
        <v>70</v>
      </c>
      <c r="D19" s="15"/>
      <c r="E19" s="64">
        <v>0.26737967914438499</v>
      </c>
      <c r="G19" s="64">
        <v>1.33689839572193</v>
      </c>
    </row>
    <row r="20" spans="1:8" ht="15" customHeight="1" x14ac:dyDescent="0.2">
      <c r="C20" s="60" t="s">
        <v>71</v>
      </c>
      <c r="D20" s="15"/>
      <c r="E20" s="64">
        <v>1.0695187165775499</v>
      </c>
      <c r="G20" s="64">
        <v>0.80213903743315695</v>
      </c>
    </row>
    <row r="21" spans="1:8" ht="15" customHeight="1" x14ac:dyDescent="0.2">
      <c r="C21" s="60" t="s">
        <v>72</v>
      </c>
      <c r="D21" s="15"/>
      <c r="E21" s="64">
        <v>86.631016042780701</v>
      </c>
      <c r="G21" s="64">
        <v>85.828877005347593</v>
      </c>
    </row>
    <row r="22" spans="1:8" ht="15" customHeight="1" x14ac:dyDescent="0.2">
      <c r="B22" s="47"/>
      <c r="C22" s="59" t="s">
        <v>73</v>
      </c>
      <c r="D22" s="15"/>
      <c r="E22" s="42">
        <v>99.999999999999943</v>
      </c>
      <c r="G22" s="42">
        <v>99.999999999999986</v>
      </c>
    </row>
    <row r="23" spans="1:8" ht="15" customHeight="1" x14ac:dyDescent="0.2">
      <c r="B23" s="44"/>
      <c r="C23" s="15"/>
      <c r="D23" s="15"/>
      <c r="E23" s="65"/>
      <c r="F23" s="66"/>
      <c r="G23" s="66"/>
    </row>
    <row r="24" spans="1:8" ht="12.75" customHeight="1" x14ac:dyDescent="0.2"/>
    <row r="25" spans="1:8" ht="12.75" customHeight="1" x14ac:dyDescent="0.2">
      <c r="A25" s="119" t="s">
        <v>161</v>
      </c>
      <c r="B25" s="119"/>
      <c r="C25" s="119"/>
      <c r="D25" s="119"/>
      <c r="E25" s="119"/>
      <c r="F25" s="119"/>
      <c r="G25" s="119"/>
      <c r="H25" s="119"/>
    </row>
    <row r="65536" ht="12.75" customHeight="1" x14ac:dyDescent="0.2"/>
  </sheetData>
  <mergeCells count="5">
    <mergeCell ref="B13:G13"/>
    <mergeCell ref="B15:C15"/>
    <mergeCell ref="B17:C17"/>
    <mergeCell ref="A25:H25"/>
    <mergeCell ref="A6:H6"/>
  </mergeCells>
  <hyperlinks>
    <hyperlink ref="A25:H25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workbookViewId="0">
      <selection activeCell="A6" sqref="A6:D6"/>
    </sheetView>
  </sheetViews>
  <sheetFormatPr baseColWidth="10" defaultRowHeight="12.75" x14ac:dyDescent="0.2"/>
  <cols>
    <col min="1" max="1" width="3.28515625" customWidth="1"/>
    <col min="2" max="2" width="90.85546875" customWidth="1"/>
    <col min="3" max="3" width="1" customWidth="1"/>
    <col min="4" max="4" width="20.7109375" customWidth="1"/>
    <col min="5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129</v>
      </c>
      <c r="B6" s="116"/>
      <c r="C6" s="116"/>
      <c r="D6" s="116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16" ht="15" customHeight="1" x14ac:dyDescent="0.2"/>
    <row r="11" spans="1:16" ht="15" customHeight="1" x14ac:dyDescent="0.2">
      <c r="B11" s="15" t="s">
        <v>4</v>
      </c>
      <c r="C11" s="15"/>
    </row>
    <row r="12" spans="1:16" ht="15" customHeight="1" x14ac:dyDescent="0.2"/>
    <row r="13" spans="1:16" ht="24.75" customHeight="1" x14ac:dyDescent="0.2">
      <c r="B13" s="126" t="s">
        <v>74</v>
      </c>
      <c r="C13" s="126"/>
      <c r="D13" s="126"/>
      <c r="E13" s="45"/>
    </row>
    <row r="14" spans="1:16" ht="15" customHeight="1" x14ac:dyDescent="0.2">
      <c r="B14" s="45"/>
      <c r="C14" s="45"/>
      <c r="D14" s="45"/>
      <c r="E14" s="45"/>
    </row>
    <row r="15" spans="1:16" ht="15" customHeight="1" x14ac:dyDescent="0.2">
      <c r="B15" s="67"/>
      <c r="C15" s="68"/>
      <c r="D15" s="69" t="s">
        <v>46</v>
      </c>
    </row>
    <row r="16" spans="1:16" ht="17.25" customHeight="1" x14ac:dyDescent="0.2">
      <c r="B16" s="70" t="s">
        <v>167</v>
      </c>
      <c r="C16" s="70"/>
      <c r="D16" s="64">
        <v>40.512820512820511</v>
      </c>
    </row>
    <row r="17" spans="2:7" ht="15" customHeight="1" x14ac:dyDescent="0.2">
      <c r="B17" s="70" t="s">
        <v>75</v>
      </c>
      <c r="C17" s="70"/>
      <c r="D17" s="64">
        <v>59.487179487179489</v>
      </c>
    </row>
    <row r="18" spans="2:7" ht="15" customHeight="1" x14ac:dyDescent="0.2">
      <c r="B18" s="71" t="s">
        <v>76</v>
      </c>
      <c r="C18" s="72"/>
      <c r="D18" s="42">
        <v>100</v>
      </c>
    </row>
    <row r="19" spans="2:7" ht="15" customHeight="1" x14ac:dyDescent="0.2">
      <c r="B19" s="73"/>
      <c r="C19" s="73"/>
      <c r="D19" s="31"/>
      <c r="E19" s="45"/>
    </row>
    <row r="20" spans="2:7" ht="15" customHeight="1" x14ac:dyDescent="0.2">
      <c r="B20" s="45"/>
      <c r="C20" s="45"/>
      <c r="D20" s="45"/>
    </row>
    <row r="21" spans="2:7" x14ac:dyDescent="0.2">
      <c r="B21" s="15" t="s">
        <v>77</v>
      </c>
      <c r="C21" s="31"/>
      <c r="D21" s="45"/>
    </row>
    <row r="22" spans="2:7" x14ac:dyDescent="0.2">
      <c r="B22" s="15"/>
      <c r="C22" s="31"/>
      <c r="D22" s="45"/>
    </row>
    <row r="23" spans="2:7" ht="15" customHeight="1" x14ac:dyDescent="0.2">
      <c r="B23" s="59" t="s">
        <v>78</v>
      </c>
      <c r="C23" s="72"/>
      <c r="D23" s="69" t="s">
        <v>46</v>
      </c>
    </row>
    <row r="24" spans="2:7" ht="15" customHeight="1" x14ac:dyDescent="0.2">
      <c r="B24" s="60" t="s">
        <v>79</v>
      </c>
      <c r="C24" s="74"/>
      <c r="D24" s="64">
        <v>52.307692307692314</v>
      </c>
    </row>
    <row r="25" spans="2:7" ht="15" customHeight="1" x14ac:dyDescent="0.2">
      <c r="B25" s="60" t="s">
        <v>80</v>
      </c>
      <c r="C25" s="74"/>
      <c r="D25" s="64">
        <v>56.666666666666664</v>
      </c>
    </row>
    <row r="26" spans="2:7" ht="15" customHeight="1" x14ac:dyDescent="0.2">
      <c r="B26" s="60" t="s">
        <v>130</v>
      </c>
      <c r="C26" s="74"/>
      <c r="D26" s="64">
        <v>6.9230769230769234</v>
      </c>
    </row>
    <row r="27" spans="2:7" ht="15" customHeight="1" x14ac:dyDescent="0.2">
      <c r="B27" s="60" t="s">
        <v>163</v>
      </c>
      <c r="C27" s="74"/>
      <c r="D27" s="64">
        <v>4.1025641025641022</v>
      </c>
    </row>
    <row r="28" spans="2:7" ht="15" customHeight="1" x14ac:dyDescent="0.2">
      <c r="B28" s="60" t="s">
        <v>131</v>
      </c>
      <c r="C28" s="74"/>
      <c r="D28" s="64">
        <v>4.1025641025641022</v>
      </c>
    </row>
    <row r="29" spans="2:7" ht="15" customHeight="1" x14ac:dyDescent="0.2">
      <c r="B29" s="75" t="s">
        <v>162</v>
      </c>
      <c r="C29" s="76"/>
      <c r="D29" s="77">
        <v>100</v>
      </c>
      <c r="E29" s="44"/>
    </row>
    <row r="30" spans="2:7" ht="15" customHeight="1" x14ac:dyDescent="0.2"/>
    <row r="31" spans="2:7" ht="23.1" customHeight="1" x14ac:dyDescent="0.2">
      <c r="B31" s="128" t="s">
        <v>81</v>
      </c>
      <c r="C31" s="128"/>
      <c r="D31" s="128"/>
      <c r="E31" s="44"/>
      <c r="F31" s="44"/>
      <c r="G31" s="44"/>
    </row>
    <row r="32" spans="2:7" ht="15" customHeight="1" x14ac:dyDescent="0.2"/>
    <row r="33" spans="1:8" ht="12.75" customHeight="1" x14ac:dyDescent="0.2">
      <c r="A33" s="119" t="s">
        <v>161</v>
      </c>
      <c r="B33" s="119"/>
      <c r="C33" s="119"/>
      <c r="D33" s="119"/>
      <c r="E33" s="119"/>
      <c r="F33" s="119"/>
      <c r="G33" s="119"/>
      <c r="H33" s="119"/>
    </row>
  </sheetData>
  <mergeCells count="4">
    <mergeCell ref="A6:D6"/>
    <mergeCell ref="B13:D13"/>
    <mergeCell ref="B31:D31"/>
    <mergeCell ref="A33:H33"/>
  </mergeCells>
  <hyperlinks>
    <hyperlink ref="A33:H33" location="Índice!A1" display="Volver a índice GESTIÓN DE RESIDUOS Y RECICLAJE"/>
  </hyperlinks>
  <pageMargins left="0.74803149606299213" right="0.10984251968503937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A6" sqref="A6:E6"/>
    </sheetView>
  </sheetViews>
  <sheetFormatPr baseColWidth="10" defaultRowHeight="12.75" x14ac:dyDescent="0.2"/>
  <cols>
    <col min="1" max="1" width="3.28515625" customWidth="1"/>
    <col min="2" max="2" width="79.85546875" customWidth="1"/>
    <col min="3" max="3" width="1" customWidth="1"/>
    <col min="4" max="4" width="19.140625" customWidth="1"/>
    <col min="5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129</v>
      </c>
      <c r="B6" s="116"/>
      <c r="C6" s="116"/>
      <c r="D6" s="116"/>
      <c r="E6" s="116"/>
      <c r="F6" s="14"/>
      <c r="G6" s="14"/>
      <c r="H6" s="14"/>
      <c r="I6" s="14"/>
      <c r="J6" s="14"/>
      <c r="K6" s="14"/>
      <c r="L6" s="14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</row>
    <row r="10" spans="1:14" ht="15" customHeight="1" x14ac:dyDescent="0.2"/>
    <row r="11" spans="1:14" ht="15" customHeight="1" x14ac:dyDescent="0.2">
      <c r="B11" s="15" t="s">
        <v>4</v>
      </c>
      <c r="C11" s="15"/>
    </row>
    <row r="12" spans="1:14" ht="15" customHeight="1" x14ac:dyDescent="0.2"/>
    <row r="13" spans="1:14" ht="26.25" customHeight="1" x14ac:dyDescent="0.2">
      <c r="B13" s="126" t="s">
        <v>82</v>
      </c>
      <c r="C13" s="126"/>
      <c r="D13" s="126"/>
    </row>
    <row r="14" spans="1:14" ht="15" customHeight="1" x14ac:dyDescent="0.2"/>
    <row r="15" spans="1:14" ht="15" customHeight="1" x14ac:dyDescent="0.2">
      <c r="B15" s="59" t="s">
        <v>83</v>
      </c>
      <c r="C15" s="15"/>
      <c r="D15" s="56" t="s">
        <v>46</v>
      </c>
    </row>
    <row r="16" spans="1:14" ht="15" customHeight="1" x14ac:dyDescent="0.2">
      <c r="B16" s="79" t="s">
        <v>84</v>
      </c>
      <c r="C16" s="15"/>
      <c r="D16" s="80">
        <v>100</v>
      </c>
    </row>
    <row r="17" spans="1:8" ht="15" customHeight="1" x14ac:dyDescent="0.2">
      <c r="B17" s="79" t="s">
        <v>85</v>
      </c>
      <c r="C17" s="15"/>
      <c r="D17" s="80">
        <v>36.666666666666664</v>
      </c>
    </row>
    <row r="18" spans="1:8" ht="15" customHeight="1" x14ac:dyDescent="0.2">
      <c r="B18" s="79" t="s">
        <v>86</v>
      </c>
      <c r="C18" s="15"/>
      <c r="D18" s="80">
        <v>10</v>
      </c>
    </row>
    <row r="19" spans="1:8" ht="15" customHeight="1" x14ac:dyDescent="0.2">
      <c r="B19" s="81" t="s">
        <v>87</v>
      </c>
      <c r="C19" s="15"/>
      <c r="D19" s="82">
        <v>6.666666666666667</v>
      </c>
    </row>
    <row r="20" spans="1:8" ht="27" customHeight="1" x14ac:dyDescent="0.2">
      <c r="B20" s="78" t="s">
        <v>88</v>
      </c>
      <c r="C20" s="78"/>
      <c r="D20" s="78"/>
    </row>
    <row r="21" spans="1:8" ht="15" customHeight="1" x14ac:dyDescent="0.2">
      <c r="B21" s="44"/>
      <c r="C21" s="44"/>
    </row>
    <row r="22" spans="1:8" ht="15" customHeight="1" x14ac:dyDescent="0.2"/>
    <row r="23" spans="1:8" ht="12.75" customHeight="1" x14ac:dyDescent="0.2">
      <c r="A23" s="119" t="s">
        <v>161</v>
      </c>
      <c r="B23" s="119"/>
      <c r="C23" s="119"/>
      <c r="D23" s="119"/>
      <c r="E23" s="119"/>
      <c r="F23" s="119"/>
      <c r="G23" s="119"/>
      <c r="H23" s="119"/>
    </row>
  </sheetData>
  <mergeCells count="3">
    <mergeCell ref="B13:D13"/>
    <mergeCell ref="A23:H23"/>
    <mergeCell ref="A6:E6"/>
  </mergeCells>
  <hyperlinks>
    <hyperlink ref="A23:H23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scale="80" fitToWidth="0" fitToHeight="0" pageOrder="overThenDown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A6" sqref="A6:F6"/>
    </sheetView>
  </sheetViews>
  <sheetFormatPr baseColWidth="10" defaultRowHeight="12.75" x14ac:dyDescent="0.2"/>
  <cols>
    <col min="1" max="1" width="3.28515625" customWidth="1"/>
    <col min="2" max="2" width="65" customWidth="1"/>
    <col min="3" max="3" width="1" customWidth="1"/>
    <col min="4" max="4" width="18.140625" customWidth="1"/>
    <col min="5" max="5" width="16.28515625" customWidth="1"/>
    <col min="6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129</v>
      </c>
      <c r="B6" s="116"/>
      <c r="C6" s="116"/>
      <c r="D6" s="116"/>
      <c r="E6" s="116"/>
      <c r="F6" s="116"/>
      <c r="G6" s="14"/>
      <c r="H6" s="14"/>
      <c r="I6" s="14"/>
      <c r="J6" s="14"/>
      <c r="K6" s="14"/>
      <c r="L6" s="14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14" ht="15" customHeight="1" x14ac:dyDescent="0.2"/>
    <row r="11" spans="1:14" ht="15" customHeight="1" x14ac:dyDescent="0.2">
      <c r="B11" s="15" t="s">
        <v>9</v>
      </c>
      <c r="C11" s="15"/>
    </row>
    <row r="12" spans="1:14" ht="15" customHeight="1" x14ac:dyDescent="0.2"/>
    <row r="13" spans="1:14" ht="15" customHeight="1" x14ac:dyDescent="0.2">
      <c r="B13" s="126" t="s">
        <v>89</v>
      </c>
      <c r="C13" s="126"/>
      <c r="D13" s="126"/>
      <c r="E13" s="126"/>
    </row>
    <row r="14" spans="1:14" ht="15" customHeight="1" x14ac:dyDescent="0.2"/>
    <row r="15" spans="1:14" ht="15" customHeight="1" x14ac:dyDescent="0.2">
      <c r="B15" s="83"/>
      <c r="C15" s="45"/>
      <c r="D15" s="122" t="s">
        <v>90</v>
      </c>
      <c r="E15" s="122"/>
    </row>
    <row r="16" spans="1:14" ht="15" customHeight="1" x14ac:dyDescent="0.2">
      <c r="B16" s="84"/>
      <c r="D16" s="35" t="s">
        <v>61</v>
      </c>
      <c r="E16" s="35" t="s">
        <v>46</v>
      </c>
    </row>
    <row r="17" spans="1:8" ht="15" customHeight="1" x14ac:dyDescent="0.2">
      <c r="B17" s="60" t="s">
        <v>91</v>
      </c>
      <c r="C17" s="15"/>
      <c r="D17" s="37">
        <v>16767.599999999999</v>
      </c>
      <c r="E17" s="38">
        <v>3.3053739234312993</v>
      </c>
    </row>
    <row r="18" spans="1:8" ht="15" customHeight="1" x14ac:dyDescent="0.2">
      <c r="B18" s="60" t="s">
        <v>92</v>
      </c>
      <c r="C18" s="15"/>
      <c r="D18" s="37">
        <v>175332</v>
      </c>
      <c r="E18" s="38">
        <v>34.562955983149443</v>
      </c>
    </row>
    <row r="19" spans="1:8" ht="15" customHeight="1" x14ac:dyDescent="0.2">
      <c r="B19" s="60" t="s">
        <v>93</v>
      </c>
      <c r="C19" s="15"/>
      <c r="D19" s="37">
        <v>315183.40000000002</v>
      </c>
      <c r="E19" s="38">
        <v>62.131670093419253</v>
      </c>
    </row>
    <row r="20" spans="1:8" ht="15" customHeight="1" x14ac:dyDescent="0.2">
      <c r="B20" s="59" t="s">
        <v>94</v>
      </c>
      <c r="C20" s="15"/>
      <c r="D20" s="41">
        <v>507283</v>
      </c>
      <c r="E20" s="42">
        <v>100</v>
      </c>
    </row>
    <row r="21" spans="1:8" ht="15" customHeight="1" x14ac:dyDescent="0.2">
      <c r="B21" s="44"/>
    </row>
    <row r="22" spans="1:8" ht="15" customHeight="1" x14ac:dyDescent="0.2"/>
    <row r="23" spans="1:8" ht="12.75" customHeight="1" x14ac:dyDescent="0.2">
      <c r="A23" s="119" t="s">
        <v>161</v>
      </c>
      <c r="B23" s="119"/>
      <c r="C23" s="119"/>
      <c r="D23" s="119"/>
      <c r="E23" s="119"/>
      <c r="F23" s="119"/>
      <c r="G23" s="119"/>
      <c r="H23" s="119"/>
    </row>
  </sheetData>
  <mergeCells count="4">
    <mergeCell ref="B13:E13"/>
    <mergeCell ref="D15:E15"/>
    <mergeCell ref="A23:H23"/>
    <mergeCell ref="A6:F6"/>
  </mergeCells>
  <hyperlinks>
    <hyperlink ref="A23:H23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A6" sqref="A6:L6"/>
    </sheetView>
  </sheetViews>
  <sheetFormatPr baseColWidth="10" defaultRowHeight="12.75" x14ac:dyDescent="0.2"/>
  <cols>
    <col min="1" max="1" width="3.28515625" customWidth="1"/>
    <col min="2" max="2" width="15.7109375" customWidth="1"/>
    <col min="3" max="3" width="1" customWidth="1"/>
    <col min="4" max="4" width="15.7109375" customWidth="1"/>
    <col min="5" max="5" width="12" customWidth="1"/>
    <col min="6" max="6" width="1" customWidth="1"/>
    <col min="7" max="7" width="15.7109375" customWidth="1"/>
    <col min="8" max="8" width="12" customWidth="1"/>
    <col min="9" max="9" width="1" customWidth="1"/>
    <col min="10" max="10" width="15.7109375" customWidth="1"/>
    <col min="11" max="11" width="12" customWidth="1"/>
    <col min="12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129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(12) MOVILIDAD SOSTENIBLE</v>
      </c>
      <c r="B9" s="11"/>
      <c r="C9" s="11"/>
      <c r="D9" s="11"/>
      <c r="E9" s="11"/>
      <c r="F9" s="11"/>
      <c r="G9" s="11"/>
      <c r="H9" s="11"/>
      <c r="I9" s="11"/>
    </row>
    <row r="10" spans="1:14" ht="15" customHeight="1" x14ac:dyDescent="0.2"/>
    <row r="11" spans="1:14" ht="15" customHeight="1" x14ac:dyDescent="0.2">
      <c r="B11" s="15" t="s">
        <v>9</v>
      </c>
      <c r="C11" s="15"/>
    </row>
    <row r="12" spans="1:14" ht="15" customHeight="1" x14ac:dyDescent="0.2"/>
    <row r="13" spans="1:14" ht="24.75" customHeight="1" x14ac:dyDescent="0.2">
      <c r="B13" s="126" t="s">
        <v>95</v>
      </c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4" ht="15" customHeight="1" x14ac:dyDescent="0.2"/>
    <row r="15" spans="1:14" ht="15" customHeight="1" x14ac:dyDescent="0.2">
      <c r="B15" s="49"/>
      <c r="D15" s="129" t="s">
        <v>96</v>
      </c>
      <c r="E15" s="129"/>
      <c r="F15" s="85"/>
      <c r="G15" s="129" t="s">
        <v>91</v>
      </c>
      <c r="H15" s="129"/>
      <c r="I15" s="85"/>
      <c r="J15" s="129" t="s">
        <v>92</v>
      </c>
      <c r="K15" s="129"/>
    </row>
    <row r="16" spans="1:14" ht="15" customHeight="1" x14ac:dyDescent="0.2">
      <c r="B16" s="52"/>
      <c r="C16" s="45"/>
      <c r="D16" s="54" t="s">
        <v>61</v>
      </c>
      <c r="E16" s="86" t="s">
        <v>46</v>
      </c>
      <c r="F16" s="85"/>
      <c r="G16" s="54" t="s">
        <v>61</v>
      </c>
      <c r="H16" s="86" t="s">
        <v>46</v>
      </c>
      <c r="I16" s="85"/>
      <c r="J16" s="54" t="s">
        <v>61</v>
      </c>
      <c r="K16" s="86" t="s">
        <v>46</v>
      </c>
    </row>
    <row r="17" spans="1:11" ht="15" customHeight="1" x14ac:dyDescent="0.2">
      <c r="B17" s="36" t="s">
        <v>50</v>
      </c>
      <c r="C17" s="36"/>
      <c r="D17" s="37">
        <v>24655.9</v>
      </c>
      <c r="E17" s="87">
        <v>4.8603836517289167</v>
      </c>
      <c r="F17" s="87"/>
      <c r="G17" s="37">
        <v>1112.2</v>
      </c>
      <c r="H17" s="87">
        <v>6.6329908097115284</v>
      </c>
      <c r="I17" s="87"/>
      <c r="J17" s="37">
        <v>694.1</v>
      </c>
      <c r="K17" s="87">
        <v>0.39587730940312704</v>
      </c>
    </row>
    <row r="18" spans="1:11" ht="15" customHeight="1" x14ac:dyDescent="0.2">
      <c r="B18" s="36" t="s">
        <v>51</v>
      </c>
      <c r="C18" s="36"/>
      <c r="D18" s="37">
        <v>53036.9</v>
      </c>
      <c r="E18" s="87">
        <v>10.455091142419517</v>
      </c>
      <c r="F18" s="87"/>
      <c r="G18" s="37">
        <v>883.6</v>
      </c>
      <c r="H18" s="87">
        <v>5.2696553492727087</v>
      </c>
      <c r="I18" s="87"/>
      <c r="J18" s="37">
        <v>12006.1</v>
      </c>
      <c r="K18" s="87">
        <v>6.8476337190965051</v>
      </c>
    </row>
    <row r="19" spans="1:11" ht="15" customHeight="1" x14ac:dyDescent="0.2">
      <c r="B19" s="36" t="s">
        <v>52</v>
      </c>
      <c r="C19" s="36"/>
      <c r="D19" s="37">
        <v>42395.4</v>
      </c>
      <c r="E19" s="87">
        <v>8.3573468852691697</v>
      </c>
      <c r="F19" s="87"/>
      <c r="G19" s="37">
        <v>1071.8</v>
      </c>
      <c r="H19" s="87">
        <v>6.3920513845071181</v>
      </c>
      <c r="I19" s="87"/>
      <c r="J19" s="37">
        <v>410.9</v>
      </c>
      <c r="K19" s="87">
        <v>0.23435526067388687</v>
      </c>
    </row>
    <row r="20" spans="1:11" ht="15" customHeight="1" x14ac:dyDescent="0.2">
      <c r="B20" s="36" t="s">
        <v>53</v>
      </c>
      <c r="C20" s="36"/>
      <c r="D20" s="37">
        <v>75202.899999999994</v>
      </c>
      <c r="E20" s="87">
        <v>14.824644232115011</v>
      </c>
      <c r="F20" s="87"/>
      <c r="G20" s="37">
        <v>2777.6</v>
      </c>
      <c r="H20" s="87">
        <v>16.565181867519101</v>
      </c>
      <c r="I20" s="87"/>
      <c r="J20" s="37">
        <v>27282</v>
      </c>
      <c r="K20" s="87">
        <v>15.560185499403707</v>
      </c>
    </row>
    <row r="21" spans="1:11" ht="15" customHeight="1" x14ac:dyDescent="0.2">
      <c r="B21" s="36" t="s">
        <v>54</v>
      </c>
      <c r="C21" s="36"/>
      <c r="D21" s="37">
        <v>27547.4</v>
      </c>
      <c r="E21" s="87">
        <v>5.4303810693439365</v>
      </c>
      <c r="F21" s="87"/>
      <c r="G21" s="37">
        <v>1122</v>
      </c>
      <c r="H21" s="87">
        <v>6.6914365118650734</v>
      </c>
      <c r="I21" s="87"/>
      <c r="J21" s="37">
        <v>418.3</v>
      </c>
      <c r="K21" s="87">
        <v>0.23857582268164246</v>
      </c>
    </row>
    <row r="22" spans="1:11" ht="15" customHeight="1" x14ac:dyDescent="0.2">
      <c r="B22" s="36" t="s">
        <v>55</v>
      </c>
      <c r="C22" s="36"/>
      <c r="D22" s="37">
        <v>25922.3</v>
      </c>
      <c r="E22" s="87">
        <v>5.1100273417402118</v>
      </c>
      <c r="F22" s="87"/>
      <c r="G22" s="37">
        <v>1316</v>
      </c>
      <c r="H22" s="87">
        <v>7.8484228606189284</v>
      </c>
      <c r="I22" s="87"/>
      <c r="J22" s="37">
        <v>4282.5</v>
      </c>
      <c r="K22" s="87">
        <v>2.4425076754342192</v>
      </c>
    </row>
    <row r="23" spans="1:11" ht="15" customHeight="1" x14ac:dyDescent="0.2">
      <c r="B23" s="36" t="s">
        <v>56</v>
      </c>
      <c r="C23" s="36"/>
      <c r="D23" s="37">
        <v>120506</v>
      </c>
      <c r="E23" s="87">
        <v>23.755182018715391</v>
      </c>
      <c r="F23" s="87"/>
      <c r="G23" s="37">
        <v>5108.5</v>
      </c>
      <c r="H23" s="87">
        <v>30.466313209325069</v>
      </c>
      <c r="I23" s="87"/>
      <c r="J23" s="37">
        <v>84239.4</v>
      </c>
      <c r="K23" s="87">
        <v>48.045623134611404</v>
      </c>
    </row>
    <row r="24" spans="1:11" ht="15" customHeight="1" x14ac:dyDescent="0.2">
      <c r="B24" s="36" t="s">
        <v>57</v>
      </c>
      <c r="C24" s="36"/>
      <c r="D24" s="37">
        <v>138016.20000000001</v>
      </c>
      <c r="E24" s="87">
        <v>27.206943658667846</v>
      </c>
      <c r="F24" s="87"/>
      <c r="G24" s="37">
        <v>3376</v>
      </c>
      <c r="H24" s="87">
        <v>20.133948007180472</v>
      </c>
      <c r="I24" s="87"/>
      <c r="J24" s="37">
        <v>45998.8</v>
      </c>
      <c r="K24" s="87">
        <v>26.235241578695522</v>
      </c>
    </row>
    <row r="25" spans="1:11" ht="15" customHeight="1" x14ac:dyDescent="0.2">
      <c r="B25" s="40" t="s">
        <v>58</v>
      </c>
      <c r="C25" s="36"/>
      <c r="D25" s="41">
        <v>507283</v>
      </c>
      <c r="E25" s="88">
        <v>100</v>
      </c>
      <c r="F25" s="87"/>
      <c r="G25" s="41">
        <v>16767.7</v>
      </c>
      <c r="H25" s="88">
        <v>100</v>
      </c>
      <c r="I25" s="87"/>
      <c r="J25" s="41">
        <v>175332.09999999998</v>
      </c>
      <c r="K25" s="88">
        <v>100.00000000000001</v>
      </c>
    </row>
    <row r="26" spans="1:11" ht="15" customHeight="1" x14ac:dyDescent="0.2">
      <c r="B26" s="44"/>
    </row>
    <row r="27" spans="1:11" ht="15" customHeight="1" x14ac:dyDescent="0.2"/>
    <row r="28" spans="1:11" ht="12.75" customHeight="1" x14ac:dyDescent="0.2">
      <c r="A28" s="119" t="s">
        <v>161</v>
      </c>
      <c r="B28" s="119"/>
      <c r="C28" s="119"/>
      <c r="D28" s="119"/>
      <c r="E28" s="119"/>
      <c r="F28" s="119"/>
      <c r="G28" s="119"/>
      <c r="H28" s="119"/>
    </row>
  </sheetData>
  <mergeCells count="6">
    <mergeCell ref="A6:L6"/>
    <mergeCell ref="A28:H28"/>
    <mergeCell ref="B13:K13"/>
    <mergeCell ref="D15:E15"/>
    <mergeCell ref="G15:H15"/>
    <mergeCell ref="J15:K15"/>
  </mergeCells>
  <hyperlinks>
    <hyperlink ref="A28:H28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T01.1</vt:lpstr>
      <vt:lpstr>T01.2</vt:lpstr>
      <vt:lpstr>T01.3</vt:lpstr>
      <vt:lpstr>T01.4</vt:lpstr>
      <vt:lpstr>T01.5-6</vt:lpstr>
      <vt:lpstr>T01.7</vt:lpstr>
      <vt:lpstr>T01.8</vt:lpstr>
      <vt:lpstr>T01.9</vt:lpstr>
      <vt:lpstr>T01.10</vt:lpstr>
      <vt:lpstr>T01.11</vt:lpstr>
      <vt:lpstr>T01.12</vt:lpstr>
      <vt:lpstr>T01.13</vt:lpstr>
      <vt:lpstr>T01.14</vt:lpstr>
      <vt:lpstr>T01.15</vt:lpstr>
      <vt:lpstr>tabla para gráficos</vt:lpstr>
      <vt:lpstr>G01.1</vt:lpstr>
      <vt:lpstr>G01.2</vt:lpstr>
      <vt:lpstr>G01.3</vt:lpstr>
      <vt:lpstr>G01.4</vt:lpstr>
      <vt:lpstr>G01.5</vt:lpstr>
      <vt:lpstr>G01.6</vt:lpstr>
      <vt:lpstr>G01.7</vt:lpstr>
      <vt:lpstr>G01.8</vt:lpstr>
      <vt:lpstr>G01.9</vt:lpstr>
      <vt:lpstr>G01.10</vt:lpstr>
      <vt:lpstr>G01.11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Upi</dc:creator>
  <cp:lastModifiedBy>actividad</cp:lastModifiedBy>
  <cp:revision>67</cp:revision>
  <cp:lastPrinted>2018-02-20T13:06:26Z</cp:lastPrinted>
  <dcterms:created xsi:type="dcterms:W3CDTF">2008-09-28T18:19:00Z</dcterms:created>
  <dcterms:modified xsi:type="dcterms:W3CDTF">2024-11-18T22:06:31Z</dcterms:modified>
</cp:coreProperties>
</file>