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drawings/drawing21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3.xml" ContentType="application/vnd.openxmlformats-officedocument.drawing+xml"/>
  <Override PartName="/xl/charts/chart8.xml" ContentType="application/vnd.openxmlformats-officedocument.drawingml.chart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eros web definitivos 2020\"/>
    </mc:Choice>
  </mc:AlternateContent>
  <bookViews>
    <workbookView xWindow="975" yWindow="765" windowWidth="29265" windowHeight="18885" tabRatio="942"/>
  </bookViews>
  <sheets>
    <sheet name="Índice" sheetId="1" r:id="rId1"/>
    <sheet name="T01.1" sheetId="2" r:id="rId2"/>
    <sheet name="T01.2" sheetId="3" r:id="rId3"/>
    <sheet name="T01.3" sheetId="4" r:id="rId4"/>
    <sheet name="T01.4" sheetId="5" r:id="rId5"/>
    <sheet name="T01.5-6" sheetId="6" r:id="rId6"/>
    <sheet name="T01.7" sheetId="7" r:id="rId7"/>
    <sheet name="T01.8" sheetId="8" r:id="rId8"/>
    <sheet name="T01.9" sheetId="9" r:id="rId9"/>
    <sheet name="T01.10" sheetId="10" r:id="rId10"/>
    <sheet name="T01.11" sheetId="11" r:id="rId11"/>
    <sheet name="T01.12" sheetId="12" r:id="rId12"/>
    <sheet name="T01.13" sheetId="13" r:id="rId13"/>
    <sheet name="T01.14" sheetId="14" r:id="rId14"/>
    <sheet name="T01.15" sheetId="15" r:id="rId15"/>
    <sheet name="tabla para gráficos" sheetId="27" state="hidden" r:id="rId16"/>
    <sheet name="G01.1" sheetId="16" r:id="rId17"/>
    <sheet name="G01.2" sheetId="17" r:id="rId18"/>
    <sheet name="G01.3" sheetId="18" r:id="rId19"/>
    <sheet name="G01.4" sheetId="19" r:id="rId20"/>
    <sheet name="G01.5" sheetId="20" r:id="rId21"/>
    <sheet name="G01.6" sheetId="21" r:id="rId22"/>
    <sheet name="G01.7" sheetId="22" r:id="rId23"/>
    <sheet name="G01.8" sheetId="23" r:id="rId24"/>
    <sheet name="G01.9" sheetId="24" r:id="rId25"/>
    <sheet name="G01.10" sheetId="25" r:id="rId26"/>
    <sheet name="G01.11" sheetId="26" r:id="rId2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7" l="1"/>
  <c r="H26" i="27"/>
  <c r="H24" i="27"/>
  <c r="C33" i="27" l="1"/>
  <c r="C34" i="27"/>
  <c r="C35" i="27"/>
  <c r="C36" i="27"/>
  <c r="C37" i="27"/>
  <c r="C38" i="27"/>
  <c r="C39" i="27"/>
  <c r="C40" i="27"/>
  <c r="A33" i="27"/>
  <c r="A34" i="27"/>
  <c r="A35" i="27"/>
  <c r="A36" i="27"/>
  <c r="A37" i="27"/>
  <c r="A38" i="27"/>
  <c r="A39" i="27"/>
  <c r="A40" i="27"/>
  <c r="A32" i="27" l="1"/>
  <c r="A9" i="26"/>
  <c r="A9" i="25"/>
  <c r="A9" i="24"/>
  <c r="A9" i="23"/>
  <c r="A9" i="22"/>
  <c r="A9" i="21"/>
  <c r="A9" i="20"/>
  <c r="A9" i="19"/>
  <c r="A9" i="18"/>
  <c r="A9" i="17"/>
  <c r="A9" i="16"/>
  <c r="A9" i="15"/>
  <c r="A9" i="14"/>
  <c r="A9" i="13"/>
  <c r="A9" i="12"/>
  <c r="A9" i="11"/>
  <c r="A9" i="10"/>
  <c r="A9" i="9"/>
  <c r="A9" i="8"/>
  <c r="A9" i="7"/>
  <c r="A9" i="6"/>
  <c r="A9" i="5"/>
  <c r="A9" i="4"/>
  <c r="A9" i="3"/>
  <c r="A9" i="2"/>
  <c r="B110" i="27"/>
  <c r="C110" i="27"/>
  <c r="C109" i="27"/>
  <c r="B109" i="27"/>
  <c r="D101" i="27"/>
  <c r="D102" i="27"/>
  <c r="D103" i="27"/>
  <c r="D104" i="27"/>
  <c r="D100" i="27"/>
  <c r="C101" i="27"/>
  <c r="C102" i="27"/>
  <c r="C103" i="27"/>
  <c r="C104" i="27"/>
  <c r="C100" i="27"/>
  <c r="B86" i="27"/>
  <c r="B87" i="27"/>
  <c r="B88" i="27"/>
  <c r="B89" i="27"/>
  <c r="B90" i="27"/>
  <c r="B91" i="27"/>
  <c r="B92" i="27"/>
  <c r="B93" i="27"/>
  <c r="B85" i="27"/>
  <c r="C81" i="27"/>
  <c r="C80" i="27"/>
  <c r="C75" i="27"/>
  <c r="C74" i="27"/>
  <c r="B75" i="27"/>
  <c r="B74" i="27"/>
  <c r="B62" i="27"/>
  <c r="B63" i="27"/>
  <c r="B64" i="27"/>
  <c r="B65" i="27"/>
  <c r="B66" i="27"/>
  <c r="B67" i="27"/>
  <c r="B68" i="27"/>
  <c r="B69" i="27"/>
  <c r="B61" i="27"/>
  <c r="B54" i="27"/>
  <c r="B55" i="27"/>
  <c r="B53" i="27"/>
  <c r="B48" i="27"/>
  <c r="B47" i="27"/>
  <c r="B46" i="27"/>
  <c r="B45" i="27"/>
  <c r="C32" i="27"/>
  <c r="C25" i="27"/>
  <c r="C24" i="27"/>
  <c r="C85" i="27" l="1"/>
  <c r="E101" i="27"/>
  <c r="F101" i="27" s="1"/>
  <c r="E102" i="27"/>
  <c r="G102" i="27" s="1"/>
  <c r="E103" i="27"/>
  <c r="E104" i="27"/>
  <c r="H104" i="27" s="1"/>
  <c r="E100" i="27"/>
  <c r="C87" i="27"/>
  <c r="C88" i="27"/>
  <c r="C86" i="27"/>
  <c r="C92" i="27"/>
  <c r="C91" i="27"/>
  <c r="C90" i="27"/>
  <c r="C89" i="27"/>
  <c r="C82" i="27"/>
  <c r="B81" i="27" s="1"/>
  <c r="B56" i="27"/>
  <c r="B17" i="27"/>
  <c r="C17" i="27"/>
  <c r="B18" i="27"/>
  <c r="C18" i="27"/>
  <c r="B19" i="27"/>
  <c r="C19" i="27"/>
  <c r="C16" i="27"/>
  <c r="B16" i="27"/>
  <c r="B11" i="27"/>
  <c r="B10" i="27"/>
  <c r="B9" i="27"/>
  <c r="B8" i="27"/>
  <c r="B7" i="27"/>
  <c r="B6" i="27"/>
  <c r="B5" i="27"/>
  <c r="B4" i="27"/>
  <c r="H27" i="27"/>
  <c r="I27" i="27" s="1"/>
  <c r="I26" i="27"/>
  <c r="I25" i="27"/>
  <c r="I24" i="27"/>
  <c r="G101" i="27" l="1"/>
  <c r="F102" i="27"/>
  <c r="H103" i="27"/>
  <c r="H100" i="27"/>
  <c r="H102" i="27"/>
  <c r="H101" i="27"/>
  <c r="F103" i="27"/>
  <c r="G103" i="27"/>
  <c r="G100" i="27"/>
  <c r="F100" i="27"/>
  <c r="B80" i="27"/>
</calcChain>
</file>

<file path=xl/sharedStrings.xml><?xml version="1.0" encoding="utf-8"?>
<sst xmlns="http://schemas.openxmlformats.org/spreadsheetml/2006/main" count="432" uniqueCount="174">
  <si>
    <t>TABLAS</t>
  </si>
  <si>
    <t>PRINCIPALES RESULTADOS</t>
  </si>
  <si>
    <t>Tabla 01.1. Volumen de negocio, gasto y empleo ambientales. Totales y peso sobre el conjunto de actividades ambientales</t>
  </si>
  <si>
    <t>Tabla 01.2. Volumen de negocio, gasto y empleo ambientales por provincia</t>
  </si>
  <si>
    <t>VOLUMEN DE NEGOCIO, ESPECIALIZACIÓN Y DIVERSIFICACIÓN AMBIENTALES</t>
  </si>
  <si>
    <t>Tabla 01.3. Facturación ambiental, total y media, por provincia</t>
  </si>
  <si>
    <t>Tabla 01.4. Indicadores de especialización ambiental</t>
  </si>
  <si>
    <t>Tabla 01.5 y 6. Indicadores de diversificación ambiental</t>
  </si>
  <si>
    <t>Tabla 01.7. Mercado geográfico ambiental</t>
  </si>
  <si>
    <t>GASTO AMBIENTAL</t>
  </si>
  <si>
    <t>Tabla 01.8. Gasto liquidado en las Administraciones Públicas por capítulo presupuestario</t>
  </si>
  <si>
    <t>Tabla 01.9. Gasto liquidado en las Administraciones Públicas por provincia y capítulo presupuestario</t>
  </si>
  <si>
    <t>EMPLEO AMBIENTAL</t>
  </si>
  <si>
    <t>Tabla 01.10. Personal ocupado y su equivalente a dedicación plena por sector institucional</t>
  </si>
  <si>
    <t>Tabla 01.11. Personal ocupado y su equivalente a dedicación plena por provincia y sector institucional</t>
  </si>
  <si>
    <t>Tabla 01.12. Personal ocupado y su equivalente a dedicación plena por sexo</t>
  </si>
  <si>
    <t>Tabla 01.13. Personal ocupado y su equivalente a dedicación plena por provincia y sexo</t>
  </si>
  <si>
    <t>Tabla 01.14. Personal ocupado en el Sector Empresas por Categoría Profesional y sexo</t>
  </si>
  <si>
    <t>Tabla 01.15. Empresas según la perspectiva de creación de empleo ambiental a corto y a largo plazo (en %)</t>
  </si>
  <si>
    <t>GRÁFICOS</t>
  </si>
  <si>
    <t>Gráfico 01.1. Distribución de la facturación ambiental por provincia (en %)</t>
  </si>
  <si>
    <t>Gráfico 01.2. Indicadores de especialización ambiental</t>
  </si>
  <si>
    <t>Gráfico 01.3. Indicadores de diversificación ambiental</t>
  </si>
  <si>
    <t>Gráfico 01.4. Distribución de establecimientos según ámbito geográfico de mercado ambiental (en %)</t>
  </si>
  <si>
    <t>Gráfico 01.5. Distribución del gasto liquidado en las Administraciones públicas por capítulo presupuestario (en %)</t>
  </si>
  <si>
    <t>Gráfico 01.6. Distribución del gasto total liquidado en las Administraciones Públicas por provincia (en %)</t>
  </si>
  <si>
    <t>Gráfico 01.7. Distribución del empleo ambiental por sector institucional (en %)</t>
  </si>
  <si>
    <t>Gráfico 01.8. Distribución del empleo ambiental (EDP) por sexo (en %)</t>
  </si>
  <si>
    <t>Gráfico 01.9. Distribución del empleo ambiental (EDP) por provincia (en %)</t>
  </si>
  <si>
    <t>Gráfico 01.10. Personal ocupado en actuaciones ambientales por categoría profesional y sexo (%)</t>
  </si>
  <si>
    <t>Gráfico 01.11. Empresas según la perspectiva de creación de empleo ambiental a corto y a largo plazo (en %)</t>
  </si>
  <si>
    <t>TOTAL ACTIVIDADES AMBIENTALES</t>
  </si>
  <si>
    <t xml:space="preserve">Resultados   </t>
  </si>
  <si>
    <t>% sobre total actividades ambientales</t>
  </si>
  <si>
    <t>VOLUMEN DE NEGOCIO AMBIENTAL</t>
  </si>
  <si>
    <r>
      <t xml:space="preserve">Facturación ambiental </t>
    </r>
    <r>
      <rPr>
        <sz val="8"/>
        <color theme="1"/>
        <rFont val="Arial"/>
        <family val="2"/>
      </rPr>
      <t>(miles de euros)</t>
    </r>
  </si>
  <si>
    <t>GASTO AMBIENTAL EN LAS ADMINISTRACIONES PÚBLICAS</t>
  </si>
  <si>
    <r>
      <t xml:space="preserve">Gastos de personal </t>
    </r>
    <r>
      <rPr>
        <sz val="8"/>
        <color theme="1"/>
        <rFont val="Arial"/>
        <family val="2"/>
      </rPr>
      <t>(miles de euros)</t>
    </r>
  </si>
  <si>
    <r>
      <t xml:space="preserve">Inversiones reales </t>
    </r>
    <r>
      <rPr>
        <sz val="8"/>
        <color theme="1"/>
        <rFont val="Arial"/>
        <family val="2"/>
      </rPr>
      <t>(miles de euros)</t>
    </r>
  </si>
  <si>
    <r>
      <t xml:space="preserve">Gasto total </t>
    </r>
    <r>
      <rPr>
        <sz val="8"/>
        <color theme="1"/>
        <rFont val="Arial"/>
        <family val="2"/>
      </rPr>
      <t>(miles de euros)</t>
    </r>
  </si>
  <si>
    <r>
      <t xml:space="preserve">Personal ocupado </t>
    </r>
    <r>
      <rPr>
        <sz val="8"/>
        <color theme="1"/>
        <rFont val="Arial"/>
        <family val="2"/>
      </rPr>
      <t>(efectivos)</t>
    </r>
  </si>
  <si>
    <r>
      <t xml:space="preserve">Equivalente a dedicación plena </t>
    </r>
    <r>
      <rPr>
        <sz val="8"/>
        <color theme="1"/>
        <rFont val="Arial"/>
        <family val="2"/>
      </rPr>
      <t>(EDP)</t>
    </r>
  </si>
  <si>
    <t>FACTURACIÓN AMBIENTAL</t>
  </si>
  <si>
    <t>PERSONAL OCUPADO</t>
  </si>
  <si>
    <t>EQUIVALENTE A DEDICACIÓN PLENA</t>
  </si>
  <si>
    <t>miles de      euros</t>
  </si>
  <si>
    <t>%</t>
  </si>
  <si>
    <t>miles de     euros</t>
  </si>
  <si>
    <t>efectivos</t>
  </si>
  <si>
    <t>EDP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</si>
  <si>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</si>
  <si>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</si>
  <si>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</si>
  <si>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</si>
  <si>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</si>
  <si>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</si>
  <si>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</si>
  <si>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</si>
  <si>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</si>
  <si>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IMPORTE TOTAL</t>
  </si>
  <si>
    <t xml:space="preserve">MEDIA        </t>
  </si>
  <si>
    <t>miles de euros</t>
  </si>
  <si>
    <t>(miles de euros / establecimiento)</t>
  </si>
  <si>
    <t>Tabla 01.4. Indicadores de especialización ambiental en el Sector Empresa. Participación de la facturación y el empleo ambientales en los totales respectivos y distribución de establecimientos empresariales por tramos de participación (en %)</t>
  </si>
  <si>
    <t>FACTURACIÓN AMBIENTAL SOBRE TOTAL FACTURADO</t>
  </si>
  <si>
    <t>EMPLEO AMBIENTAL SOBRE TOTAL EMPLEO (EDP)</t>
  </si>
  <si>
    <t>MEDIA PORCENTUAL (%) (*)</t>
  </si>
  <si>
    <t>TRAMOS DE PARTICIPACIÓN (**)</t>
  </si>
  <si>
    <t>% de establecimientos</t>
  </si>
  <si>
    <r>
      <t xml:space="preserve">Baja </t>
    </r>
    <r>
      <rPr>
        <sz val="8"/>
        <color theme="1"/>
        <rFont val="Arial"/>
        <family val="2"/>
      </rPr>
      <t>(menos de 25%)</t>
    </r>
  </si>
  <si>
    <r>
      <t xml:space="preserve">Baja-moderada </t>
    </r>
    <r>
      <rPr>
        <sz val="8"/>
        <color theme="1"/>
        <rFont val="Arial"/>
        <family val="2"/>
      </rPr>
      <t>(entre 25% y 50%)</t>
    </r>
  </si>
  <si>
    <r>
      <t xml:space="preserve">Moderada - alta </t>
    </r>
    <r>
      <rPr>
        <sz val="8"/>
        <color theme="1"/>
        <rFont val="Arial"/>
        <family val="2"/>
      </rPr>
      <t>(entre 51% y 75%)</t>
    </r>
  </si>
  <si>
    <r>
      <t xml:space="preserve">Alta </t>
    </r>
    <r>
      <rPr>
        <sz val="8"/>
        <color theme="1"/>
        <rFont val="Arial"/>
        <family val="2"/>
      </rPr>
      <t>(más de 75%)</t>
    </r>
  </si>
  <si>
    <t>Totales</t>
  </si>
  <si>
    <t>Tabla 01.5. Establecimientos empresariales según la exclusividad de su ámbito de actuación ambiental (en %)</t>
  </si>
  <si>
    <t>Con actividades ambientales secundarias</t>
  </si>
  <si>
    <t>Total</t>
  </si>
  <si>
    <r>
      <t xml:space="preserve">T01.6. Empresas por actividad ambiental secundaria </t>
    </r>
    <r>
      <rPr>
        <i/>
        <sz val="9"/>
        <color theme="1"/>
        <rFont val="Arial"/>
        <family val="2"/>
      </rPr>
      <t>(en %)</t>
    </r>
    <r>
      <rPr>
        <b/>
        <sz val="9"/>
        <color theme="1"/>
        <rFont val="Arial"/>
        <family val="2"/>
      </rPr>
      <t xml:space="preserve"> (*)</t>
    </r>
  </si>
  <si>
    <t>ACTIVIDADES AMBIENTALES SECUNDARIAS</t>
  </si>
  <si>
    <t>Gestión de espacios protegidos y actividades forestales sostenibles</t>
  </si>
  <si>
    <t>(*) Opción multi-respuesta, con posibilidad de señalar más de una actividad ambiental secundaria. Porcentajes obtenidos sobre la muestra de establecimientos del sector empresa en el grupo correspondiente.</t>
  </si>
  <si>
    <t>Tabla 01.7. Empresas según ámbito de mercado en que se han vendido los bienes y servicios ambientales producidos (en %)</t>
  </si>
  <si>
    <t>ÁMBITO GEOGRÁFICO DE MERCADO AMBIENTAL</t>
  </si>
  <si>
    <r>
      <t>MERCADO REGIONAL ANDALUZ</t>
    </r>
    <r>
      <rPr>
        <sz val="8"/>
        <color theme="1"/>
        <rFont val="Arial"/>
        <family val="2"/>
      </rPr>
      <t xml:space="preserve"> (resto de provincias andaluzas)</t>
    </r>
  </si>
  <si>
    <r>
      <t xml:space="preserve">MERCADO NACIONAL </t>
    </r>
    <r>
      <rPr>
        <sz val="8"/>
        <color theme="1"/>
        <rFont val="Arial"/>
        <family val="2"/>
      </rPr>
      <t>(resto de comunidades autónomas)</t>
    </r>
  </si>
  <si>
    <r>
      <t>MERCADO EUROPEO</t>
    </r>
    <r>
      <rPr>
        <sz val="8"/>
        <color theme="1"/>
        <rFont val="Arial"/>
        <family val="2"/>
      </rPr>
      <t xml:space="preserve"> (otros países de la Unión Europea)</t>
    </r>
  </si>
  <si>
    <r>
      <t>MERCADO MUNDIAL</t>
    </r>
    <r>
      <rPr>
        <sz val="8"/>
        <color theme="1"/>
        <rFont val="Arial"/>
        <family val="2"/>
      </rPr>
      <t xml:space="preserve"> (resto de países del mundo)</t>
    </r>
  </si>
  <si>
    <t>(*) Porcentajes obtenidos sobre la muestra de establecimientos que señalan afirmativamente cada uno de los ámbitos geográficos de mercado indicados.</t>
  </si>
  <si>
    <t>Tabla 01.8.  Gasto liquidado en las Administraciones Públicas por capítulo presupuestario</t>
  </si>
  <si>
    <t>IMPORTE</t>
  </si>
  <si>
    <t>GASTOS DE PERSONAL</t>
  </si>
  <si>
    <t>INVERSIONES REALES</t>
  </si>
  <si>
    <t>RESTO DE CAPÍTULOS PRESUPUESTARIOS</t>
  </si>
  <si>
    <t>TOTAL</t>
  </si>
  <si>
    <t>Tabla 01.9.  Gasto liquidado en las Administraciones Públicas por provincia y capítulo presupuestario</t>
  </si>
  <si>
    <t>GASTO TOTAL</t>
  </si>
  <si>
    <t>SECTOR INSTITUCIONAL (*)</t>
  </si>
  <si>
    <t>EMPRESAS</t>
  </si>
  <si>
    <t>ADMINISTRACIONES PÚBLICAS</t>
  </si>
  <si>
    <t>TOTALES</t>
  </si>
  <si>
    <r>
      <t xml:space="preserve">(*) El </t>
    </r>
    <r>
      <rPr>
        <b/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</rPr>
      <t>Sector Administraciones Públicas</t>
    </r>
    <r>
      <rPr>
        <sz val="8"/>
        <color theme="1"/>
        <rFont val="Arial"/>
        <family val="2"/>
      </rPr>
      <t xml:space="preserve"> se refiere a los departamentos de las Administraciones Públicas Estatal, Autonómica y Local, incluido sus organismos autónomos, Mancomunidades o Consorcios.</t>
    </r>
  </si>
  <si>
    <t>Tabla 01.11. Personal ocupado y su equivalente a dedicación plena por provincia y sector institucional (*)</t>
  </si>
  <si>
    <t>SECTOR EMPRESA</t>
  </si>
  <si>
    <t>SECTOR AA. PP.</t>
  </si>
  <si>
    <t>HOMBRES</t>
  </si>
  <si>
    <t>MUJERES</t>
  </si>
  <si>
    <t>IPG                  (*)</t>
  </si>
  <si>
    <r>
      <rPr>
        <sz val="8"/>
        <color theme="1"/>
        <rFont val="Arial"/>
        <family val="2"/>
      </rPr>
      <t xml:space="preserve">(*) </t>
    </r>
    <r>
      <rPr>
        <b/>
        <i/>
        <sz val="8"/>
        <color theme="1"/>
        <rFont val="Arial"/>
        <family val="2"/>
      </rPr>
      <t xml:space="preserve">Índice de Presencia por Género </t>
    </r>
    <r>
      <rPr>
        <b/>
        <sz val="8"/>
        <color theme="1"/>
        <rFont val="Arial"/>
        <family val="2"/>
      </rPr>
      <t>(IPG)</t>
    </r>
    <r>
      <rPr>
        <sz val="8"/>
        <color theme="1"/>
        <rFont val="Arial"/>
        <family val="2"/>
      </rPr>
      <t xml:space="preserve"> = mujeres / hombres, medido en empleo equivalente a dedicación plena. Se considera que existe equilibrio en la presencia de mujeres y hombres cuando el valor de IPG oscila entre 0,67 y 1,50, correspondiendo a una distribución igual a 50% para hombres y mujeres el valor 1,00 del IPG.</t>
    </r>
  </si>
  <si>
    <t>Ingenieros y licenciados</t>
  </si>
  <si>
    <t>Ingenieros técnicos, peritos y ayudantes titulados</t>
  </si>
  <si>
    <t>Jefes administrativos y de taller y oficiales administrativos</t>
  </si>
  <si>
    <t>Auxiliares administrativos, oficiales, subalternos, ayudantes no titulados, peones y trabajadores menos de 18 años</t>
  </si>
  <si>
    <t>% SI</t>
  </si>
  <si>
    <t>% NO</t>
  </si>
  <si>
    <t>Con perspectivas de creación de puestos de trabajo, vinculados a la actividad ambiental que desarrolla, a corto plazo</t>
  </si>
  <si>
    <t>Con perspectivas de creación de puestos de trabajo, vinculados a la actividad ambiental que desarrolla, a medio y largo plazo</t>
  </si>
  <si>
    <r>
      <t xml:space="preserve">Gráfico 01.2. Indicadores de especialización ambiental en el </t>
    </r>
    <r>
      <rPr>
        <b/>
        <i/>
        <sz val="9"/>
        <color theme="1"/>
        <rFont val="Arial"/>
        <family val="2"/>
      </rPr>
      <t>Sector Empresa</t>
    </r>
    <r>
      <rPr>
        <b/>
        <sz val="9"/>
        <color theme="1"/>
        <rFont val="Arial"/>
        <family val="2"/>
      </rPr>
      <t>. Participación de la facturación y empleo ambientales sobre los totales respectivos (media porcentual) y distribución de establecimientos empresariales por tramos de participación (en%)</t>
    </r>
  </si>
  <si>
    <r>
      <t xml:space="preserve">Gráfico 01.3. Indicadores de diversificación ambiental. Establecimientos empresariales según la exclusividad de su ámbito de actuación ambiental y actividades ambientales secundarias </t>
    </r>
    <r>
      <rPr>
        <b/>
        <i/>
        <sz val="9"/>
        <color theme="1"/>
        <rFont val="Arial"/>
        <family val="2"/>
      </rPr>
      <t>(en %)</t>
    </r>
  </si>
  <si>
    <r>
      <t xml:space="preserve">(*) Opción multi-respuesta, con posibilidad de señalar más de una actividad ambiental secundaria. Porcentajes obtenidos sobre la muestra de establecimientos del </t>
    </r>
    <r>
      <rPr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en el ámbito de actuación ambiental objeto de estudio.</t>
    </r>
  </si>
  <si>
    <t>Gráfico 01.4. Distribución de establecimientos empresariales según ámbito geográfico de mercado ambiental (en %)</t>
  </si>
  <si>
    <r>
      <t xml:space="preserve">(*) Porcentajes obtenidos sobre la muestra de establecimientos del </t>
    </r>
    <r>
      <rPr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que señalan afirmativo cada uno de los ámbitos geográficos de mercado indicados.</t>
    </r>
  </si>
  <si>
    <t>Gráfico 01.5. Distribución del gasto liquidado en las Administraciones Públicas por capítulo presupuestario (en %)</t>
  </si>
  <si>
    <t>Gráfico 01.7. Distribución del empleo ambiental por sector institucional (en %)(*)</t>
  </si>
  <si>
    <r>
      <t xml:space="preserve">(*) El </t>
    </r>
    <r>
      <rPr>
        <b/>
        <i/>
        <sz val="8"/>
        <color theme="1"/>
        <rFont val="Arial"/>
        <family val="2"/>
      </rPr>
      <t xml:space="preserve">Sector Empresa </t>
    </r>
    <r>
      <rPr>
        <sz val="8"/>
        <color theme="1"/>
        <rFont val="Arial"/>
        <family val="2"/>
      </rPr>
      <t xml:space="preserve">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</rPr>
      <t xml:space="preserve">Sector Administraciones Públicas </t>
    </r>
    <r>
      <rPr>
        <sz val="8"/>
        <color theme="1"/>
        <rFont val="Arial"/>
        <family val="2"/>
      </rPr>
      <t>se refiere a los departamentos de las Administraciones Públicas Estatal, Autonómica y Local, incluido sus organismos autónomos, Mancomunidades o Consorcios.</t>
    </r>
  </si>
  <si>
    <t>Gráfico 01.10.  Personal ocupado en actuaciones ambientales por categoría profesional y sexo (%)</t>
  </si>
  <si>
    <t>Resto de capitulos</t>
  </si>
  <si>
    <r>
      <t xml:space="preserve">T02.6. Empresas por actividad ambiental secundaria </t>
    </r>
    <r>
      <rPr>
        <i/>
        <sz val="9"/>
        <color theme="1"/>
        <rFont val="Arial"/>
        <family val="2"/>
      </rPr>
      <t>(en %)</t>
    </r>
    <r>
      <rPr>
        <b/>
        <sz val="9"/>
        <color theme="1"/>
        <rFont val="Arial"/>
        <family val="2"/>
      </rPr>
      <t xml:space="preserve"> (*)</t>
    </r>
  </si>
  <si>
    <t>total EDP</t>
  </si>
  <si>
    <t xml:space="preserve">Gestión sostenible de la energía: Energía renovable </t>
  </si>
  <si>
    <t>Ecoturismo</t>
  </si>
  <si>
    <t xml:space="preserve">Construcción sostenible: Edificación, rehabilitación y eficiencia energética </t>
  </si>
  <si>
    <t>GRAFICO 01.1</t>
  </si>
  <si>
    <t>Facturación ambiental</t>
  </si>
  <si>
    <t>GRAFICO 01.2</t>
  </si>
  <si>
    <t>Facturación ambiental sobre total facturado</t>
  </si>
  <si>
    <t>Empleo ambiental sobre total empleo</t>
  </si>
  <si>
    <t>(% de establecimientos)</t>
  </si>
  <si>
    <t>GRAFICO 01.4</t>
  </si>
  <si>
    <t>nombre serie</t>
  </si>
  <si>
    <t>serie</t>
  </si>
  <si>
    <t>Mercado mundial</t>
  </si>
  <si>
    <t>valores</t>
  </si>
  <si>
    <t>Mercado europeo</t>
  </si>
  <si>
    <t>Mercado nacional</t>
  </si>
  <si>
    <t>Mercado regional andaluz</t>
  </si>
  <si>
    <t>GRAFICO 01.5</t>
  </si>
  <si>
    <t>Gastos de personal</t>
  </si>
  <si>
    <t>Inversiones reales</t>
  </si>
  <si>
    <t>Resto de capítulos presupuestarios</t>
  </si>
  <si>
    <t>GRAFICO 01.6</t>
  </si>
  <si>
    <t>GRAFICO 01.7</t>
  </si>
  <si>
    <t>Personal ocupado</t>
  </si>
  <si>
    <t>Equivalente a dedicación plena</t>
  </si>
  <si>
    <t>Sector empresa</t>
  </si>
  <si>
    <t>Sector Administración Pública</t>
  </si>
  <si>
    <t>GRAFICO 01.8</t>
  </si>
  <si>
    <t>Equivalente a dedicación plena %</t>
  </si>
  <si>
    <t>Efectivos EDP</t>
  </si>
  <si>
    <t>Hombres</t>
  </si>
  <si>
    <t>Mujeres</t>
  </si>
  <si>
    <t>Volver a índice</t>
  </si>
  <si>
    <t>Movilidad sostenible</t>
  </si>
  <si>
    <t>Agricultura y ganadería ecológicas</t>
  </si>
  <si>
    <t>(07) ECOTURISMO</t>
  </si>
  <si>
    <t>(071) Alojamiento ecoturístico</t>
  </si>
  <si>
    <t>(072) Restauración en el medio rural</t>
  </si>
  <si>
    <t>(073) Actividades recreativo-deportivas</t>
  </si>
  <si>
    <t>(074) Gestión, promoción y comercialización de servicios ecoturísticos</t>
  </si>
  <si>
    <t>Educación y sensibilización ambiental</t>
  </si>
  <si>
    <t>Gestión sostenible de recursos hídricos y descontaminación de espacios</t>
  </si>
  <si>
    <t>Ecoinnovación</t>
  </si>
  <si>
    <t>Estadística sobre Actividades Económicas y Medio Ambiente en Andalucía. Año 2020</t>
  </si>
  <si>
    <t>Actúan con exclusividad en el ámbito del ecoturismo</t>
  </si>
  <si>
    <t xml:space="preserve"> ECOTURISMO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</si>
</sst>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u/>
      <sz val="10"/>
      <color rgb="FF0000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1"/>
      <name val="Arial Narrow"/>
      <family val="2"/>
    </font>
    <font>
      <b/>
      <sz val="18"/>
      <color rgb="FF008000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10"/>
      <color theme="1"/>
      <name val="Alef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69696"/>
      </top>
      <bottom style="thin">
        <color rgb="FF969696"/>
      </bottom>
      <diagonal/>
    </border>
  </borders>
  <cellStyleXfs count="22">
    <xf numFmtId="0" fontId="0" fillId="0" borderId="0"/>
    <xf numFmtId="0" fontId="13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4" fillId="0" borderId="0"/>
    <xf numFmtId="0" fontId="15" fillId="8" borderId="1"/>
    <xf numFmtId="0" fontId="16" fillId="0" borderId="0"/>
    <xf numFmtId="0" fontId="1" fillId="0" borderId="0"/>
    <xf numFmtId="0" fontId="1" fillId="0" borderId="0"/>
    <xf numFmtId="0" fontId="4" fillId="0" borderId="0"/>
    <xf numFmtId="0" fontId="32" fillId="0" borderId="0" applyNumberFormat="0" applyFill="0" applyBorder="0" applyAlignment="0" applyProtection="0"/>
  </cellStyleXfs>
  <cellXfs count="136">
    <xf numFmtId="0" fontId="0" fillId="0" borderId="0" xfId="0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19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8" applyFont="1" applyAlignment="1">
      <alignment vertical="center" wrapText="1"/>
    </xf>
    <xf numFmtId="0" fontId="6" fillId="0" borderId="0" xfId="8" applyAlignment="1">
      <alignment horizontal="left" vertical="center"/>
    </xf>
    <xf numFmtId="0" fontId="17" fillId="0" borderId="0" xfId="0" applyFont="1" applyAlignment="1">
      <alignment vertical="top" wrapText="1"/>
    </xf>
    <xf numFmtId="0" fontId="19" fillId="0" borderId="0" xfId="0" applyFont="1"/>
    <xf numFmtId="0" fontId="0" fillId="0" borderId="2" xfId="0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65" fontId="20" fillId="0" borderId="4" xfId="0" applyNumberFormat="1" applyFont="1" applyBorder="1" applyAlignment="1">
      <alignment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5" fontId="20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0" fillId="0" borderId="4" xfId="0" applyNumberFormat="1" applyFont="1" applyBorder="1" applyAlignment="1">
      <alignment vertical="center"/>
    </xf>
    <xf numFmtId="0" fontId="17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24" fillId="0" borderId="0" xfId="15" applyFont="1" applyAlignment="1">
      <alignment horizontal="left" wrapText="1"/>
    </xf>
    <xf numFmtId="165" fontId="20" fillId="0" borderId="0" xfId="0" applyNumberFormat="1" applyFont="1"/>
    <xf numFmtId="164" fontId="19" fillId="0" borderId="0" xfId="0" applyNumberFormat="1" applyFont="1" applyAlignment="1">
      <alignment horizontal="center"/>
    </xf>
    <xf numFmtId="3" fontId="20" fillId="0" borderId="0" xfId="0" applyNumberFormat="1" applyFont="1"/>
    <xf numFmtId="0" fontId="24" fillId="0" borderId="3" xfId="15" applyFont="1" applyBorder="1" applyAlignment="1">
      <alignment horizontal="left" wrapText="1"/>
    </xf>
    <xf numFmtId="165" fontId="19" fillId="0" borderId="3" xfId="0" applyNumberFormat="1" applyFont="1" applyBorder="1"/>
    <xf numFmtId="164" fontId="19" fillId="0" borderId="3" xfId="0" applyNumberFormat="1" applyFont="1" applyBorder="1" applyAlignment="1">
      <alignment horizontal="center"/>
    </xf>
    <xf numFmtId="3" fontId="19" fillId="0" borderId="3" xfId="0" applyNumberFormat="1" applyFont="1" applyBorder="1"/>
    <xf numFmtId="0" fontId="23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0" fontId="0" fillId="0" borderId="3" xfId="0" applyBorder="1"/>
    <xf numFmtId="0" fontId="22" fillId="0" borderId="2" xfId="0" applyFont="1" applyBorder="1" applyAlignment="1">
      <alignment horizontal="center" wrapText="1"/>
    </xf>
    <xf numFmtId="0" fontId="0" fillId="0" borderId="2" xfId="0" applyBorder="1"/>
    <xf numFmtId="0" fontId="22" fillId="0" borderId="0" xfId="0" applyFont="1" applyAlignment="1">
      <alignment horizontal="center"/>
    </xf>
    <xf numFmtId="165" fontId="22" fillId="0" borderId="2" xfId="0" applyNumberFormat="1" applyFont="1" applyBorder="1" applyAlignment="1">
      <alignment horizontal="center" wrapText="1"/>
    </xf>
    <xf numFmtId="0" fontId="20" fillId="0" borderId="4" xfId="0" applyFont="1" applyBorder="1"/>
    <xf numFmtId="0" fontId="22" fillId="0" borderId="4" xfId="0" applyFont="1" applyBorder="1" applyAlignment="1">
      <alignment horizontal="center"/>
    </xf>
    <xf numFmtId="165" fontId="23" fillId="0" borderId="4" xfId="0" applyNumberFormat="1" applyFont="1" applyBorder="1" applyAlignment="1">
      <alignment horizontal="center" wrapText="1"/>
    </xf>
    <xf numFmtId="165" fontId="0" fillId="0" borderId="0" xfId="0" applyNumberFormat="1"/>
    <xf numFmtId="0" fontId="19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5" xfId="0" applyFont="1" applyBorder="1"/>
    <xf numFmtId="0" fontId="22" fillId="0" borderId="3" xfId="0" applyFont="1" applyBorder="1"/>
    <xf numFmtId="0" fontId="22" fillId="0" borderId="0" xfId="0" applyFont="1"/>
    <xf numFmtId="164" fontId="25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3" xfId="0" applyFont="1" applyBorder="1" applyAlignment="1">
      <alignment horizontal="center" wrapText="1"/>
    </xf>
    <xf numFmtId="164" fontId="20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6" fillId="0" borderId="3" xfId="0" applyFont="1" applyBorder="1"/>
    <xf numFmtId="0" fontId="26" fillId="0" borderId="0" xfId="0" applyFont="1"/>
    <xf numFmtId="0" fontId="20" fillId="0" borderId="3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1" fontId="20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left" vertical="center" wrapText="1"/>
    </xf>
    <xf numFmtId="1" fontId="20" fillId="0" borderId="4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2" fillId="0" borderId="6" xfId="0" applyFont="1" applyBorder="1"/>
    <xf numFmtId="164" fontId="19" fillId="0" borderId="6" xfId="0" applyNumberFormat="1" applyFont="1" applyBorder="1" applyAlignment="1">
      <alignment horizontal="center"/>
    </xf>
    <xf numFmtId="0" fontId="22" fillId="0" borderId="4" xfId="0" applyFont="1" applyBorder="1"/>
    <xf numFmtId="164" fontId="19" fillId="0" borderId="4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4" xfId="0" applyFont="1" applyBorder="1"/>
    <xf numFmtId="165" fontId="22" fillId="0" borderId="0" xfId="0" applyNumberFormat="1" applyFont="1" applyAlignment="1">
      <alignment horizontal="center" wrapText="1"/>
    </xf>
    <xf numFmtId="165" fontId="22" fillId="0" borderId="4" xfId="0" applyNumberFormat="1" applyFont="1" applyBorder="1" applyAlignment="1">
      <alignment horizontal="center" wrapText="1"/>
    </xf>
    <xf numFmtId="165" fontId="19" fillId="0" borderId="0" xfId="0" applyNumberFormat="1" applyFont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horizontal="left" wrapText="1"/>
    </xf>
    <xf numFmtId="3" fontId="22" fillId="0" borderId="0" xfId="0" applyNumberFormat="1" applyFont="1" applyAlignment="1">
      <alignment horizontal="center"/>
    </xf>
    <xf numFmtId="3" fontId="23" fillId="0" borderId="4" xfId="0" applyNumberFormat="1" applyFont="1" applyBorder="1" applyAlignment="1">
      <alignment horizontal="center" wrapText="1"/>
    </xf>
    <xf numFmtId="3" fontId="22" fillId="0" borderId="4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center" wrapText="1"/>
    </xf>
    <xf numFmtId="3" fontId="20" fillId="0" borderId="0" xfId="0" applyNumberFormat="1" applyFont="1" applyAlignment="1">
      <alignment horizontal="right"/>
    </xf>
    <xf numFmtId="3" fontId="19" fillId="0" borderId="3" xfId="0" applyNumberFormat="1" applyFont="1" applyBorder="1" applyAlignment="1">
      <alignment horizontal="right"/>
    </xf>
    <xf numFmtId="3" fontId="22" fillId="0" borderId="2" xfId="0" applyNumberFormat="1" applyFont="1" applyBorder="1" applyAlignment="1">
      <alignment horizontal="center"/>
    </xf>
    <xf numFmtId="3" fontId="19" fillId="0" borderId="0" xfId="0" applyNumberFormat="1" applyFont="1"/>
    <xf numFmtId="2" fontId="19" fillId="0" borderId="3" xfId="0" applyNumberFormat="1" applyFont="1" applyBorder="1" applyAlignment="1">
      <alignment horizontal="center"/>
    </xf>
    <xf numFmtId="0" fontId="0" fillId="0" borderId="4" xfId="0" applyBorder="1"/>
    <xf numFmtId="0" fontId="22" fillId="0" borderId="4" xfId="0" applyFont="1" applyBorder="1" applyAlignment="1">
      <alignment wrapText="1"/>
    </xf>
    <xf numFmtId="0" fontId="31" fillId="0" borderId="0" xfId="0" applyFont="1"/>
    <xf numFmtId="164" fontId="0" fillId="0" borderId="0" xfId="0" applyNumberFormat="1"/>
    <xf numFmtId="0" fontId="5" fillId="0" borderId="0" xfId="0" applyFont="1" applyAlignment="1">
      <alignment horizontal="left"/>
    </xf>
    <xf numFmtId="2" fontId="0" fillId="0" borderId="0" xfId="0" applyNumberFormat="1"/>
    <xf numFmtId="0" fontId="0" fillId="9" borderId="0" xfId="0" applyFill="1"/>
    <xf numFmtId="166" fontId="20" fillId="0" borderId="0" xfId="0" applyNumberFormat="1" applyFont="1" applyAlignment="1">
      <alignment horizontal="center"/>
    </xf>
    <xf numFmtId="0" fontId="25" fillId="0" borderId="0" xfId="0" applyFont="1"/>
    <xf numFmtId="3" fontId="0" fillId="0" borderId="0" xfId="0" applyNumberFormat="1"/>
    <xf numFmtId="0" fontId="21" fillId="0" borderId="0" xfId="8" applyFont="1"/>
    <xf numFmtId="0" fontId="32" fillId="0" borderId="0" xfId="21" applyFill="1" applyAlignment="1">
      <alignment vertical="center"/>
    </xf>
    <xf numFmtId="0" fontId="32" fillId="0" borderId="0" xfId="21" applyFill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32" fillId="0" borderId="0" xfId="21" applyFill="1"/>
    <xf numFmtId="0" fontId="19" fillId="0" borderId="0" xfId="0" applyFont="1" applyAlignment="1">
      <alignment horizontal="left"/>
    </xf>
    <xf numFmtId="0" fontId="0" fillId="0" borderId="3" xfId="0" applyBorder="1"/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2" fillId="0" borderId="3" xfId="0" applyFont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165" fontId="22" fillId="0" borderId="2" xfId="0" applyNumberFormat="1" applyFont="1" applyBorder="1" applyAlignment="1">
      <alignment horizontal="center" wrapText="1"/>
    </xf>
    <xf numFmtId="0" fontId="23" fillId="0" borderId="0" xfId="0" applyFont="1" applyAlignment="1">
      <alignment horizontal="left" wrapText="1"/>
    </xf>
    <xf numFmtId="0" fontId="22" fillId="0" borderId="3" xfId="0" applyFont="1" applyBorder="1" applyAlignment="1">
      <alignment horizontal="left" wrapText="1"/>
    </xf>
    <xf numFmtId="3" fontId="22" fillId="0" borderId="2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15" applyFont="1" applyAlignment="1">
      <alignment horizontal="left" wrapText="1"/>
    </xf>
    <xf numFmtId="0" fontId="22" fillId="0" borderId="3" xfId="0" applyFont="1" applyBorder="1" applyAlignment="1">
      <alignment horizont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" xfId="11"/>
    <cellStyle name="Heading 1" xfId="12"/>
    <cellStyle name="Heading 2" xfId="13"/>
    <cellStyle name="Hipervínculo" xfId="21" builtinId="8"/>
    <cellStyle name="Hyperlink" xfId="14"/>
    <cellStyle name="Neutral" xfId="1" builtinId="28" customBuiltin="1"/>
    <cellStyle name="Normal" xfId="0" builtinId="0" customBuiltin="1"/>
    <cellStyle name="Normal_Distribuciones" xfId="15"/>
    <cellStyle name="Note" xfId="16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3638070162607561E-2"/>
          <c:y val="0.13988415296257048"/>
          <c:w val="0.52066014123536253"/>
          <c:h val="0.83821807501602641"/>
        </c:manualLayout>
      </c:layout>
      <c:pieChart>
        <c:varyColors val="1"/>
        <c:ser>
          <c:idx val="0"/>
          <c:order val="0"/>
          <c:tx>
            <c:v>Columna B</c:v>
          </c:tx>
          <c:explosion val="5"/>
          <c:dPt>
            <c:idx val="0"/>
            <c:bubble3D val="0"/>
            <c:spPr>
              <a:solidFill>
                <a:srgbClr val="00458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850-F347-BE18-B6AACF0FB47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850-F347-BE18-B6AACF0FB47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50-F347-BE18-B6AACF0FB47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850-F347-BE18-B6AACF0FB47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850-F347-BE18-B6AACF0FB47E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850-F347-BE18-B6AACF0FB47E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850-F347-BE18-B6AACF0FB47E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2850-F347-BE18-B6AACF0FB4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gráficos'!$A$4:$A$11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gráficos'!$B$4:$B$11</c:f>
              <c:numCache>
                <c:formatCode>0.0</c:formatCode>
                <c:ptCount val="8"/>
                <c:pt idx="0">
                  <c:v>8.1469811939258712</c:v>
                </c:pt>
                <c:pt idx="1">
                  <c:v>19.932494563740384</c:v>
                </c:pt>
                <c:pt idx="2">
                  <c:v>5.9073079540904008</c:v>
                </c:pt>
                <c:pt idx="3">
                  <c:v>12.855308382557249</c:v>
                </c:pt>
                <c:pt idx="4">
                  <c:v>6.5262096376676331</c:v>
                </c:pt>
                <c:pt idx="5">
                  <c:v>10.081008598969904</c:v>
                </c:pt>
                <c:pt idx="6">
                  <c:v>29.593707118003532</c:v>
                </c:pt>
                <c:pt idx="7">
                  <c:v>6.9569825510450354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50-F347-BE18-B6AACF0FB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A4-954C-8E0A-81D7DDCEE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A4-954C-8E0A-81D7DDCEE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7A4-954C-8E0A-81D7DDCEE2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A4-954C-8E0A-81D7DDCEE2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7A4-954C-8E0A-81D7DDCEE2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7A4-954C-8E0A-81D7DDCEE2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7A4-954C-8E0A-81D7DDCEE2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7A4-954C-8E0A-81D7DDCEE202}"/>
              </c:ext>
            </c:extLst>
          </c:dPt>
          <c:dLbls>
            <c:dLbl>
              <c:idx val="0"/>
              <c:layout>
                <c:manualLayout>
                  <c:x val="-5.4542322834645725E-2"/>
                  <c:y val="8.87802566345873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A4-954C-8E0A-81D7DDCEE20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214566929133802E-2"/>
                  <c:y val="-0.1569243948673082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7A4-954C-8E0A-81D7DDCEE202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gráficos'!$A$85:$A$92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gráficos'!$C$85:$C$92</c:f>
              <c:numCache>
                <c:formatCode>General</c:formatCode>
                <c:ptCount val="8"/>
                <c:pt idx="0">
                  <c:v>8.1449705769125007</c:v>
                </c:pt>
                <c:pt idx="1">
                  <c:v>19.622724522906012</c:v>
                </c:pt>
                <c:pt idx="2">
                  <c:v>5.6316339437936538</c:v>
                </c:pt>
                <c:pt idx="3">
                  <c:v>13.573117747346423</c:v>
                </c:pt>
                <c:pt idx="4">
                  <c:v>6.6105703129296591</c:v>
                </c:pt>
                <c:pt idx="5">
                  <c:v>9.8883572567783098</c:v>
                </c:pt>
                <c:pt idx="6">
                  <c:v>29.34609250398724</c:v>
                </c:pt>
                <c:pt idx="7">
                  <c:v>7.1825331353462021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7A4-954C-8E0A-81D7DDCEE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8674378134916575E-2"/>
          <c:y val="1.9750634447754611E-2"/>
          <c:w val="0.93110860886477631"/>
          <c:h val="0.80094891316341177"/>
        </c:manualLayout>
      </c:layout>
      <c:barChart>
        <c:barDir val="bar"/>
        <c:grouping val="stacked"/>
        <c:varyColors val="0"/>
        <c:ser>
          <c:idx val="0"/>
          <c:order val="0"/>
          <c:tx>
            <c:v>% HOMBRES</c:v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gráficos'!$A$100:$A$103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gráficos'!$F$100:$F$103</c:f>
              <c:numCache>
                <c:formatCode>0.0</c:formatCode>
                <c:ptCount val="4"/>
                <c:pt idx="0">
                  <c:v>48.505338078291814</c:v>
                </c:pt>
                <c:pt idx="1">
                  <c:v>54.015296367112811</c:v>
                </c:pt>
                <c:pt idx="2">
                  <c:v>59.506031016657097</c:v>
                </c:pt>
                <c:pt idx="3">
                  <c:v>48.243796432000806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C-0C46-920C-281B7BD18695}"/>
            </c:ext>
          </c:extLst>
        </c:ser>
        <c:ser>
          <c:idx val="1"/>
          <c:order val="1"/>
          <c:tx>
            <c:v>% MUJERES</c:v>
          </c:tx>
          <c:spPr>
            <a:solidFill>
              <a:srgbClr val="6699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gráficos'!$A$100:$A$103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gráficos'!$G$100:$G$103</c:f>
              <c:numCache>
                <c:formatCode>0.0</c:formatCode>
                <c:ptCount val="4"/>
                <c:pt idx="0">
                  <c:v>51.494661921708186</c:v>
                </c:pt>
                <c:pt idx="1">
                  <c:v>45.984703632887189</c:v>
                </c:pt>
                <c:pt idx="2">
                  <c:v>40.493968983342903</c:v>
                </c:pt>
                <c:pt idx="3">
                  <c:v>51.756203567999194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C-0C46-920C-281B7BD18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9879040"/>
        <c:axId val="1499885568"/>
      </c:barChart>
      <c:valAx>
        <c:axId val="149988556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99879040"/>
        <c:crossesAt val="0"/>
        <c:crossBetween val="between"/>
      </c:valAx>
      <c:catAx>
        <c:axId val="1499879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66F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1499885568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1100" b="1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pieChart>
        <c:varyColors val="1"/>
        <c:ser>
          <c:idx val="0"/>
          <c:order val="0"/>
          <c:tx>
            <c:v>%</c:v>
          </c:tx>
          <c:dPt>
            <c:idx val="0"/>
            <c:bubble3D val="0"/>
            <c:spPr>
              <a:solidFill>
                <a:srgbClr val="00458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5C-EF42-93EA-3D7C9D0BCF2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25C-EF42-93EA-3D7C9D0BCF2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25C-EF42-93EA-3D7C9D0BCF2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25C-EF42-93EA-3D7C9D0BCF2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gráficos'!$A$100:$A$103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gráficos'!$H$100:$H$103</c:f>
              <c:numCache>
                <c:formatCode>0.0</c:formatCode>
                <c:ptCount val="4"/>
                <c:pt idx="0">
                  <c:v>9.9747967768272332</c:v>
                </c:pt>
                <c:pt idx="1">
                  <c:v>7.4260764616094566</c:v>
                </c:pt>
                <c:pt idx="2">
                  <c:v>12.360228603883426</c:v>
                </c:pt>
                <c:pt idx="3">
                  <c:v>70.238898157679884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5C-EF42-93EA-3D7C9D0B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5801139096593644E-2"/>
          <c:y val="0.47481898768439573"/>
          <c:w val="0.86839772180681274"/>
          <c:h val="0.4822117336581404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9302080589939429E-2"/>
          <c:y val="7.5800112296462663E-2"/>
          <c:w val="0.90977072542650639"/>
          <c:h val="0.75687789839249697"/>
        </c:manualLayout>
      </c:layout>
      <c:barChart>
        <c:barDir val="bar"/>
        <c:grouping val="stacked"/>
        <c:varyColors val="0"/>
        <c:ser>
          <c:idx val="0"/>
          <c:order val="0"/>
          <c:tx>
            <c:v>% SI</c:v>
          </c:tx>
          <c:spPr>
            <a:solidFill>
              <a:srgbClr val="FF66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DE7-6048-9BE7-8CA918D73A08}"/>
              </c:ext>
            </c:extLst>
          </c:dPt>
          <c:dLbls>
            <c:dLbl>
              <c:idx val="0"/>
              <c:layout>
                <c:manualLayout>
                  <c:x val="1.4866320176054689E-2"/>
                  <c:y val="-3.3016170124265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E7-6048-9BE7-8CA918D73A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gráficos'!$A$109:$A$110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gráficos'!$B$109:$B$110</c:f>
              <c:numCache>
                <c:formatCode>0.0</c:formatCode>
                <c:ptCount val="2"/>
                <c:pt idx="0">
                  <c:v>1.5873015873015872</c:v>
                </c:pt>
                <c:pt idx="1">
                  <c:v>13.533834586466165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E7-6048-9BE7-8CA918D73A08}"/>
            </c:ext>
          </c:extLst>
        </c:ser>
        <c:ser>
          <c:idx val="1"/>
          <c:order val="1"/>
          <c:tx>
            <c:v>% NO</c:v>
          </c:tx>
          <c:spPr>
            <a:solidFill>
              <a:srgbClr val="6699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DE7-6048-9BE7-8CA918D73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gráficos'!$A$109:$A$110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gráficos'!$C$109:$C$110</c:f>
              <c:numCache>
                <c:formatCode>0.0</c:formatCode>
                <c:ptCount val="2"/>
                <c:pt idx="0">
                  <c:v>98.412698412698418</c:v>
                </c:pt>
                <c:pt idx="1">
                  <c:v>86.46616541353383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E7-6048-9BE7-8CA918D7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9881216"/>
        <c:axId val="1499886112"/>
      </c:barChart>
      <c:valAx>
        <c:axId val="149988611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99881216"/>
        <c:crossesAt val="0"/>
        <c:crossBetween val="between"/>
      </c:valAx>
      <c:catAx>
        <c:axId val="149988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66FF00"/>
            </a:solidFill>
          </a:ln>
        </c:spPr>
        <c:txPr>
          <a:bodyPr/>
          <a:lstStyle/>
          <a:p>
            <a:pPr>
              <a:defRPr sz="1100" b="1">
                <a:ea typeface="MS PGothic" pitchFamily="32"/>
              </a:defRPr>
            </a:pPr>
            <a:endParaRPr lang="es-ES"/>
          </a:p>
        </c:txPr>
        <c:crossAx val="1499886112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5.5087127599775156E-3"/>
          <c:y val="3.9965673654529854E-2"/>
          <c:w val="0.83378302417088257"/>
          <c:h val="0.72575701851170771"/>
        </c:manualLayout>
      </c:layout>
      <c:barChart>
        <c:barDir val="bar"/>
        <c:grouping val="percentStacked"/>
        <c:varyColors val="0"/>
        <c:ser>
          <c:idx val="0"/>
          <c:order val="0"/>
          <c:tx>
            <c:v>Baja (menos de 25%)</c:v>
          </c:tx>
          <c:spPr>
            <a:solidFill>
              <a:srgbClr val="729FC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gráficos'!$B$16:$C$16</c:f>
              <c:numCache>
                <c:formatCode>0.000</c:formatCode>
                <c:ptCount val="2"/>
                <c:pt idx="0">
                  <c:v>7.7876106194690298</c:v>
                </c:pt>
                <c:pt idx="1">
                  <c:v>1.9469026548672601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1C-A446-A9BC-F84E06FE4CF7}"/>
            </c:ext>
          </c:extLst>
        </c:ser>
        <c:ser>
          <c:idx val="1"/>
          <c:order val="1"/>
          <c:tx>
            <c:v>Baja-moderada (entre 25% y 50%)</c:v>
          </c:tx>
          <c:spPr>
            <a:solidFill>
              <a:srgbClr val="FF420E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gráficos'!$B$17:$C$17</c:f>
              <c:numCache>
                <c:formatCode>0.000</c:formatCode>
                <c:ptCount val="2"/>
                <c:pt idx="0">
                  <c:v>75.929203539823007</c:v>
                </c:pt>
                <c:pt idx="1">
                  <c:v>83.185840707964601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1C-A446-A9BC-F84E06FE4CF7}"/>
            </c:ext>
          </c:extLst>
        </c:ser>
        <c:ser>
          <c:idx val="2"/>
          <c:order val="2"/>
          <c:tx>
            <c:v>Moderada - alta (entre 51% y 75%)</c:v>
          </c:tx>
          <c:spPr>
            <a:solidFill>
              <a:srgbClr val="FFD32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01C-A446-A9BC-F84E06FE4CF7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gráficos'!$B$18:$C$18</c:f>
              <c:numCache>
                <c:formatCode>0.000</c:formatCode>
                <c:ptCount val="2"/>
                <c:pt idx="0">
                  <c:v>6.01769911504425</c:v>
                </c:pt>
                <c:pt idx="1">
                  <c:v>8.4955752212389406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1C-A446-A9BC-F84E06FE4CF7}"/>
            </c:ext>
          </c:extLst>
        </c:ser>
        <c:ser>
          <c:idx val="3"/>
          <c:order val="3"/>
          <c:tx>
            <c:v>Alta (más de 75%)</c:v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gráficos'!$B$19:$C$19</c:f>
              <c:numCache>
                <c:formatCode>0.000</c:formatCode>
                <c:ptCount val="2"/>
                <c:pt idx="0">
                  <c:v>10.265486725663701</c:v>
                </c:pt>
                <c:pt idx="1">
                  <c:v>6.3716814159292001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01C-A446-A9BC-F84E06FE4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9888288"/>
        <c:axId val="1499879584"/>
      </c:barChart>
      <c:valAx>
        <c:axId val="1499879584"/>
        <c:scaling>
          <c:orientation val="minMax"/>
        </c:scaling>
        <c:delete val="1"/>
        <c:axPos val="b"/>
        <c:numFmt formatCode="0%" sourceLinked="0"/>
        <c:majorTickMark val="cross"/>
        <c:minorTickMark val="cross"/>
        <c:tickLblPos val="nextTo"/>
        <c:crossAx val="1499888288"/>
        <c:crossesAt val="1"/>
        <c:crossBetween val="between"/>
      </c:valAx>
      <c:catAx>
        <c:axId val="1499888288"/>
        <c:scaling>
          <c:orientation val="minMax"/>
        </c:scaling>
        <c:delete val="0"/>
        <c:axPos val="l"/>
        <c:numFmt formatCode="#,#00" sourceLinked="0"/>
        <c:majorTickMark val="none"/>
        <c:minorTickMark val="none"/>
        <c:tickLblPos val="nextTo"/>
        <c:spPr>
          <a:ln w="36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1499879584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35114099849470021"/>
          <c:y val="0.8194035747370717"/>
          <c:w val="0.64092650889126235"/>
          <c:h val="0.1786891722521933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56-3C45-95A3-C1EEC2F976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56-3C45-95A3-C1EEC2F976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gráficos'!$A$24:$A$25</c:f>
              <c:strCache>
                <c:ptCount val="2"/>
                <c:pt idx="0">
                  <c:v>Actúan con exclusividad en el ámbito del ecoturismo</c:v>
                </c:pt>
                <c:pt idx="1">
                  <c:v>Con actividades ambientales secundarias</c:v>
                </c:pt>
              </c:strCache>
            </c:strRef>
          </c:cat>
          <c:val>
            <c:numRef>
              <c:f>'tabla para gráficos'!$C$24:$C$25</c:f>
              <c:numCache>
                <c:formatCode>0.0</c:formatCode>
                <c:ptCount val="2"/>
                <c:pt idx="0">
                  <c:v>64.610389610389603</c:v>
                </c:pt>
                <c:pt idx="1">
                  <c:v>35.38961038961039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56-3C45-95A3-C1EEC2F9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para gráficos'!$A$32:$A$40</c:f>
              <c:strCache>
                <c:ptCount val="9"/>
                <c:pt idx="0">
                  <c:v>Gestión sostenible de recursos hídricos y descontaminación de espacios</c:v>
                </c:pt>
                <c:pt idx="1">
                  <c:v>Gestión sostenible de la energía: Energía renovable </c:v>
                </c:pt>
                <c:pt idx="2">
                  <c:v>Agricultura y ganadería ecológicas</c:v>
                </c:pt>
                <c:pt idx="3">
                  <c:v>Gestión de espacios protegidos y actividades forestales sostenibles</c:v>
                </c:pt>
                <c:pt idx="4">
                  <c:v>Ecoturismo</c:v>
                </c:pt>
                <c:pt idx="5">
                  <c:v>Educación y sensibilización ambiental</c:v>
                </c:pt>
                <c:pt idx="6">
                  <c:v>Ecoinnovación</c:v>
                </c:pt>
                <c:pt idx="7">
                  <c:v>Construcción sostenible: Edificación, rehabilitación y eficiencia energética </c:v>
                </c:pt>
                <c:pt idx="8">
                  <c:v>Movilidad sostenible</c:v>
                </c:pt>
              </c:strCache>
            </c:strRef>
          </c:cat>
          <c:val>
            <c:numRef>
              <c:f>'tabla para gráficos'!$C$32:$C$40</c:f>
              <c:numCache>
                <c:formatCode>0.0</c:formatCode>
                <c:ptCount val="9"/>
                <c:pt idx="0">
                  <c:v>24.675324675324674</c:v>
                </c:pt>
                <c:pt idx="1">
                  <c:v>12.662337662337661</c:v>
                </c:pt>
                <c:pt idx="2">
                  <c:v>33.116883116883116</c:v>
                </c:pt>
                <c:pt idx="3">
                  <c:v>28.40909090909091</c:v>
                </c:pt>
                <c:pt idx="4">
                  <c:v>100</c:v>
                </c:pt>
                <c:pt idx="5">
                  <c:v>28.896103896103899</c:v>
                </c:pt>
                <c:pt idx="6">
                  <c:v>0.48701298701298701</c:v>
                </c:pt>
                <c:pt idx="7">
                  <c:v>27.27272727272727</c:v>
                </c:pt>
                <c:pt idx="8">
                  <c:v>21.753246753246753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F3-E740-8211-581C1D66CE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99878496"/>
        <c:axId val="1499888832"/>
      </c:barChart>
      <c:catAx>
        <c:axId val="149987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9888832"/>
        <c:crosses val="autoZero"/>
        <c:auto val="1"/>
        <c:lblAlgn val="ctr"/>
        <c:lblOffset val="100"/>
        <c:noMultiLvlLbl val="0"/>
      </c:catAx>
      <c:valAx>
        <c:axId val="1499888832"/>
        <c:scaling>
          <c:orientation val="minMax"/>
        </c:scaling>
        <c:delete val="1"/>
        <c:axPos val="b"/>
        <c:numFmt formatCode="0" sourceLinked="0"/>
        <c:majorTickMark val="none"/>
        <c:minorTickMark val="none"/>
        <c:tickLblPos val="nextTo"/>
        <c:crossAx val="149987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%</c:v>
          </c:tx>
          <c:spPr>
            <a:solidFill>
              <a:srgbClr val="FF420E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09C-3B46-8F1A-4A57D4B5AB4B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09C-3B46-8F1A-4A57D4B5AB4B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09C-3B46-8F1A-4A57D4B5AB4B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09C-3B46-8F1A-4A57D4B5A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gráficos'!$A$45:$A$48</c:f>
              <c:strCache>
                <c:ptCount val="4"/>
                <c:pt idx="0">
                  <c:v>Mercado mundial</c:v>
                </c:pt>
                <c:pt idx="1">
                  <c:v>Mercado europeo</c:v>
                </c:pt>
                <c:pt idx="2">
                  <c:v>Mercado nacional</c:v>
                </c:pt>
                <c:pt idx="3">
                  <c:v>Mercado regional andaluz</c:v>
                </c:pt>
              </c:strCache>
            </c:strRef>
          </c:cat>
          <c:val>
            <c:numRef>
              <c:f>'tabla para gráficos'!$B$45:$B$48</c:f>
              <c:numCache>
                <c:formatCode>0.0</c:formatCode>
                <c:ptCount val="4"/>
                <c:pt idx="0">
                  <c:v>15.577889447236181</c:v>
                </c:pt>
                <c:pt idx="1">
                  <c:v>23.115577889447238</c:v>
                </c:pt>
                <c:pt idx="2">
                  <c:v>34.170854271356781</c:v>
                </c:pt>
                <c:pt idx="3">
                  <c:v>98.492462311557787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C-3B46-8F1A-4A57D4B5A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9885024"/>
        <c:axId val="1499883392"/>
      </c:barChart>
      <c:valAx>
        <c:axId val="149988339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99885024"/>
        <c:crossesAt val="0"/>
        <c:crossBetween val="between"/>
      </c:valAx>
      <c:catAx>
        <c:axId val="14998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1499883392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EF-E340-98D0-01E3E5EB02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EF-E340-98D0-01E3E5EB02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EF-E340-98D0-01E3E5EB0264}"/>
              </c:ext>
            </c:extLst>
          </c:dPt>
          <c:dLbls>
            <c:dLbl>
              <c:idx val="1"/>
              <c:layout>
                <c:manualLayout>
                  <c:x val="2.4262795275590495E-2"/>
                  <c:y val="0.104540860963808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EF-E340-98D0-01E3E5EB026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396235236220472E-2"/>
                  <c:y val="7.5239523630974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EF-E340-98D0-01E3E5EB026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gráficos'!$A$53:$A$55</c:f>
              <c:strCache>
                <c:ptCount val="3"/>
                <c:pt idx="0">
                  <c:v>Gastos de personal</c:v>
                </c:pt>
                <c:pt idx="1">
                  <c:v>Inversiones reales</c:v>
                </c:pt>
                <c:pt idx="2">
                  <c:v>Resto de capítulos presupuestarios</c:v>
                </c:pt>
              </c:strCache>
            </c:strRef>
          </c:cat>
          <c:val>
            <c:numRef>
              <c:f>'tabla para gráficos'!$B$53:$B$55</c:f>
              <c:numCache>
                <c:formatCode>0.0</c:formatCode>
                <c:ptCount val="3"/>
                <c:pt idx="0">
                  <c:v>94.853418134067425</c:v>
                </c:pt>
                <c:pt idx="1">
                  <c:v>3.1800275285965163</c:v>
                </c:pt>
                <c:pt idx="2">
                  <c:v>1.9665543373360577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EF-E340-98D0-01E3E5EB02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C1-CB46-BF17-3355EFD2B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3C1-CB46-BF17-3355EFD2B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3C1-CB46-BF17-3355EFD2B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3C1-CB46-BF17-3355EFD2B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3C1-CB46-BF17-3355EFD2B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3C1-CB46-BF17-3355EFD2B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3C1-CB46-BF17-3355EFD2B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3C1-CB46-BF17-3355EFD2B0D5}"/>
              </c:ext>
            </c:extLst>
          </c:dPt>
          <c:dLbls>
            <c:dLbl>
              <c:idx val="0"/>
              <c:layout>
                <c:manualLayout>
                  <c:x val="-0.12137354392586978"/>
                  <c:y val="8.228851710767586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9076543477251984"/>
                  <c:y val="5.4919641894078337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412573673870335"/>
                  <c:y val="-0.11389335165115896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gráficos'!$A$61:$A$68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gráficos'!$B$61:$B$68</c:f>
              <c:numCache>
                <c:formatCode>#,##0.0</c:formatCode>
                <c:ptCount val="8"/>
                <c:pt idx="0">
                  <c:v>7.418482130143814</c:v>
                </c:pt>
                <c:pt idx="1">
                  <c:v>13.358488774977456</c:v>
                </c:pt>
                <c:pt idx="2">
                  <c:v>8.251459490246333</c:v>
                </c:pt>
                <c:pt idx="3">
                  <c:v>12.622019713006472</c:v>
                </c:pt>
                <c:pt idx="4">
                  <c:v>20.085591785719934</c:v>
                </c:pt>
                <c:pt idx="5">
                  <c:v>10.484598224880157</c:v>
                </c:pt>
                <c:pt idx="6">
                  <c:v>13.307070419415574</c:v>
                </c:pt>
                <c:pt idx="7">
                  <c:v>14.472289461610266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3C1-CB46-BF17-3355EFD2B0D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5700331414617129E-2"/>
          <c:y val="0.1934613077384523"/>
          <c:w val="0.62335019477876619"/>
          <c:h val="0.51604679064187164"/>
        </c:manualLayout>
      </c:layout>
      <c:barChart>
        <c:barDir val="bar"/>
        <c:grouping val="stacked"/>
        <c:varyColors val="0"/>
        <c:ser>
          <c:idx val="0"/>
          <c:order val="0"/>
          <c:tx>
            <c:v>Sector empresa</c:v>
          </c:tx>
          <c:spPr>
            <a:solidFill>
              <a:srgbClr val="FF950E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gráficos'!$B$72:$C$72</c:f>
              <c:strCache>
                <c:ptCount val="2"/>
                <c:pt idx="0">
                  <c:v>Personal ocupado</c:v>
                </c:pt>
                <c:pt idx="1">
                  <c:v>Equivalente a dedicación plena</c:v>
                </c:pt>
              </c:strCache>
            </c:strRef>
          </c:cat>
          <c:val>
            <c:numRef>
              <c:f>'tabla para gráficos'!$B$74:$C$74</c:f>
              <c:numCache>
                <c:formatCode>#,##0.0</c:formatCode>
                <c:ptCount val="2"/>
                <c:pt idx="0">
                  <c:v>98.707077785564124</c:v>
                </c:pt>
                <c:pt idx="1">
                  <c:v>98.102623329483578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32-3649-9152-2C68D6AD01EB}"/>
            </c:ext>
          </c:extLst>
        </c:ser>
        <c:ser>
          <c:idx val="1"/>
          <c:order val="1"/>
          <c:tx>
            <c:v>Sector Administración Pública</c:v>
          </c:tx>
          <c:spPr>
            <a:solidFill>
              <a:srgbClr val="3465A4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gráficos'!$B$72:$C$72</c:f>
              <c:strCache>
                <c:ptCount val="2"/>
                <c:pt idx="0">
                  <c:v>Personal ocupado</c:v>
                </c:pt>
                <c:pt idx="1">
                  <c:v>Equivalente a dedicación plena</c:v>
                </c:pt>
              </c:strCache>
            </c:strRef>
          </c:cat>
          <c:val>
            <c:numRef>
              <c:f>'tabla para gráficos'!$B$75:$C$75</c:f>
              <c:numCache>
                <c:formatCode>#,##0.0</c:formatCode>
                <c:ptCount val="2"/>
                <c:pt idx="0">
                  <c:v>1.2929222144358794</c:v>
                </c:pt>
                <c:pt idx="1">
                  <c:v>1.8973766705164163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32-3649-9152-2C68D6AD0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9880672"/>
        <c:axId val="1499880128"/>
      </c:barChart>
      <c:valAx>
        <c:axId val="1499880128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1499880672"/>
        <c:crossesAt val="1"/>
        <c:crossBetween val="between"/>
      </c:valAx>
      <c:catAx>
        <c:axId val="149988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72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1499880128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100" b="1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7B-4842-9A0B-B3DF657A3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7B-4842-9A0B-B3DF657A32E9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gráficos'!$A$80:$A$81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'tabla para gráficos'!$B$80:$B$81</c:f>
              <c:numCache>
                <c:formatCode>0.0</c:formatCode>
                <c:ptCount val="2"/>
                <c:pt idx="0">
                  <c:v>51.201671891327067</c:v>
                </c:pt>
                <c:pt idx="1">
                  <c:v>48.798328108672933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7B-4842-9A0B-B3DF657A32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</xdr:colOff>
      <xdr:row>5</xdr:row>
      <xdr:rowOff>47690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3BA3E4A-5FDE-0341-9322-8E96D8117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212790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111E5CE-95BD-6345-9104-21C5D7BB4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263590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509879B-2CAE-9542-AB32-9F48CF09A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6854452-3A39-CD49-9D6E-54B4EC5D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70E1905-EF15-5D4F-A3CB-99BF1E307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2260600</xdr:colOff>
      <xdr:row>4</xdr:row>
      <xdr:rowOff>212790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0817D84-5316-E549-B78D-F20705E1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2298700</xdr:colOff>
      <xdr:row>4</xdr:row>
      <xdr:rowOff>212790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4E434F1-7C5C-154A-AF28-F4F070084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66760" y="2734200"/>
    <xdr:ext cx="4922280" cy="305748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AD4E2DD9-3212-D9A2-624B-67F89665F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A53C31B-F36F-AC45-817E-BDAD43A76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295920" y="3067200"/>
    <xdr:ext cx="6404040" cy="29361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E96F10EF-53AD-B504-C260-A78108097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4A8932B-719D-D541-9837-04993186A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0.66391</cdr:y>
    </cdr:from>
    <cdr:to>
      <cdr:x>0.52638</cdr:x>
      <cdr:y>0.79173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CF3972A7-B473-AB51-6852-4C7ECA5F9F71}"/>
            </a:ext>
          </a:extLst>
        </cdr:cNvPr>
        <cdr:cNvSpPr txBox="1"/>
      </cdr:nvSpPr>
      <cdr:spPr>
        <a:xfrm xmlns:a="http://schemas.openxmlformats.org/drawingml/2006/main">
          <a:off x="0" y="1821240"/>
          <a:ext cx="2406600" cy="350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="horz" lIns="0" tIns="0" rIns="0" bIns="0"/>
        <a:lstStyle xmlns:a="http://schemas.openxmlformats.org/drawingml/2006/main"/>
        <a:p xmlns:a="http://schemas.openxmlformats.org/drawingml/2006/main">
          <a:pPr lvl="0" rtl="0">
            <a:buNone/>
          </a:pPr>
          <a:r>
            <a:rPr lang="es-ES" sz="1200"/>
            <a:t>% de establecimientos</a:t>
          </a:r>
        </a:p>
      </cdr:txBody>
    </cdr:sp>
  </cdr:relSizeAnchor>
  <cdr:relSizeAnchor xmlns:cdr="http://schemas.openxmlformats.org/drawingml/2006/chartDrawing">
    <cdr:from>
      <cdr:x>0</cdr:x>
      <cdr:y>0.28701</cdr:y>
    </cdr:from>
    <cdr:to>
      <cdr:x>0.52394</cdr:x>
      <cdr:y>0.41483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xmlns="" id="{B106509D-A1A9-13B4-5A81-1589ED3A4AEF}"/>
            </a:ext>
          </a:extLst>
        </cdr:cNvPr>
        <cdr:cNvSpPr txBox="1"/>
      </cdr:nvSpPr>
      <cdr:spPr>
        <a:xfrm xmlns:a="http://schemas.openxmlformats.org/drawingml/2006/main">
          <a:off x="0" y="787319"/>
          <a:ext cx="2395440" cy="350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="horz" lIns="0" tIns="0" rIns="0" bIns="0"/>
        <a:lstStyle xmlns:a="http://schemas.openxmlformats.org/drawingml/2006/main"/>
        <a:p xmlns:a="http://schemas.openxmlformats.org/drawingml/2006/main">
          <a:pPr lvl="0" rtl="0">
            <a:buNone/>
          </a:pPr>
          <a:r>
            <a:rPr lang="es-ES" sz="1200"/>
            <a:t>% de establecimientos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27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919CB8FF-88E1-9C44-9170-CC6A0379F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11</xdr:col>
      <xdr:colOff>31750</xdr:colOff>
      <xdr:row>27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10D8B98-517E-6945-9F98-F66D2DB1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0649CD9-0ED4-B346-8B7F-261D7A5BC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2088F2F-1D7E-A945-B511-8E101EE06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384840" y="2838960"/>
    <xdr:ext cx="4923000" cy="255564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A5BF0F4-412A-10F6-ECE8-070D803DA6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FD1AEA1-815B-2C4A-81E8-8E8180F49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27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5D262C06-4BD5-D541-A3F2-6510A44D9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5B91180-CDF5-0144-AAC2-51597D3A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12</xdr:row>
      <xdr:rowOff>12700</xdr:rowOff>
    </xdr:from>
    <xdr:to>
      <xdr:col>7</xdr:col>
      <xdr:colOff>990600</xdr:colOff>
      <xdr:row>35</xdr:row>
      <xdr:rowOff>120650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1874AAD0-13CD-4349-BE29-A5B4C5E9B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1C3FAE9-2AC0-5D44-AE1D-D1C053537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266400" y="2753280"/>
    <xdr:ext cx="6191280" cy="24001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F494DF3-D141-9FA6-4BA0-F81C91617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A662B51-73DC-D84C-BB47-687058C9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F42C73F-D5C4-E34A-B7C3-5B23F67CC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216E11C-EB87-C04A-9828-E5B8EBE06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26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08B007F-4BF0-AC4F-A99F-7EF816D51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0E940E2-2B8D-1345-912D-781385628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4819320" y="2679480"/>
    <xdr:ext cx="7033320" cy="32623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924A473-CD21-A7DF-C0D5-4D581C06C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45400" y="2653200"/>
    <xdr:ext cx="3659040" cy="354672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4A54AC7-EC85-FE47-5AB7-4075A976A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12700</xdr:colOff>
      <xdr:row>4</xdr:row>
      <xdr:rowOff>161990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79504875-B963-0E4D-9AD1-E0305A36D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366839" y="2767320"/>
    <xdr:ext cx="6834240" cy="3846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25CFC32-4778-F845-E674-A3DF6DF7C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50800</xdr:colOff>
      <xdr:row>4</xdr:row>
      <xdr:rowOff>161990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22D66FA-712C-C64D-8031-99ECCB742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241300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10BB9C9-A593-CA4E-8B12-2D9D2387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109C401-AB67-504F-99B3-CE13CCED3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68FADA3-665F-E44E-A2A0-03336B8DD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92CE8F4-5977-7547-AB2C-5899BC91A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2EEAD5C-4C43-AD4F-92C6-6D4C14D3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FDB987-B5B0-404A-8D70-2C758D278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1044575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38AC049-1B15-B74F-BCC4-CA2988253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L53"/>
  <sheetViews>
    <sheetView showGridLines="0" tabSelected="1" workbookViewId="0">
      <selection activeCell="A6" sqref="A6:I6"/>
    </sheetView>
  </sheetViews>
  <sheetFormatPr baseColWidth="10" defaultColWidth="10.85546875" defaultRowHeight="12.75" x14ac:dyDescent="0.2"/>
  <cols>
    <col min="1" max="2" width="3.28515625" style="3" customWidth="1"/>
    <col min="3" max="8" width="13.7109375" style="3" customWidth="1"/>
    <col min="9" max="9" width="31.140625" style="3" customWidth="1"/>
    <col min="10" max="64" width="13.7109375" style="3" customWidth="1"/>
    <col min="65" max="16384" width="10.85546875" style="3"/>
  </cols>
  <sheetData>
    <row r="6" spans="1:14" ht="45" customHeight="1" x14ac:dyDescent="0.2">
      <c r="A6" s="115" t="s">
        <v>171</v>
      </c>
      <c r="B6" s="115"/>
      <c r="C6" s="115"/>
      <c r="D6" s="115"/>
      <c r="E6" s="115"/>
      <c r="F6" s="115"/>
      <c r="G6" s="115"/>
      <c r="H6" s="115"/>
      <c r="I6" s="115"/>
      <c r="J6" s="2"/>
      <c r="K6" s="2"/>
      <c r="L6" s="2"/>
      <c r="M6" s="2"/>
      <c r="N6" s="2"/>
    </row>
    <row r="7" spans="1:14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2"/>
      <c r="K7" s="2"/>
      <c r="L7" s="2"/>
      <c r="M7" s="2"/>
      <c r="N7" s="2"/>
    </row>
    <row r="8" spans="1:14" ht="15" customHeight="1" x14ac:dyDescent="0.2">
      <c r="A8" s="4"/>
      <c r="B8" s="4"/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</row>
    <row r="9" spans="1:14" ht="15" customHeight="1" x14ac:dyDescent="0.2">
      <c r="A9" s="15" t="s">
        <v>163</v>
      </c>
      <c r="B9" s="5"/>
      <c r="C9" s="5"/>
      <c r="D9" s="5"/>
      <c r="E9" s="5"/>
      <c r="F9" s="5"/>
      <c r="G9" s="5"/>
      <c r="H9" s="5"/>
      <c r="I9" s="5"/>
      <c r="J9" s="2"/>
      <c r="K9" s="2"/>
      <c r="L9" s="2"/>
      <c r="M9" s="2"/>
      <c r="N9" s="2"/>
    </row>
    <row r="10" spans="1:14" ht="15" customHeight="1" x14ac:dyDescent="0.2">
      <c r="A10" s="6"/>
      <c r="B10" s="6"/>
      <c r="C10" s="114" t="s">
        <v>164</v>
      </c>
      <c r="D10" s="114"/>
      <c r="E10" s="114"/>
      <c r="F10" s="114"/>
      <c r="G10" s="114"/>
      <c r="H10" s="114"/>
      <c r="I10" s="114"/>
      <c r="J10" s="7"/>
      <c r="K10" s="7"/>
      <c r="L10" s="7"/>
      <c r="M10" s="7"/>
      <c r="N10" s="7"/>
    </row>
    <row r="11" spans="1:14" ht="15" customHeight="1" x14ac:dyDescent="0.2">
      <c r="A11" s="6"/>
      <c r="B11" s="6"/>
      <c r="C11" s="114" t="s">
        <v>165</v>
      </c>
      <c r="D11" s="114"/>
      <c r="E11" s="114"/>
      <c r="F11" s="114"/>
      <c r="G11" s="114"/>
      <c r="H11" s="114"/>
      <c r="I11" s="114"/>
      <c r="J11" s="7"/>
      <c r="K11" s="7"/>
      <c r="L11" s="7"/>
      <c r="M11" s="7"/>
      <c r="N11" s="7"/>
    </row>
    <row r="12" spans="1:14" ht="15" customHeight="1" x14ac:dyDescent="0.2">
      <c r="A12" s="6"/>
      <c r="B12" s="6"/>
      <c r="C12" s="114" t="s">
        <v>166</v>
      </c>
      <c r="D12" s="114"/>
      <c r="E12" s="114"/>
      <c r="F12" s="114"/>
      <c r="G12" s="114"/>
      <c r="H12" s="114"/>
      <c r="I12" s="114"/>
      <c r="J12" s="7"/>
      <c r="K12" s="7"/>
      <c r="L12" s="7"/>
      <c r="M12" s="7"/>
      <c r="N12" s="7"/>
    </row>
    <row r="13" spans="1:14" ht="15" customHeight="1" x14ac:dyDescent="0.2">
      <c r="A13" s="6"/>
      <c r="B13" s="6"/>
      <c r="C13" s="114" t="s">
        <v>167</v>
      </c>
      <c r="D13" s="114"/>
      <c r="E13" s="114"/>
      <c r="F13" s="114"/>
      <c r="G13" s="114"/>
      <c r="H13" s="114"/>
      <c r="I13" s="114"/>
      <c r="J13" s="7"/>
      <c r="K13" s="7"/>
      <c r="L13" s="7"/>
      <c r="M13" s="7"/>
      <c r="N13" s="7"/>
    </row>
    <row r="14" spans="1:14" ht="15" customHeight="1" x14ac:dyDescent="0.2">
      <c r="A14" s="8"/>
      <c r="B14" s="8"/>
      <c r="C14" s="8"/>
      <c r="D14" s="8"/>
      <c r="E14" s="8"/>
      <c r="F14" s="8"/>
      <c r="G14" s="8"/>
      <c r="H14" s="8"/>
      <c r="I14" s="8"/>
    </row>
    <row r="15" spans="1:14" ht="15" customHeight="1" x14ac:dyDescent="0.2">
      <c r="A15" s="9" t="s">
        <v>0</v>
      </c>
      <c r="B15" s="10"/>
      <c r="C15" s="10"/>
      <c r="D15" s="10"/>
      <c r="E15" s="10"/>
      <c r="F15" s="10"/>
      <c r="G15" s="10"/>
      <c r="H15" s="10"/>
      <c r="I15" s="10"/>
    </row>
    <row r="16" spans="1:14" ht="15" customHeight="1" x14ac:dyDescent="0.2">
      <c r="A16" s="8"/>
      <c r="B16" s="8"/>
      <c r="C16" s="8"/>
      <c r="D16" s="8"/>
      <c r="E16" s="8"/>
      <c r="F16" s="8"/>
      <c r="G16" s="8"/>
      <c r="H16" s="8"/>
      <c r="I16" s="8"/>
    </row>
    <row r="17" spans="1:64" ht="15" customHeight="1" x14ac:dyDescent="0.2">
      <c r="A17" s="8"/>
      <c r="B17" s="11" t="s">
        <v>1</v>
      </c>
      <c r="C17" s="8"/>
      <c r="D17" s="8"/>
      <c r="E17" s="8"/>
      <c r="F17" s="8"/>
      <c r="G17" s="8"/>
      <c r="H17" s="8"/>
      <c r="I17" s="8"/>
    </row>
    <row r="18" spans="1:64" ht="25.5" customHeight="1" x14ac:dyDescent="0.2">
      <c r="A18" s="8"/>
      <c r="B18" s="8"/>
      <c r="C18" s="112" t="s">
        <v>2</v>
      </c>
      <c r="D18" s="112"/>
      <c r="E18" s="112"/>
      <c r="F18" s="112"/>
      <c r="G18" s="112"/>
      <c r="H18" s="112"/>
      <c r="I18" s="112"/>
    </row>
    <row r="19" spans="1:64" ht="15" customHeight="1" x14ac:dyDescent="0.2">
      <c r="A19" s="8"/>
      <c r="B19" s="8"/>
      <c r="C19" s="112" t="s">
        <v>3</v>
      </c>
      <c r="D19" s="112"/>
      <c r="E19" s="112"/>
      <c r="F19" s="112"/>
      <c r="G19" s="112"/>
      <c r="H19" s="112"/>
      <c r="I19" s="112"/>
      <c r="J19" s="11"/>
      <c r="K19" s="11"/>
      <c r="L19" s="11"/>
      <c r="M19" s="11"/>
      <c r="N19" s="11"/>
      <c r="O19" s="11"/>
    </row>
    <row r="20" spans="1:64" ht="15" customHeight="1" x14ac:dyDescent="0.2">
      <c r="A20" s="8"/>
      <c r="B20" s="8"/>
      <c r="C20" s="8"/>
      <c r="D20" s="8"/>
      <c r="E20" s="8"/>
      <c r="F20" s="8"/>
      <c r="G20" s="8"/>
      <c r="H20" s="8"/>
      <c r="I20" s="8"/>
    </row>
    <row r="21" spans="1:64" ht="15" customHeight="1" x14ac:dyDescent="0.2">
      <c r="A21" s="8"/>
      <c r="B21" s="11" t="s">
        <v>4</v>
      </c>
      <c r="C21" s="8"/>
      <c r="D21" s="8"/>
      <c r="E21" s="8"/>
      <c r="F21" s="8"/>
      <c r="G21" s="8"/>
      <c r="H21" s="8"/>
      <c r="I21" s="8"/>
    </row>
    <row r="22" spans="1:64" ht="15" customHeight="1" x14ac:dyDescent="0.2">
      <c r="A22" s="8"/>
      <c r="B22" s="8"/>
      <c r="C22" s="112" t="s">
        <v>5</v>
      </c>
      <c r="D22" s="112"/>
      <c r="E22" s="112"/>
      <c r="F22" s="112"/>
      <c r="G22" s="112"/>
      <c r="H22" s="112"/>
      <c r="I22" s="112"/>
    </row>
    <row r="23" spans="1:64" ht="15" customHeight="1" x14ac:dyDescent="0.2">
      <c r="A23" s="8"/>
      <c r="B23" s="8"/>
      <c r="C23" s="112" t="s">
        <v>6</v>
      </c>
      <c r="D23" s="112"/>
      <c r="E23" s="112"/>
      <c r="F23" s="112"/>
      <c r="G23" s="112"/>
      <c r="H23" s="112"/>
      <c r="I23" s="112"/>
    </row>
    <row r="24" spans="1:64" ht="15" customHeight="1" x14ac:dyDescent="0.2">
      <c r="A24" s="8"/>
      <c r="B24" s="8"/>
      <c r="C24" s="112" t="s">
        <v>7</v>
      </c>
      <c r="D24" s="112"/>
      <c r="E24" s="112"/>
      <c r="F24" s="112"/>
      <c r="G24" s="112"/>
      <c r="H24" s="112"/>
      <c r="I24" s="112"/>
    </row>
    <row r="25" spans="1:64" ht="15" customHeight="1" x14ac:dyDescent="0.2">
      <c r="A25" s="8"/>
      <c r="B25" s="8"/>
      <c r="C25" s="112" t="s">
        <v>8</v>
      </c>
      <c r="D25" s="112"/>
      <c r="E25" s="112"/>
      <c r="F25" s="112"/>
      <c r="G25" s="112"/>
      <c r="H25" s="112"/>
      <c r="I25" s="112"/>
    </row>
    <row r="26" spans="1:64" ht="15" customHeight="1" x14ac:dyDescent="0.2">
      <c r="A26" s="8"/>
      <c r="B26" s="8"/>
      <c r="C26" s="8"/>
      <c r="D26" s="8"/>
      <c r="E26" s="8"/>
      <c r="F26" s="8"/>
      <c r="G26" s="8"/>
      <c r="H26" s="8"/>
      <c r="I26" s="8"/>
    </row>
    <row r="27" spans="1:64" ht="15" customHeight="1" x14ac:dyDescent="0.2">
      <c r="A27" s="8"/>
      <c r="B27" s="11" t="s">
        <v>9</v>
      </c>
      <c r="C27" s="8"/>
      <c r="D27" s="8"/>
      <c r="E27" s="8"/>
      <c r="F27" s="8"/>
      <c r="G27" s="8"/>
      <c r="H27" s="8"/>
      <c r="I27" s="8"/>
    </row>
    <row r="28" spans="1:64" ht="15" customHeight="1" x14ac:dyDescent="0.2">
      <c r="A28" s="8"/>
      <c r="B28" s="8"/>
      <c r="C28" s="112" t="s">
        <v>10</v>
      </c>
      <c r="D28" s="112"/>
      <c r="E28" s="112"/>
      <c r="F28" s="112"/>
      <c r="G28" s="112"/>
      <c r="H28" s="112"/>
      <c r="I28" s="112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ht="15" customHeight="1" x14ac:dyDescent="0.2">
      <c r="A29" s="8"/>
      <c r="B29" s="8"/>
      <c r="C29" s="112" t="s">
        <v>11</v>
      </c>
      <c r="D29" s="112"/>
      <c r="E29" s="112"/>
      <c r="F29" s="112"/>
      <c r="G29" s="112"/>
      <c r="H29" s="112"/>
      <c r="I29" s="112"/>
      <c r="J29" s="11"/>
      <c r="K29" s="11"/>
      <c r="L29" s="11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ht="15" customHeight="1" x14ac:dyDescent="0.2">
      <c r="A30" s="8"/>
      <c r="B30" s="8"/>
      <c r="C30" s="12"/>
      <c r="D30" s="12"/>
      <c r="E30" s="12"/>
      <c r="F30" s="12"/>
      <c r="G30" s="12"/>
      <c r="H30" s="12"/>
      <c r="I30" s="12"/>
      <c r="J30" s="11"/>
      <c r="K30" s="11"/>
      <c r="L30" s="11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ht="15" customHeight="1" x14ac:dyDescent="0.2">
      <c r="A31" s="8"/>
      <c r="B31" s="11" t="s">
        <v>12</v>
      </c>
      <c r="C31" s="8"/>
      <c r="D31" s="8"/>
      <c r="E31" s="8"/>
      <c r="F31" s="8"/>
      <c r="G31" s="8"/>
      <c r="H31" s="8"/>
      <c r="I31" s="8"/>
    </row>
    <row r="32" spans="1:64" ht="15" customHeight="1" x14ac:dyDescent="0.2">
      <c r="A32" s="8"/>
      <c r="B32" s="11"/>
      <c r="C32" s="112" t="s">
        <v>13</v>
      </c>
      <c r="D32" s="112"/>
      <c r="E32" s="112"/>
      <c r="F32" s="112"/>
      <c r="G32" s="112"/>
      <c r="H32" s="112"/>
      <c r="I32" s="112"/>
    </row>
    <row r="33" spans="1:17" ht="15" customHeight="1" x14ac:dyDescent="0.2">
      <c r="A33" s="8"/>
      <c r="B33" s="11"/>
      <c r="C33" s="112" t="s">
        <v>14</v>
      </c>
      <c r="D33" s="112"/>
      <c r="E33" s="112"/>
      <c r="F33" s="112"/>
      <c r="G33" s="112"/>
      <c r="H33" s="112"/>
      <c r="I33" s="112"/>
      <c r="J33" s="8"/>
      <c r="K33" s="8"/>
      <c r="L33" s="8"/>
      <c r="M33" s="8"/>
      <c r="N33" s="8"/>
      <c r="O33" s="8"/>
    </row>
    <row r="34" spans="1:17" ht="15" customHeight="1" x14ac:dyDescent="0.2">
      <c r="A34" s="8"/>
      <c r="B34" s="8"/>
      <c r="C34" s="112" t="s">
        <v>15</v>
      </c>
      <c r="D34" s="112"/>
      <c r="E34" s="112"/>
      <c r="F34" s="112"/>
      <c r="G34" s="112"/>
      <c r="H34" s="112"/>
      <c r="I34" s="112"/>
    </row>
    <row r="35" spans="1:17" ht="15" customHeight="1" x14ac:dyDescent="0.2">
      <c r="A35" s="8"/>
      <c r="B35" s="8"/>
      <c r="C35" s="112" t="s">
        <v>16</v>
      </c>
      <c r="D35" s="112"/>
      <c r="E35" s="112"/>
      <c r="F35" s="112"/>
      <c r="G35" s="112"/>
      <c r="H35" s="112"/>
      <c r="I35" s="112"/>
      <c r="J35" s="11"/>
      <c r="K35" s="11"/>
      <c r="L35" s="11"/>
      <c r="M35" s="11"/>
      <c r="N35" s="11"/>
      <c r="O35" s="11"/>
      <c r="P35" s="11"/>
      <c r="Q35" s="11"/>
    </row>
    <row r="36" spans="1:17" ht="15" customHeight="1" x14ac:dyDescent="0.2">
      <c r="A36" s="8"/>
      <c r="B36" s="8"/>
      <c r="C36" s="111" t="s">
        <v>17</v>
      </c>
      <c r="D36" s="13"/>
      <c r="E36" s="13"/>
      <c r="F36" s="13"/>
      <c r="G36" s="13"/>
      <c r="H36" s="13"/>
      <c r="I36" s="13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">
      <c r="A37" s="8"/>
      <c r="B37" s="8"/>
      <c r="C37" s="111" t="s">
        <v>18</v>
      </c>
      <c r="D37" s="13"/>
      <c r="E37" s="13"/>
      <c r="F37" s="13"/>
      <c r="G37" s="13"/>
      <c r="H37" s="13"/>
      <c r="I37" s="13"/>
      <c r="J37" s="11"/>
      <c r="K37" s="11"/>
      <c r="L37" s="11"/>
      <c r="M37" s="11"/>
      <c r="N37" s="11"/>
      <c r="O37" s="11"/>
      <c r="P37" s="11"/>
      <c r="Q37" s="11"/>
    </row>
    <row r="38" spans="1:17" ht="15" customHeight="1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7" ht="15" customHeight="1" x14ac:dyDescent="0.2">
      <c r="A39" s="9" t="s">
        <v>19</v>
      </c>
      <c r="B39" s="10"/>
      <c r="C39" s="10"/>
      <c r="D39" s="10"/>
      <c r="E39" s="10"/>
      <c r="F39" s="10"/>
      <c r="G39" s="10"/>
      <c r="H39" s="10"/>
      <c r="I39" s="10"/>
    </row>
    <row r="40" spans="1:17" ht="15" customHeight="1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7" ht="15" customHeight="1" x14ac:dyDescent="0.2">
      <c r="A41" s="8"/>
      <c r="B41" s="8"/>
      <c r="C41" s="112" t="s">
        <v>20</v>
      </c>
      <c r="D41" s="112"/>
      <c r="E41" s="112"/>
      <c r="F41" s="112"/>
      <c r="G41" s="112"/>
      <c r="H41" s="112"/>
      <c r="I41" s="112"/>
    </row>
    <row r="42" spans="1:17" ht="15" customHeight="1" x14ac:dyDescent="0.2">
      <c r="A42" s="8"/>
      <c r="B42" s="8"/>
      <c r="C42" s="112" t="s">
        <v>21</v>
      </c>
      <c r="D42" s="112"/>
      <c r="E42" s="112"/>
      <c r="F42" s="112"/>
      <c r="G42" s="112"/>
      <c r="H42" s="112"/>
      <c r="I42" s="112"/>
    </row>
    <row r="43" spans="1:17" ht="15" customHeight="1" x14ac:dyDescent="0.2">
      <c r="A43" s="8"/>
      <c r="B43" s="8"/>
      <c r="C43" s="112" t="s">
        <v>22</v>
      </c>
      <c r="D43" s="112"/>
      <c r="E43" s="112"/>
      <c r="F43" s="112"/>
      <c r="G43" s="112"/>
      <c r="H43" s="112"/>
      <c r="I43" s="112"/>
    </row>
    <row r="44" spans="1:17" ht="15" customHeight="1" x14ac:dyDescent="0.2">
      <c r="A44" s="8"/>
      <c r="B44" s="8"/>
      <c r="C44" s="112" t="s">
        <v>23</v>
      </c>
      <c r="D44" s="112"/>
      <c r="E44" s="112"/>
      <c r="F44" s="112"/>
      <c r="G44" s="112"/>
      <c r="H44" s="112"/>
      <c r="I44" s="112"/>
    </row>
    <row r="45" spans="1:17" ht="18.75" customHeight="1" x14ac:dyDescent="0.2">
      <c r="A45" s="8"/>
      <c r="B45" s="8"/>
      <c r="C45" s="112" t="s">
        <v>24</v>
      </c>
      <c r="D45" s="112"/>
      <c r="E45" s="112"/>
      <c r="F45" s="112"/>
      <c r="G45" s="112"/>
      <c r="H45" s="112"/>
      <c r="I45" s="112"/>
    </row>
    <row r="46" spans="1:17" ht="15" customHeight="1" x14ac:dyDescent="0.2">
      <c r="A46" s="8"/>
      <c r="B46" s="8"/>
      <c r="C46" s="112" t="s">
        <v>25</v>
      </c>
      <c r="D46" s="112"/>
      <c r="E46" s="112"/>
      <c r="F46" s="112"/>
      <c r="G46" s="112"/>
      <c r="H46" s="112"/>
      <c r="I46" s="112"/>
    </row>
    <row r="47" spans="1:17" ht="15" customHeight="1" x14ac:dyDescent="0.2">
      <c r="A47" s="8"/>
      <c r="B47" s="8"/>
      <c r="C47" s="112" t="s">
        <v>26</v>
      </c>
      <c r="D47" s="112"/>
      <c r="E47" s="112"/>
      <c r="F47" s="112"/>
      <c r="G47" s="112"/>
      <c r="H47" s="112"/>
      <c r="I47" s="112"/>
    </row>
    <row r="48" spans="1:17" ht="15" customHeight="1" x14ac:dyDescent="0.2">
      <c r="A48" s="8"/>
      <c r="B48" s="8"/>
      <c r="C48" s="112" t="s">
        <v>27</v>
      </c>
      <c r="D48" s="112"/>
      <c r="E48" s="112"/>
      <c r="F48" s="112"/>
      <c r="G48" s="112"/>
      <c r="H48" s="112"/>
      <c r="I48" s="112"/>
    </row>
    <row r="49" spans="1:9" ht="15" customHeight="1" x14ac:dyDescent="0.2">
      <c r="A49" s="8"/>
      <c r="B49" s="8"/>
      <c r="C49" s="112" t="s">
        <v>28</v>
      </c>
      <c r="D49" s="112"/>
      <c r="E49" s="112"/>
      <c r="F49" s="112"/>
      <c r="G49" s="112"/>
      <c r="H49" s="112"/>
      <c r="I49" s="112"/>
    </row>
    <row r="50" spans="1:9" ht="15" customHeight="1" x14ac:dyDescent="0.2">
      <c r="A50" s="8"/>
      <c r="B50" s="8"/>
      <c r="C50" s="111" t="s">
        <v>29</v>
      </c>
      <c r="D50" s="13"/>
      <c r="E50" s="13"/>
      <c r="F50" s="13"/>
      <c r="G50" s="13"/>
      <c r="H50" s="13"/>
      <c r="I50" s="13"/>
    </row>
    <row r="51" spans="1:9" ht="15" customHeight="1" x14ac:dyDescent="0.2">
      <c r="A51" s="8"/>
      <c r="B51" s="8"/>
      <c r="C51" s="111" t="s">
        <v>30</v>
      </c>
      <c r="D51" s="13"/>
      <c r="E51" s="13"/>
      <c r="F51" s="13"/>
      <c r="G51" s="13"/>
      <c r="H51" s="13"/>
      <c r="I51" s="13"/>
    </row>
    <row r="52" spans="1:9" ht="15" customHeight="1" x14ac:dyDescent="0.2">
      <c r="A52" s="8"/>
      <c r="B52" s="8"/>
      <c r="C52" s="12"/>
      <c r="D52" s="12"/>
      <c r="E52" s="12"/>
      <c r="F52" s="12"/>
      <c r="G52" s="12"/>
      <c r="H52" s="12"/>
      <c r="I52" s="12"/>
    </row>
    <row r="53" spans="1:9" x14ac:dyDescent="0.2">
      <c r="A53" s="113"/>
      <c r="B53" s="113"/>
      <c r="C53" s="113"/>
      <c r="D53" s="113"/>
      <c r="E53" s="113"/>
      <c r="F53" s="113"/>
      <c r="G53" s="113"/>
      <c r="H53" s="113"/>
      <c r="I53" s="113"/>
    </row>
  </sheetData>
  <mergeCells count="27">
    <mergeCell ref="C29:I29"/>
    <mergeCell ref="A6:I6"/>
    <mergeCell ref="C10:I10"/>
    <mergeCell ref="C11:I11"/>
    <mergeCell ref="C18:I18"/>
    <mergeCell ref="C19:I19"/>
    <mergeCell ref="C22:I22"/>
    <mergeCell ref="C23:I23"/>
    <mergeCell ref="C24:I24"/>
    <mergeCell ref="C25:I25"/>
    <mergeCell ref="C28:I28"/>
    <mergeCell ref="C49:I49"/>
    <mergeCell ref="A53:I53"/>
    <mergeCell ref="C12:I12"/>
    <mergeCell ref="C13:I13"/>
    <mergeCell ref="C43:I43"/>
    <mergeCell ref="C44:I44"/>
    <mergeCell ref="C45:I45"/>
    <mergeCell ref="C46:I46"/>
    <mergeCell ref="C47:I47"/>
    <mergeCell ref="C48:I48"/>
    <mergeCell ref="C32:I32"/>
    <mergeCell ref="C33:I33"/>
    <mergeCell ref="C34:I34"/>
    <mergeCell ref="C35:I35"/>
    <mergeCell ref="C41:I41"/>
    <mergeCell ref="C42:I42"/>
  </mergeCells>
  <hyperlinks>
    <hyperlink ref="C18:I18" location="T01.1!A1" display="Tabla 01.1. Volumen de negocio, gasto y empleo ambientales. Totales y peso sobre el conjunto de actividades ambientales"/>
    <hyperlink ref="C19:I19" location="T01.2!A1" display="Tabla 01.2. Volumen de negocio, gasto y empleo ambientales por provincia"/>
    <hyperlink ref="C22:I22" location="T01.3!A1" display="Tabla 01.3. Facturación ambiental, total y media, por provincia"/>
    <hyperlink ref="C23:I23" location="T01.4!A1" display="Tabla 01.4. Indicadores de especialización ambiental"/>
    <hyperlink ref="C24:I24" location="'T01.5-6'!A1" display="Tabla 01.5 y 6. Indicadores de diversificación ambiental"/>
    <hyperlink ref="C25:I25" location="T01.7!A1" display="Tabla 01.7. Mercado geográfico ambiental"/>
    <hyperlink ref="C28:I28" location="T01.8!A1" display="Tabla 01.8. Gasto liquidado en las Administraciones Públicas por capítulo presupuestario"/>
    <hyperlink ref="C29:I29" location="T01.9!A1" display="Tabla 01.9. Gasto liquidado en las Administraciones Públicas por provincia y capítulo presupuestario"/>
    <hyperlink ref="C32:I32" location="T01.10!A1" display="Tabla 01.10. Personal ocupado y su equivalente a dedicación plena por sector institucional"/>
    <hyperlink ref="C33:I33" location="T01.11!A1" display="Tabla 01.11. Personal ocupado y su equivalente a dedicación plena por provincia y sector institucional"/>
    <hyperlink ref="C34:I34" location="T01.12!A1" display="Tabla 01.12. Personal ocupado y su equivalente a dedicación plena por sexo"/>
    <hyperlink ref="C35:I35" location="T01.13!A1" display="Tabla 01.13. Personal ocupado y su equivalente a dedicación plena por provincia y sexo"/>
    <hyperlink ref="C36" location="T01.14!A1" display="Tabla 01.14. Personal ocupado en el Sector Empresas por Categoría Profesional y sexo"/>
    <hyperlink ref="C37" location="T01.15!A1" display="Tabla 01.15. Empresas según la perspectiva de creación de empleo ambiental a corto y a largo plazo (en %)"/>
    <hyperlink ref="C41:I41" location="G01.1!A1" display="Gráfico 01.1. Distribución de la facturación ambiental por provincia (en %)"/>
    <hyperlink ref="C42:I42" location="G01.2!A1" display="Gráfico 01.2. Indicadores de especialización ambiental"/>
    <hyperlink ref="C43:I43" location="G01.3!A1" display="Gráfico 01.3. Indicadores de diversificación ambiental"/>
    <hyperlink ref="C44:I44" location="G01.4!A1" display="Gráfico 01.4. Distribución de establecimientos según ámbito geográfico de mercado ambiental (en %)"/>
    <hyperlink ref="C45:I45" location="G01.5!A1" display="Gráfico 01.5. Distribución del gasto liquidado en las Administraciones públicas por capítulo presupuestario (en %)"/>
    <hyperlink ref="C46:I46" location="G01.6!A1" display="Gráfico 01.6. Distribución del gasto total liquidado en las Administraciones Públicas por provincia (en %)"/>
    <hyperlink ref="C47:I47" location="G01.7!A1" display="Gráfico 01.7. Distribución del empleo ambiental por sector institucional (en %)"/>
    <hyperlink ref="C48:I48" location="G01.8!A1" display="Gráfico 01.8. Distribución del empleo ambiental (EDP) por sexo (en %)"/>
    <hyperlink ref="C49:I49" location="G01.9!A1" display="Gráfico 01.9. Distribución del empleo ambiental (EDP) por provincia (en %)"/>
    <hyperlink ref="C50" location="G01.10!A1" display="Gráfico 01.10. Personal ocupado en actuaciones ambientales por categoría profesional y sexo (%)"/>
    <hyperlink ref="C51" location="G01.11!A1" display="Gráfico 01.11. Empresas según la perspectiva de creación de empleo ambiental a corto y a largo plazo (en %)"/>
  </hyperlinks>
  <pageMargins left="0.74803149606299213" right="0.10984251968503937" top="0.4153543307086614" bottom="0.78543307086614167" header="0.12007874015748031" footer="0.49015748031496065"/>
  <pageSetup paperSize="0" fitToWidth="0" fitToHeight="0" pageOrder="overThenDown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3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2" width="44" customWidth="1"/>
    <col min="3" max="3" width="1" customWidth="1"/>
    <col min="4" max="4" width="15.7109375" customWidth="1"/>
    <col min="5" max="5" width="12" customWidth="1"/>
    <col min="6" max="6" width="1" customWidth="1"/>
    <col min="7" max="7" width="15.7109375" customWidth="1"/>
    <col min="8" max="8" width="13.28515625" customWidth="1"/>
    <col min="9" max="64" width="13.7109375" customWidth="1"/>
  </cols>
  <sheetData>
    <row r="5" spans="1:14" ht="27.95" customHeight="1" x14ac:dyDescent="0.2"/>
    <row r="6" spans="1:14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  <c r="J6" s="89"/>
      <c r="K6" s="89"/>
      <c r="L6" s="89"/>
      <c r="M6" s="89"/>
      <c r="N6" s="89"/>
    </row>
    <row r="9" spans="1:14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4" x14ac:dyDescent="0.2">
      <c r="B11" s="15" t="s">
        <v>12</v>
      </c>
    </row>
    <row r="13" spans="1:14" x14ac:dyDescent="0.2">
      <c r="B13" s="120" t="s">
        <v>13</v>
      </c>
      <c r="C13" s="120"/>
      <c r="D13" s="120"/>
      <c r="E13" s="120"/>
      <c r="F13" s="120"/>
      <c r="G13" s="120"/>
      <c r="H13" s="120"/>
    </row>
    <row r="15" spans="1:14" ht="25.5" customHeight="1" x14ac:dyDescent="0.2">
      <c r="B15" s="131" t="s">
        <v>96</v>
      </c>
      <c r="C15" s="90"/>
      <c r="D15" s="132" t="s">
        <v>43</v>
      </c>
      <c r="E15" s="132"/>
      <c r="F15" s="91"/>
      <c r="G15" s="129" t="s">
        <v>44</v>
      </c>
      <c r="H15" s="129"/>
    </row>
    <row r="16" spans="1:14" ht="15" customHeight="1" x14ac:dyDescent="0.2">
      <c r="B16" s="131"/>
      <c r="C16" s="90"/>
      <c r="D16" s="92" t="s">
        <v>48</v>
      </c>
      <c r="E16" s="93" t="s">
        <v>46</v>
      </c>
      <c r="F16" s="94"/>
      <c r="G16" s="92" t="s">
        <v>49</v>
      </c>
      <c r="H16" s="93" t="s">
        <v>46</v>
      </c>
    </row>
    <row r="17" spans="1:10" ht="15" customHeight="1" x14ac:dyDescent="0.2">
      <c r="B17" s="90" t="s">
        <v>97</v>
      </c>
      <c r="C17" s="90"/>
      <c r="D17" s="95">
        <v>28171</v>
      </c>
      <c r="E17" s="87">
        <v>98.707077785564124</v>
      </c>
      <c r="F17" s="87"/>
      <c r="G17" s="95">
        <v>17838</v>
      </c>
      <c r="H17" s="87">
        <v>98.102623329483578</v>
      </c>
    </row>
    <row r="18" spans="1:10" ht="15" customHeight="1" x14ac:dyDescent="0.2">
      <c r="B18" s="90" t="s">
        <v>98</v>
      </c>
      <c r="C18" s="90"/>
      <c r="D18" s="95">
        <v>369</v>
      </c>
      <c r="E18" s="87">
        <v>1.2929222144358794</v>
      </c>
      <c r="F18" s="87"/>
      <c r="G18" s="95">
        <v>345</v>
      </c>
      <c r="H18" s="87">
        <v>1.8973766705164163</v>
      </c>
    </row>
    <row r="19" spans="1:10" ht="15" customHeight="1" x14ac:dyDescent="0.2">
      <c r="B19" s="59" t="s">
        <v>99</v>
      </c>
      <c r="C19" s="60"/>
      <c r="D19" s="96">
        <v>28540</v>
      </c>
      <c r="E19" s="88">
        <v>100</v>
      </c>
      <c r="F19" s="87"/>
      <c r="G19" s="43">
        <v>18183</v>
      </c>
      <c r="H19" s="88">
        <v>100</v>
      </c>
    </row>
    <row r="20" spans="1:10" ht="48.75" customHeight="1" x14ac:dyDescent="0.2">
      <c r="B20" s="130" t="s">
        <v>100</v>
      </c>
      <c r="C20" s="130"/>
      <c r="D20" s="130"/>
      <c r="E20" s="130"/>
      <c r="F20" s="130"/>
      <c r="G20" s="130"/>
      <c r="H20" s="130"/>
    </row>
    <row r="21" spans="1:10" x14ac:dyDescent="0.2">
      <c r="B21" s="44"/>
      <c r="C21" s="44"/>
    </row>
    <row r="23" spans="1:10" ht="12.75" customHeight="1" x14ac:dyDescent="0.2">
      <c r="A23" s="119" t="s">
        <v>160</v>
      </c>
      <c r="B23" s="119"/>
      <c r="C23" s="119"/>
      <c r="D23" s="119"/>
      <c r="E23" s="119"/>
      <c r="F23" s="119"/>
      <c r="G23" s="119"/>
      <c r="H23" s="119"/>
      <c r="I23" s="110"/>
      <c r="J23" s="110"/>
    </row>
  </sheetData>
  <mergeCells count="7">
    <mergeCell ref="A6:I6"/>
    <mergeCell ref="B20:H20"/>
    <mergeCell ref="A23:H23"/>
    <mergeCell ref="B13:H13"/>
    <mergeCell ref="B15:B16"/>
    <mergeCell ref="D15:E15"/>
    <mergeCell ref="G15:H15"/>
  </mergeCells>
  <hyperlinks>
    <hyperlink ref="A23:H23" location="Índice!A1" display="Volver a índice GESTIÓN DE RESIDUOS Y RECICLAJE"/>
  </hyperlinks>
  <pageMargins left="0.74803149606299213" right="0.12992125984251968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536"/>
  <sheetViews>
    <sheetView showGridLines="0" workbookViewId="0">
      <selection activeCell="A6" sqref="A6:O6"/>
    </sheetView>
  </sheetViews>
  <sheetFormatPr baseColWidth="10" defaultRowHeight="15" customHeight="1" x14ac:dyDescent="0.2"/>
  <cols>
    <col min="1" max="1" width="3.28515625" customWidth="1"/>
    <col min="2" max="2" width="19.28515625" customWidth="1"/>
    <col min="3" max="3" width="1" customWidth="1"/>
    <col min="4" max="4" width="10.7109375" customWidth="1"/>
    <col min="5" max="5" width="9.42578125" customWidth="1"/>
    <col min="6" max="6" width="1" customWidth="1"/>
    <col min="7" max="7" width="10.7109375" customWidth="1"/>
    <col min="8" max="8" width="9.42578125" customWidth="1"/>
    <col min="9" max="9" width="1" customWidth="1"/>
    <col min="10" max="10" width="10.7109375" customWidth="1"/>
    <col min="11" max="11" width="9.42578125" customWidth="1"/>
    <col min="12" max="12" width="1" customWidth="1"/>
    <col min="13" max="13" width="10.7109375" customWidth="1"/>
    <col min="14" max="14" width="9.42578125" customWidth="1"/>
    <col min="15" max="64" width="13.7109375" customWidth="1"/>
  </cols>
  <sheetData>
    <row r="1" spans="1:15" ht="12.75" customHeight="1" x14ac:dyDescent="0.2"/>
    <row r="2" spans="1:15" ht="12.75" customHeight="1" x14ac:dyDescent="0.2"/>
    <row r="3" spans="1:15" ht="12.75" customHeight="1" x14ac:dyDescent="0.2"/>
    <row r="4" spans="1:15" ht="12.75" customHeight="1" x14ac:dyDescent="0.2"/>
    <row r="5" spans="1:15" ht="30" customHeight="1" x14ac:dyDescent="0.2"/>
    <row r="6" spans="1:15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9" spans="1:15" ht="15" customHeight="1" x14ac:dyDescent="0.2">
      <c r="A9" s="11" t="str">
        <f>+Índice!A9</f>
        <v>(07) ECOTURISMO</v>
      </c>
      <c r="B9" s="5"/>
      <c r="C9" s="5"/>
      <c r="D9" s="5"/>
      <c r="E9" s="5"/>
      <c r="F9" s="5"/>
      <c r="G9" s="5"/>
      <c r="H9" s="5"/>
      <c r="I9" s="5"/>
    </row>
    <row r="11" spans="1:15" ht="15" customHeight="1" x14ac:dyDescent="0.2">
      <c r="B11" s="15" t="s">
        <v>12</v>
      </c>
    </row>
    <row r="13" spans="1:15" ht="15" customHeight="1" x14ac:dyDescent="0.2">
      <c r="B13" s="120" t="s">
        <v>101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5" spans="1:15" ht="15" customHeight="1" x14ac:dyDescent="0.2">
      <c r="B15" s="121"/>
      <c r="C15" s="31"/>
      <c r="D15" s="123" t="s">
        <v>43</v>
      </c>
      <c r="E15" s="123"/>
      <c r="F15" s="123"/>
      <c r="G15" s="123"/>
      <c r="H15" s="123"/>
      <c r="I15" s="50"/>
      <c r="J15" s="123" t="s">
        <v>44</v>
      </c>
      <c r="K15" s="123"/>
      <c r="L15" s="123"/>
      <c r="M15" s="123"/>
      <c r="N15" s="123"/>
    </row>
    <row r="16" spans="1:15" ht="15" customHeight="1" x14ac:dyDescent="0.2">
      <c r="B16" s="121"/>
      <c r="C16" s="31"/>
      <c r="D16" s="133" t="s">
        <v>102</v>
      </c>
      <c r="E16" s="133"/>
      <c r="F16" s="50"/>
      <c r="G16" s="133" t="s">
        <v>103</v>
      </c>
      <c r="H16" s="133"/>
      <c r="I16" s="50"/>
      <c r="J16" s="133" t="s">
        <v>102</v>
      </c>
      <c r="K16" s="133"/>
      <c r="L16" s="50"/>
      <c r="M16" s="133" t="s">
        <v>103</v>
      </c>
      <c r="N16" s="133"/>
    </row>
    <row r="17" spans="1:14" ht="15" customHeight="1" x14ac:dyDescent="0.2">
      <c r="B17" s="121"/>
      <c r="C17" s="31"/>
      <c r="D17" s="33" t="s">
        <v>48</v>
      </c>
      <c r="E17" s="34" t="s">
        <v>46</v>
      </c>
      <c r="F17" s="32"/>
      <c r="G17" s="33" t="s">
        <v>48</v>
      </c>
      <c r="H17" s="34" t="s">
        <v>46</v>
      </c>
      <c r="I17" s="32"/>
      <c r="J17" s="33" t="s">
        <v>49</v>
      </c>
      <c r="K17" s="34" t="s">
        <v>46</v>
      </c>
      <c r="L17" s="32"/>
      <c r="M17" s="33" t="s">
        <v>49</v>
      </c>
      <c r="N17" s="34" t="s">
        <v>46</v>
      </c>
    </row>
    <row r="18" spans="1:14" ht="15" customHeight="1" x14ac:dyDescent="0.2">
      <c r="B18" s="36" t="s">
        <v>50</v>
      </c>
      <c r="C18" s="36"/>
      <c r="D18" s="39">
        <v>2244</v>
      </c>
      <c r="E18" s="38">
        <v>7.9656384224912138</v>
      </c>
      <c r="F18" s="38"/>
      <c r="G18" s="39">
        <v>25</v>
      </c>
      <c r="H18" s="38">
        <v>6.7750677506775059</v>
      </c>
      <c r="I18" s="38"/>
      <c r="J18" s="39">
        <v>1456</v>
      </c>
      <c r="K18" s="38">
        <v>8.1623500392420674</v>
      </c>
      <c r="L18" s="38"/>
      <c r="M18" s="39">
        <v>25</v>
      </c>
      <c r="N18" s="38">
        <v>7.2463768115942031</v>
      </c>
    </row>
    <row r="19" spans="1:14" ht="15" customHeight="1" x14ac:dyDescent="0.2">
      <c r="B19" s="36" t="s">
        <v>51</v>
      </c>
      <c r="C19" s="36"/>
      <c r="D19" s="39">
        <v>5828</v>
      </c>
      <c r="E19" s="38">
        <v>20.687941500124239</v>
      </c>
      <c r="F19" s="38"/>
      <c r="G19" s="39">
        <v>53</v>
      </c>
      <c r="H19" s="38">
        <v>14.363143631436316</v>
      </c>
      <c r="I19" s="38"/>
      <c r="J19" s="39">
        <v>3516</v>
      </c>
      <c r="K19" s="38">
        <v>19.71072990245543</v>
      </c>
      <c r="L19" s="38"/>
      <c r="M19" s="39">
        <v>52</v>
      </c>
      <c r="N19" s="38">
        <v>15.072463768115943</v>
      </c>
    </row>
    <row r="20" spans="1:14" ht="15" customHeight="1" x14ac:dyDescent="0.2">
      <c r="B20" s="36" t="s">
        <v>52</v>
      </c>
      <c r="C20" s="36"/>
      <c r="D20" s="39">
        <v>1602</v>
      </c>
      <c r="E20" s="38">
        <v>5.6866990877143166</v>
      </c>
      <c r="F20" s="38"/>
      <c r="G20" s="39">
        <v>29</v>
      </c>
      <c r="H20" s="38">
        <v>7.8590785907859075</v>
      </c>
      <c r="I20" s="38"/>
      <c r="J20" s="39">
        <v>995</v>
      </c>
      <c r="K20" s="38">
        <v>5.5779795941249013</v>
      </c>
      <c r="L20" s="38"/>
      <c r="M20" s="39">
        <v>29</v>
      </c>
      <c r="N20" s="38">
        <v>8.4057971014492754</v>
      </c>
    </row>
    <row r="21" spans="1:14" ht="15" customHeight="1" x14ac:dyDescent="0.2">
      <c r="B21" s="36" t="s">
        <v>53</v>
      </c>
      <c r="C21" s="36"/>
      <c r="D21" s="39">
        <v>3781</v>
      </c>
      <c r="E21" s="38">
        <v>13.421603776933727</v>
      </c>
      <c r="F21" s="38"/>
      <c r="G21" s="39">
        <v>44</v>
      </c>
      <c r="H21" s="38">
        <v>11.924119241192411</v>
      </c>
      <c r="I21" s="38"/>
      <c r="J21" s="39">
        <v>2424</v>
      </c>
      <c r="K21" s="38">
        <v>13.58896737302388</v>
      </c>
      <c r="L21" s="38"/>
      <c r="M21" s="39">
        <v>44</v>
      </c>
      <c r="N21" s="38">
        <v>12.753623188405797</v>
      </c>
    </row>
    <row r="22" spans="1:14" ht="15" customHeight="1" x14ac:dyDescent="0.2">
      <c r="B22" s="36" t="s">
        <v>54</v>
      </c>
      <c r="C22" s="36"/>
      <c r="D22" s="39">
        <v>1756</v>
      </c>
      <c r="E22" s="38">
        <v>6.2333605480813601</v>
      </c>
      <c r="F22" s="38"/>
      <c r="G22" s="39">
        <v>80</v>
      </c>
      <c r="H22" s="38">
        <v>21.680216802168022</v>
      </c>
      <c r="I22" s="38"/>
      <c r="J22" s="39">
        <v>1145</v>
      </c>
      <c r="K22" s="38">
        <v>6.41888104047539</v>
      </c>
      <c r="L22" s="38"/>
      <c r="M22" s="39">
        <v>57</v>
      </c>
      <c r="N22" s="38">
        <v>16.521739130434781</v>
      </c>
    </row>
    <row r="23" spans="1:14" ht="15" customHeight="1" x14ac:dyDescent="0.2">
      <c r="B23" s="36" t="s">
        <v>55</v>
      </c>
      <c r="C23" s="36"/>
      <c r="D23" s="39">
        <v>2710</v>
      </c>
      <c r="E23" s="38">
        <v>9.6198218025629192</v>
      </c>
      <c r="F23" s="38"/>
      <c r="G23" s="39">
        <v>40</v>
      </c>
      <c r="H23" s="38">
        <v>10.840108401084011</v>
      </c>
      <c r="I23" s="38"/>
      <c r="J23" s="39">
        <v>1758</v>
      </c>
      <c r="K23" s="38">
        <v>9.8553649512277151</v>
      </c>
      <c r="L23" s="38"/>
      <c r="M23" s="39">
        <v>40</v>
      </c>
      <c r="N23" s="38">
        <v>11.594202898550725</v>
      </c>
    </row>
    <row r="24" spans="1:14" ht="15" customHeight="1" x14ac:dyDescent="0.2">
      <c r="B24" s="36" t="s">
        <v>56</v>
      </c>
      <c r="C24" s="36"/>
      <c r="D24" s="39">
        <v>8351</v>
      </c>
      <c r="E24" s="38">
        <v>29.643960100812894</v>
      </c>
      <c r="F24" s="38"/>
      <c r="G24" s="39">
        <v>47</v>
      </c>
      <c r="H24" s="38">
        <v>12.737127371273713</v>
      </c>
      <c r="I24" s="38"/>
      <c r="J24" s="39">
        <v>5289</v>
      </c>
      <c r="K24" s="38">
        <v>29.650184998318196</v>
      </c>
      <c r="L24" s="38"/>
      <c r="M24" s="39">
        <v>47</v>
      </c>
      <c r="N24" s="38">
        <v>13.623188405797102</v>
      </c>
    </row>
    <row r="25" spans="1:14" ht="15" customHeight="1" x14ac:dyDescent="0.2">
      <c r="B25" s="36" t="s">
        <v>57</v>
      </c>
      <c r="C25" s="36"/>
      <c r="D25" s="39">
        <v>1899</v>
      </c>
      <c r="E25" s="38">
        <v>6.7409747612793298</v>
      </c>
      <c r="F25" s="38"/>
      <c r="G25" s="39">
        <v>51</v>
      </c>
      <c r="H25" s="38">
        <v>13.821138211382115</v>
      </c>
      <c r="I25" s="38"/>
      <c r="J25" s="39">
        <v>1255</v>
      </c>
      <c r="K25" s="38">
        <v>7.035542101132414</v>
      </c>
      <c r="L25" s="38"/>
      <c r="M25" s="39">
        <v>51</v>
      </c>
      <c r="N25" s="38">
        <v>14.782608695652174</v>
      </c>
    </row>
    <row r="26" spans="1:14" ht="15" customHeight="1" x14ac:dyDescent="0.2">
      <c r="B26" s="40" t="s">
        <v>58</v>
      </c>
      <c r="C26" s="36"/>
      <c r="D26" s="43">
        <v>28171</v>
      </c>
      <c r="E26" s="42">
        <v>100</v>
      </c>
      <c r="F26" s="38"/>
      <c r="G26" s="43">
        <v>369</v>
      </c>
      <c r="H26" s="42">
        <v>100</v>
      </c>
      <c r="I26" s="38"/>
      <c r="J26" s="43">
        <v>17838</v>
      </c>
      <c r="K26" s="42">
        <v>100</v>
      </c>
      <c r="L26" s="38"/>
      <c r="M26" s="43">
        <v>345</v>
      </c>
      <c r="N26" s="42">
        <v>99.999999999999986</v>
      </c>
    </row>
    <row r="27" spans="1:14" ht="47.25" customHeight="1" x14ac:dyDescent="0.2">
      <c r="B27" s="130" t="s">
        <v>100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</row>
    <row r="28" spans="1:14" ht="12.75" customHeight="1" x14ac:dyDescent="0.2">
      <c r="B28" s="44"/>
    </row>
    <row r="29" spans="1:14" ht="12.75" customHeight="1" x14ac:dyDescent="0.2">
      <c r="B29" s="44"/>
    </row>
    <row r="30" spans="1:14" ht="12.75" customHeight="1" x14ac:dyDescent="0.2">
      <c r="A30" s="119" t="s">
        <v>160</v>
      </c>
      <c r="B30" s="119"/>
      <c r="C30" s="119"/>
      <c r="D30" s="119"/>
      <c r="E30" s="119"/>
      <c r="F30" s="119"/>
      <c r="G30" s="119"/>
      <c r="H30" s="119"/>
    </row>
    <row r="65536" ht="12.75" customHeight="1" x14ac:dyDescent="0.2"/>
  </sheetData>
  <mergeCells count="11">
    <mergeCell ref="A6:O6"/>
    <mergeCell ref="B27:N27"/>
    <mergeCell ref="A30:H30"/>
    <mergeCell ref="B13:N13"/>
    <mergeCell ref="B15:B17"/>
    <mergeCell ref="D15:H15"/>
    <mergeCell ref="J15:N15"/>
    <mergeCell ref="D16:E16"/>
    <mergeCell ref="G16:H16"/>
    <mergeCell ref="J16:K16"/>
    <mergeCell ref="M16:N16"/>
  </mergeCells>
  <hyperlinks>
    <hyperlink ref="A30:H30" location="Índice!A1" display="Volver a índice GESTIÓN DE RESIDUOS Y RECICLAJE"/>
  </hyperlinks>
  <pageMargins left="0.74803149606299213" right="0.10984251968503937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5536"/>
  <sheetViews>
    <sheetView showGridLines="0" workbookViewId="0">
      <selection activeCell="A6" sqref="A6:J6"/>
    </sheetView>
  </sheetViews>
  <sheetFormatPr baseColWidth="10" defaultRowHeight="15" customHeight="1" x14ac:dyDescent="0.2"/>
  <cols>
    <col min="1" max="1" width="3.28515625" customWidth="1"/>
    <col min="2" max="2" width="31.7109375" customWidth="1"/>
    <col min="3" max="3" width="1" customWidth="1"/>
    <col min="4" max="4" width="14.42578125" customWidth="1"/>
    <col min="5" max="5" width="13.140625" customWidth="1"/>
    <col min="6" max="6" width="1" customWidth="1"/>
    <col min="7" max="7" width="14.42578125" customWidth="1"/>
    <col min="8" max="8" width="13.140625" customWidth="1"/>
    <col min="9" max="64" width="13.7109375" customWidth="1"/>
  </cols>
  <sheetData>
    <row r="6" spans="1:14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  <c r="J6" s="116"/>
      <c r="K6" s="14"/>
      <c r="L6" s="14"/>
      <c r="M6" s="14"/>
      <c r="N6" s="14"/>
    </row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4" ht="15" customHeight="1" x14ac:dyDescent="0.2">
      <c r="B11" s="15" t="s">
        <v>12</v>
      </c>
    </row>
    <row r="13" spans="1:14" ht="15" customHeight="1" x14ac:dyDescent="0.2">
      <c r="B13" s="120" t="s">
        <v>15</v>
      </c>
      <c r="C13" s="120"/>
      <c r="D13" s="120"/>
      <c r="E13" s="120"/>
      <c r="F13" s="120"/>
      <c r="G13" s="120"/>
      <c r="H13" s="120"/>
    </row>
    <row r="15" spans="1:14" ht="24.75" customHeight="1" x14ac:dyDescent="0.2">
      <c r="B15" s="121"/>
      <c r="C15" s="90"/>
      <c r="D15" s="132" t="s">
        <v>43</v>
      </c>
      <c r="E15" s="132"/>
      <c r="F15" s="91"/>
      <c r="G15" s="129" t="s">
        <v>44</v>
      </c>
      <c r="H15" s="129"/>
    </row>
    <row r="16" spans="1:14" ht="15" customHeight="1" x14ac:dyDescent="0.2">
      <c r="B16" s="121"/>
      <c r="C16" s="90"/>
      <c r="D16" s="92" t="s">
        <v>48</v>
      </c>
      <c r="E16" s="93" t="s">
        <v>46</v>
      </c>
      <c r="F16" s="94"/>
      <c r="G16" s="92" t="s">
        <v>49</v>
      </c>
      <c r="H16" s="93" t="s">
        <v>46</v>
      </c>
    </row>
    <row r="17" spans="1:8" ht="15" customHeight="1" x14ac:dyDescent="0.2">
      <c r="B17" s="90" t="s">
        <v>104</v>
      </c>
      <c r="C17" s="90"/>
      <c r="D17" s="95">
        <v>14462</v>
      </c>
      <c r="E17" s="87">
        <v>50.672740014015417</v>
      </c>
      <c r="F17" s="87"/>
      <c r="G17" s="95">
        <v>9310</v>
      </c>
      <c r="H17" s="87">
        <v>51.201671891327059</v>
      </c>
    </row>
    <row r="18" spans="1:8" ht="15" customHeight="1" x14ac:dyDescent="0.2">
      <c r="B18" s="90" t="s">
        <v>105</v>
      </c>
      <c r="C18" s="90"/>
      <c r="D18" s="95">
        <v>14078</v>
      </c>
      <c r="E18" s="87">
        <v>49.327259985984583</v>
      </c>
      <c r="F18" s="87"/>
      <c r="G18" s="95">
        <v>8873</v>
      </c>
      <c r="H18" s="87">
        <v>48.798328108672933</v>
      </c>
    </row>
    <row r="19" spans="1:8" ht="15" customHeight="1" x14ac:dyDescent="0.2">
      <c r="B19" s="59" t="s">
        <v>99</v>
      </c>
      <c r="C19" s="60"/>
      <c r="D19" s="96">
        <v>28540</v>
      </c>
      <c r="E19" s="88">
        <v>100</v>
      </c>
      <c r="F19" s="87"/>
      <c r="G19" s="43">
        <v>18183</v>
      </c>
      <c r="H19" s="88">
        <v>100</v>
      </c>
    </row>
    <row r="20" spans="1:8" ht="15" customHeight="1" x14ac:dyDescent="0.2">
      <c r="B20" s="44"/>
      <c r="C20" s="44"/>
    </row>
    <row r="21" spans="1:8" ht="12.75" customHeight="1" x14ac:dyDescent="0.2"/>
    <row r="22" spans="1:8" ht="12.75" customHeight="1" x14ac:dyDescent="0.2">
      <c r="A22" s="119" t="s">
        <v>160</v>
      </c>
      <c r="B22" s="119"/>
      <c r="C22" s="119"/>
      <c r="D22" s="119"/>
      <c r="E22" s="119"/>
      <c r="F22" s="119"/>
      <c r="G22" s="119"/>
      <c r="H22" s="119"/>
    </row>
    <row r="65536" ht="12.75" customHeight="1" x14ac:dyDescent="0.2"/>
  </sheetData>
  <mergeCells count="6">
    <mergeCell ref="A6:J6"/>
    <mergeCell ref="A22:H22"/>
    <mergeCell ref="B13:H13"/>
    <mergeCell ref="B15:B16"/>
    <mergeCell ref="D15:E15"/>
    <mergeCell ref="G15:H15"/>
  </mergeCells>
  <hyperlinks>
    <hyperlink ref="A22:H22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A6" sqref="A6:P6"/>
    </sheetView>
  </sheetViews>
  <sheetFormatPr baseColWidth="10" defaultRowHeight="12.75" x14ac:dyDescent="0.2"/>
  <cols>
    <col min="1" max="1" width="3.28515625" customWidth="1"/>
    <col min="2" max="2" width="16.85546875" customWidth="1"/>
    <col min="3" max="3" width="1" customWidth="1"/>
    <col min="4" max="4" width="12" customWidth="1"/>
    <col min="5" max="5" width="10.7109375" customWidth="1"/>
    <col min="6" max="6" width="1" customWidth="1"/>
    <col min="7" max="7" width="12" customWidth="1"/>
    <col min="8" max="8" width="10.7109375" customWidth="1"/>
    <col min="9" max="9" width="1" customWidth="1"/>
    <col min="10" max="10" width="12" customWidth="1"/>
    <col min="11" max="11" width="10.7109375" customWidth="1"/>
    <col min="12" max="12" width="1" customWidth="1"/>
    <col min="13" max="13" width="12" customWidth="1"/>
    <col min="14" max="14" width="10.7109375" customWidth="1"/>
    <col min="15" max="15" width="1" customWidth="1"/>
    <col min="16" max="16" width="12" customWidth="1"/>
    <col min="17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6" ht="15" customHeight="1" x14ac:dyDescent="0.2"/>
    <row r="11" spans="1:16" ht="15" customHeight="1" x14ac:dyDescent="0.2">
      <c r="B11" s="15" t="s">
        <v>12</v>
      </c>
    </row>
    <row r="12" spans="1:16" ht="15" customHeight="1" x14ac:dyDescent="0.2"/>
    <row r="13" spans="1:16" ht="15" customHeight="1" x14ac:dyDescent="0.2">
      <c r="B13" s="120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</row>
    <row r="14" spans="1:16" ht="15" customHeight="1" x14ac:dyDescent="0.2"/>
    <row r="15" spans="1:16" ht="15" customHeight="1" x14ac:dyDescent="0.2">
      <c r="B15" s="121"/>
      <c r="C15" s="31"/>
      <c r="D15" s="123" t="s">
        <v>43</v>
      </c>
      <c r="E15" s="123"/>
      <c r="F15" s="123"/>
      <c r="G15" s="123"/>
      <c r="H15" s="123"/>
      <c r="I15" s="50"/>
      <c r="J15" s="123" t="s">
        <v>44</v>
      </c>
      <c r="K15" s="123"/>
      <c r="L15" s="123"/>
      <c r="M15" s="123"/>
      <c r="N15" s="123"/>
      <c r="O15" s="60"/>
      <c r="P15" s="135" t="s">
        <v>106</v>
      </c>
    </row>
    <row r="16" spans="1:16" ht="15" customHeight="1" x14ac:dyDescent="0.2">
      <c r="B16" s="121"/>
      <c r="C16" s="31"/>
      <c r="D16" s="133" t="s">
        <v>104</v>
      </c>
      <c r="E16" s="133"/>
      <c r="F16" s="50"/>
      <c r="G16" s="133" t="s">
        <v>105</v>
      </c>
      <c r="H16" s="133"/>
      <c r="I16" s="50"/>
      <c r="J16" s="133" t="s">
        <v>104</v>
      </c>
      <c r="K16" s="133"/>
      <c r="L16" s="50"/>
      <c r="M16" s="133" t="s">
        <v>105</v>
      </c>
      <c r="N16" s="133"/>
      <c r="O16" s="60"/>
      <c r="P16" s="135"/>
    </row>
    <row r="17" spans="1:16" ht="15" customHeight="1" x14ac:dyDescent="0.2">
      <c r="B17" s="121"/>
      <c r="C17" s="31"/>
      <c r="D17" s="33" t="s">
        <v>48</v>
      </c>
      <c r="E17" s="34" t="s">
        <v>46</v>
      </c>
      <c r="F17" s="32"/>
      <c r="G17" s="33" t="s">
        <v>48</v>
      </c>
      <c r="H17" s="34" t="s">
        <v>46</v>
      </c>
      <c r="I17" s="32"/>
      <c r="J17" s="33" t="s">
        <v>49</v>
      </c>
      <c r="K17" s="34" t="s">
        <v>46</v>
      </c>
      <c r="L17" s="32"/>
      <c r="M17" s="33" t="s">
        <v>49</v>
      </c>
      <c r="N17" s="53" t="s">
        <v>46</v>
      </c>
      <c r="O17" s="50"/>
      <c r="P17" s="135"/>
    </row>
    <row r="18" spans="1:16" ht="15" customHeight="1" x14ac:dyDescent="0.2">
      <c r="B18" s="36" t="s">
        <v>50</v>
      </c>
      <c r="C18" s="36"/>
      <c r="D18" s="39">
        <v>1137</v>
      </c>
      <c r="E18" s="38">
        <v>7.8619831281980357</v>
      </c>
      <c r="F18" s="38"/>
      <c r="G18" s="39">
        <v>1132</v>
      </c>
      <c r="H18" s="38">
        <v>8.0409149026850404</v>
      </c>
      <c r="I18" s="39"/>
      <c r="J18" s="39">
        <v>750</v>
      </c>
      <c r="K18" s="38">
        <v>8.0558539205155757</v>
      </c>
      <c r="L18" s="38"/>
      <c r="M18" s="39">
        <v>731</v>
      </c>
      <c r="N18" s="38">
        <v>8.238476276343965</v>
      </c>
      <c r="O18" s="38"/>
      <c r="P18" s="66">
        <v>0.97466666666666668</v>
      </c>
    </row>
    <row r="19" spans="1:16" ht="15" customHeight="1" x14ac:dyDescent="0.2">
      <c r="B19" s="36" t="s">
        <v>51</v>
      </c>
      <c r="C19" s="36"/>
      <c r="D19" s="39">
        <v>3015</v>
      </c>
      <c r="E19" s="38">
        <v>20.847738901949938</v>
      </c>
      <c r="F19" s="38"/>
      <c r="G19" s="39">
        <v>2866</v>
      </c>
      <c r="H19" s="38">
        <v>20.358005398494107</v>
      </c>
      <c r="I19" s="39"/>
      <c r="J19" s="39">
        <v>1843</v>
      </c>
      <c r="K19" s="38">
        <v>19.795918367346939</v>
      </c>
      <c r="L19" s="38"/>
      <c r="M19" s="39">
        <v>1725</v>
      </c>
      <c r="N19" s="38">
        <v>19.441000788910177</v>
      </c>
      <c r="O19" s="38"/>
      <c r="P19" s="66">
        <v>0.93597395550732498</v>
      </c>
    </row>
    <row r="20" spans="1:16" ht="15" customHeight="1" x14ac:dyDescent="0.2">
      <c r="B20" s="36" t="s">
        <v>52</v>
      </c>
      <c r="C20" s="36"/>
      <c r="D20" s="39">
        <v>828</v>
      </c>
      <c r="E20" s="38">
        <v>5.7253491909832661</v>
      </c>
      <c r="F20" s="38"/>
      <c r="G20" s="39">
        <v>803</v>
      </c>
      <c r="H20" s="38">
        <v>5.7039352180707485</v>
      </c>
      <c r="I20" s="39"/>
      <c r="J20" s="39">
        <v>520</v>
      </c>
      <c r="K20" s="38">
        <v>5.5853920515574655</v>
      </c>
      <c r="L20" s="38"/>
      <c r="M20" s="39">
        <v>504</v>
      </c>
      <c r="N20" s="38">
        <v>5.6801532739772345</v>
      </c>
      <c r="O20" s="38"/>
      <c r="P20" s="66">
        <v>0.96923076923076923</v>
      </c>
    </row>
    <row r="21" spans="1:16" ht="15" customHeight="1" x14ac:dyDescent="0.2">
      <c r="B21" s="36" t="s">
        <v>53</v>
      </c>
      <c r="C21" s="36"/>
      <c r="D21" s="39">
        <v>1931</v>
      </c>
      <c r="E21" s="38">
        <v>13.352233439358319</v>
      </c>
      <c r="F21" s="38"/>
      <c r="G21" s="39">
        <v>1894</v>
      </c>
      <c r="H21" s="38">
        <v>13.45361557039352</v>
      </c>
      <c r="I21" s="39"/>
      <c r="J21" s="39">
        <v>1271</v>
      </c>
      <c r="K21" s="38">
        <v>13.651987110633726</v>
      </c>
      <c r="L21" s="38"/>
      <c r="M21" s="39">
        <v>1197</v>
      </c>
      <c r="N21" s="38">
        <v>13.49036402569593</v>
      </c>
      <c r="O21" s="38"/>
      <c r="P21" s="66">
        <v>0.94177812745869394</v>
      </c>
    </row>
    <row r="22" spans="1:16" ht="15" customHeight="1" x14ac:dyDescent="0.2">
      <c r="B22" s="36" t="s">
        <v>54</v>
      </c>
      <c r="C22" s="36"/>
      <c r="D22" s="39">
        <v>942</v>
      </c>
      <c r="E22" s="38">
        <v>6.5136219056838609</v>
      </c>
      <c r="F22" s="38"/>
      <c r="G22" s="39">
        <v>894</v>
      </c>
      <c r="H22" s="38">
        <v>6.3503338542406595</v>
      </c>
      <c r="I22" s="39"/>
      <c r="J22" s="39">
        <v>622</v>
      </c>
      <c r="K22" s="38">
        <v>6.6809881847475827</v>
      </c>
      <c r="L22" s="38"/>
      <c r="M22" s="39">
        <v>580</v>
      </c>
      <c r="N22" s="38">
        <v>6.5366843232277692</v>
      </c>
      <c r="O22" s="38"/>
      <c r="P22" s="66">
        <v>0.932475884244373</v>
      </c>
    </row>
    <row r="23" spans="1:16" ht="15" customHeight="1" x14ac:dyDescent="0.2">
      <c r="B23" s="36" t="s">
        <v>55</v>
      </c>
      <c r="C23" s="36"/>
      <c r="D23" s="39">
        <v>1390</v>
      </c>
      <c r="E23" s="38">
        <v>9.6113953809984789</v>
      </c>
      <c r="F23" s="38"/>
      <c r="G23" s="39">
        <v>1360</v>
      </c>
      <c r="H23" s="38">
        <v>9.6604631339678928</v>
      </c>
      <c r="I23" s="39"/>
      <c r="J23" s="39">
        <v>918</v>
      </c>
      <c r="K23" s="38">
        <v>9.8603651987110634</v>
      </c>
      <c r="L23" s="38"/>
      <c r="M23" s="39">
        <v>880</v>
      </c>
      <c r="N23" s="38">
        <v>9.9177279386904083</v>
      </c>
      <c r="O23" s="38"/>
      <c r="P23" s="66">
        <v>0.95860566448801743</v>
      </c>
    </row>
    <row r="24" spans="1:16" ht="15" customHeight="1" x14ac:dyDescent="0.2">
      <c r="B24" s="36" t="s">
        <v>56</v>
      </c>
      <c r="C24" s="36"/>
      <c r="D24" s="39">
        <v>4244</v>
      </c>
      <c r="E24" s="38">
        <v>29.345871940257222</v>
      </c>
      <c r="F24" s="38"/>
      <c r="G24" s="39">
        <v>4154</v>
      </c>
      <c r="H24" s="38">
        <v>29.507032248898991</v>
      </c>
      <c r="I24" s="39"/>
      <c r="J24" s="39">
        <v>2723</v>
      </c>
      <c r="K24" s="38">
        <v>29.248120300751879</v>
      </c>
      <c r="L24" s="38"/>
      <c r="M24" s="39">
        <v>2613</v>
      </c>
      <c r="N24" s="38">
        <v>29.448889890679592</v>
      </c>
      <c r="O24" s="38"/>
      <c r="P24" s="66">
        <v>0.9596033786265149</v>
      </c>
    </row>
    <row r="25" spans="1:16" ht="15" customHeight="1" x14ac:dyDescent="0.2">
      <c r="B25" s="36" t="s">
        <v>57</v>
      </c>
      <c r="C25" s="36"/>
      <c r="D25" s="39">
        <v>975</v>
      </c>
      <c r="E25" s="38">
        <v>6.7418061125708748</v>
      </c>
      <c r="F25" s="38"/>
      <c r="G25" s="39">
        <v>975</v>
      </c>
      <c r="H25" s="38">
        <v>6.9256996732490421</v>
      </c>
      <c r="I25" s="39"/>
      <c r="J25" s="39">
        <v>663</v>
      </c>
      <c r="K25" s="38">
        <v>7.1213748657357678</v>
      </c>
      <c r="L25" s="38"/>
      <c r="M25" s="39">
        <v>643</v>
      </c>
      <c r="N25" s="38">
        <v>7.2467034824749241</v>
      </c>
      <c r="O25" s="38"/>
      <c r="P25" s="66">
        <v>0.9698340874811463</v>
      </c>
    </row>
    <row r="26" spans="1:16" ht="15" customHeight="1" x14ac:dyDescent="0.2">
      <c r="B26" s="40" t="s">
        <v>58</v>
      </c>
      <c r="C26" s="36"/>
      <c r="D26" s="43">
        <v>14462</v>
      </c>
      <c r="E26" s="42">
        <v>99.999999999999986</v>
      </c>
      <c r="F26" s="38"/>
      <c r="G26" s="43">
        <v>14078</v>
      </c>
      <c r="H26" s="42">
        <v>100</v>
      </c>
      <c r="I26" s="98"/>
      <c r="J26" s="43">
        <v>9310</v>
      </c>
      <c r="K26" s="42">
        <v>100.00000000000001</v>
      </c>
      <c r="L26" s="38"/>
      <c r="M26" s="43">
        <v>8873</v>
      </c>
      <c r="N26" s="42">
        <v>100</v>
      </c>
      <c r="O26" s="38"/>
      <c r="P26" s="99">
        <v>0.95306122448979591</v>
      </c>
    </row>
    <row r="27" spans="1:16" ht="37.5" customHeight="1" x14ac:dyDescent="0.2">
      <c r="B27" s="134" t="s">
        <v>107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  <row r="28" spans="1:16" ht="15" customHeight="1" x14ac:dyDescent="0.2">
      <c r="B28" s="44"/>
      <c r="C28" s="44"/>
    </row>
    <row r="29" spans="1:16" ht="15" customHeight="1" x14ac:dyDescent="0.2"/>
    <row r="30" spans="1:16" ht="12.75" customHeight="1" x14ac:dyDescent="0.2">
      <c r="A30" s="119" t="s">
        <v>160</v>
      </c>
      <c r="B30" s="119"/>
      <c r="C30" s="119"/>
      <c r="D30" s="119"/>
      <c r="E30" s="119"/>
      <c r="F30" s="119"/>
      <c r="G30" s="119"/>
      <c r="H30" s="119"/>
    </row>
  </sheetData>
  <mergeCells count="12">
    <mergeCell ref="M16:N16"/>
    <mergeCell ref="B27:P27"/>
    <mergeCell ref="A30:H30"/>
    <mergeCell ref="A6:P6"/>
    <mergeCell ref="B13:P13"/>
    <mergeCell ref="B15:B17"/>
    <mergeCell ref="D15:H15"/>
    <mergeCell ref="J15:N15"/>
    <mergeCell ref="P15:P17"/>
    <mergeCell ref="D16:E16"/>
    <mergeCell ref="G16:H16"/>
    <mergeCell ref="J16:K16"/>
  </mergeCells>
  <hyperlinks>
    <hyperlink ref="A30:H30" location="Índice!A1" display="Volver a índice GESTIÓN DE RESIDUOS Y RECICLAJE"/>
  </hyperlinks>
  <pageMargins left="0.74803149606299213" right="0.74803149606299213" top="0.56535433070866148" bottom="0.89527559055118111" header="0.27007874015748035" footer="0.6"/>
  <pageSetup paperSize="0" fitToWidth="0" fitToHeight="0" pageOrder="overThenDown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5"/>
  <sheetViews>
    <sheetView showGridLines="0" workbookViewId="0">
      <selection activeCell="A6" sqref="A6:I6"/>
    </sheetView>
  </sheetViews>
  <sheetFormatPr baseColWidth="10" defaultRowHeight="12.75" x14ac:dyDescent="0.2"/>
  <cols>
    <col min="1" max="1" width="4.7109375" customWidth="1"/>
    <col min="2" max="2" width="43.85546875" customWidth="1"/>
    <col min="3" max="3" width="13.28515625" customWidth="1"/>
    <col min="4" max="4" width="14.140625" customWidth="1"/>
    <col min="5" max="5" width="2.140625" customWidth="1"/>
    <col min="6" max="6" width="13.28515625" customWidth="1"/>
    <col min="7" max="7" width="14.140625" customWidth="1"/>
    <col min="8" max="8" width="2.140625" customWidth="1"/>
    <col min="9" max="9" width="13.28515625" customWidth="1"/>
    <col min="10" max="11" width="14.140625" customWidth="1"/>
    <col min="12" max="12" width="2" customWidth="1"/>
    <col min="13" max="14" width="14.140625" customWidth="1"/>
    <col min="15" max="15" width="2.140625" customWidth="1"/>
    <col min="16" max="64" width="14.140625" customWidth="1"/>
  </cols>
  <sheetData>
    <row r="5" spans="1:16" ht="27.95" customHeight="1" x14ac:dyDescent="0.2"/>
    <row r="6" spans="1:16" ht="43.3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  <c r="J6" s="30"/>
      <c r="K6" s="30"/>
      <c r="L6" s="30"/>
      <c r="M6" s="30"/>
      <c r="N6" s="30"/>
      <c r="O6" s="30"/>
      <c r="P6" s="30"/>
    </row>
    <row r="9" spans="1:16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6" x14ac:dyDescent="0.2">
      <c r="A11" s="15" t="s">
        <v>12</v>
      </c>
      <c r="B11" s="15"/>
    </row>
    <row r="12" spans="1:16" x14ac:dyDescent="0.2">
      <c r="B12" s="15"/>
    </row>
    <row r="13" spans="1:16" x14ac:dyDescent="0.2">
      <c r="A13" s="46"/>
      <c r="B13" s="46" t="s">
        <v>17</v>
      </c>
      <c r="C13" s="46"/>
      <c r="D13" s="46"/>
      <c r="E13" s="46"/>
      <c r="F13" s="46"/>
      <c r="G13" s="46"/>
      <c r="H13" s="46"/>
      <c r="I13" s="46"/>
      <c r="J13" s="46"/>
    </row>
    <row r="14" spans="1:16" x14ac:dyDescent="0.2">
      <c r="C14" s="100"/>
      <c r="D14" s="100"/>
      <c r="E14" s="100"/>
      <c r="F14" s="100"/>
      <c r="G14" s="100"/>
      <c r="H14" s="100"/>
      <c r="I14" s="100"/>
      <c r="J14" s="100"/>
    </row>
    <row r="15" spans="1:16" ht="15" customHeight="1" x14ac:dyDescent="0.2">
      <c r="B15" s="121"/>
      <c r="C15" s="133" t="s">
        <v>43</v>
      </c>
      <c r="D15" s="133"/>
      <c r="E15" s="133"/>
      <c r="F15" s="133"/>
      <c r="G15" s="133"/>
      <c r="H15" s="133"/>
      <c r="I15" s="133"/>
      <c r="J15" s="133"/>
    </row>
    <row r="16" spans="1:16" ht="15" customHeight="1" x14ac:dyDescent="0.2">
      <c r="B16" s="121"/>
      <c r="C16" s="133" t="s">
        <v>104</v>
      </c>
      <c r="D16" s="133"/>
      <c r="E16" s="50"/>
      <c r="F16" s="133" t="s">
        <v>105</v>
      </c>
      <c r="G16" s="133"/>
      <c r="H16" s="50"/>
      <c r="I16" s="133" t="s">
        <v>93</v>
      </c>
      <c r="J16" s="133"/>
    </row>
    <row r="17" spans="1:10" ht="15" customHeight="1" x14ac:dyDescent="0.2">
      <c r="B17" s="121"/>
      <c r="C17" s="33" t="s">
        <v>48</v>
      </c>
      <c r="D17" s="34" t="s">
        <v>46</v>
      </c>
      <c r="E17" s="32"/>
      <c r="F17" s="33" t="s">
        <v>48</v>
      </c>
      <c r="G17" s="34" t="s">
        <v>46</v>
      </c>
      <c r="H17" s="32"/>
      <c r="I17" s="33" t="s">
        <v>48</v>
      </c>
      <c r="J17" s="34" t="s">
        <v>46</v>
      </c>
    </row>
    <row r="18" spans="1:10" ht="27.95" customHeight="1" x14ac:dyDescent="0.2">
      <c r="B18" s="36" t="s">
        <v>108</v>
      </c>
      <c r="C18" s="95">
        <v>1363</v>
      </c>
      <c r="D18" s="38">
        <v>9.6591311742612156</v>
      </c>
      <c r="E18" s="38"/>
      <c r="F18" s="39">
        <v>1447</v>
      </c>
      <c r="G18" s="38">
        <v>10.291607396870555</v>
      </c>
      <c r="H18" s="38"/>
      <c r="I18" s="39">
        <v>2810</v>
      </c>
      <c r="J18" s="38">
        <v>9.974796776827235</v>
      </c>
    </row>
    <row r="19" spans="1:10" ht="39" customHeight="1" x14ac:dyDescent="0.2">
      <c r="B19" s="36" t="s">
        <v>109</v>
      </c>
      <c r="C19" s="95">
        <v>1130</v>
      </c>
      <c r="D19" s="38">
        <v>8.0079370703706321</v>
      </c>
      <c r="E19" s="38"/>
      <c r="F19" s="39">
        <v>962</v>
      </c>
      <c r="G19" s="38">
        <v>6.8421052631578956</v>
      </c>
      <c r="H19" s="38"/>
      <c r="I19" s="39">
        <v>2092</v>
      </c>
      <c r="J19" s="38">
        <v>7.4260764616094574</v>
      </c>
    </row>
    <row r="20" spans="1:10" ht="27" customHeight="1" x14ac:dyDescent="0.2">
      <c r="B20" s="36" t="s">
        <v>110</v>
      </c>
      <c r="C20" s="95">
        <v>2072</v>
      </c>
      <c r="D20" s="38">
        <v>14.683580185670753</v>
      </c>
      <c r="E20" s="38"/>
      <c r="F20" s="39">
        <v>1410</v>
      </c>
      <c r="G20" s="38">
        <v>10.028449502133713</v>
      </c>
      <c r="H20" s="38"/>
      <c r="I20" s="39">
        <v>3482</v>
      </c>
      <c r="J20" s="38">
        <v>12.360228603883426</v>
      </c>
    </row>
    <row r="21" spans="1:10" ht="39.950000000000003" customHeight="1" x14ac:dyDescent="0.2">
      <c r="B21" s="36" t="s">
        <v>111</v>
      </c>
      <c r="C21" s="95">
        <v>9546</v>
      </c>
      <c r="D21" s="38">
        <v>67.649351569697401</v>
      </c>
      <c r="E21" s="38"/>
      <c r="F21" s="39">
        <v>10241</v>
      </c>
      <c r="G21" s="38">
        <v>72.837837837837839</v>
      </c>
      <c r="H21" s="38"/>
      <c r="I21" s="39">
        <v>19787</v>
      </c>
      <c r="J21" s="38">
        <v>70.238898157679884</v>
      </c>
    </row>
    <row r="22" spans="1:10" ht="15" customHeight="1" x14ac:dyDescent="0.2">
      <c r="B22" s="40" t="s">
        <v>93</v>
      </c>
      <c r="C22" s="43">
        <v>14111</v>
      </c>
      <c r="D22" s="42">
        <v>100</v>
      </c>
      <c r="E22" s="38"/>
      <c r="F22" s="43">
        <v>14060</v>
      </c>
      <c r="G22" s="42">
        <v>100</v>
      </c>
      <c r="H22" s="38"/>
      <c r="I22" s="43">
        <v>28171</v>
      </c>
      <c r="J22" s="42">
        <v>100</v>
      </c>
    </row>
    <row r="25" spans="1:10" ht="12.75" customHeight="1" x14ac:dyDescent="0.2">
      <c r="A25" s="119" t="s">
        <v>160</v>
      </c>
      <c r="B25" s="119"/>
      <c r="C25" s="119"/>
      <c r="D25" s="119"/>
      <c r="E25" s="119"/>
      <c r="F25" s="119"/>
      <c r="G25" s="119"/>
      <c r="H25" s="119"/>
    </row>
  </sheetData>
  <mergeCells count="7">
    <mergeCell ref="A6:I6"/>
    <mergeCell ref="A25:H25"/>
    <mergeCell ref="B15:B17"/>
    <mergeCell ref="C15:J15"/>
    <mergeCell ref="C16:D16"/>
    <mergeCell ref="F16:G16"/>
    <mergeCell ref="I16:J16"/>
  </mergeCells>
  <hyperlinks>
    <hyperlink ref="A25:H25" location="Índice!A1" display="Volver a índice GESTIÓN DE RESIDUOS Y RECICLAJE"/>
  </hyperlinks>
  <pageMargins left="0.78740157480314954" right="0.78740157480314954" top="1.1811023622047243" bottom="1.1811023622047243" header="0.78740157480314954" footer="0.78740157480314954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0"/>
  <sheetViews>
    <sheetView showGridLines="0" workbookViewId="0">
      <selection activeCell="A6" sqref="A6:E6"/>
    </sheetView>
  </sheetViews>
  <sheetFormatPr baseColWidth="10" defaultRowHeight="12.75" x14ac:dyDescent="0.2"/>
  <cols>
    <col min="1" max="1" width="4.140625" customWidth="1"/>
    <col min="2" max="2" width="85.7109375" customWidth="1"/>
    <col min="3" max="4" width="14.140625" customWidth="1"/>
    <col min="5" max="5" width="11" customWidth="1"/>
    <col min="6" max="1024" width="14.140625" customWidth="1"/>
  </cols>
  <sheetData>
    <row r="5" spans="1:13" ht="38.1" customHeight="1" x14ac:dyDescent="0.2"/>
    <row r="6" spans="1:13" ht="43.35" customHeight="1" x14ac:dyDescent="0.2">
      <c r="A6" s="116" t="s">
        <v>171</v>
      </c>
      <c r="B6" s="116"/>
      <c r="C6" s="116"/>
      <c r="D6" s="116"/>
      <c r="E6" s="116"/>
      <c r="F6" s="30"/>
      <c r="G6" s="30"/>
      <c r="H6" s="30"/>
      <c r="I6" s="30"/>
      <c r="J6" s="30"/>
      <c r="K6" s="30"/>
      <c r="L6" s="30"/>
      <c r="M6" s="30"/>
    </row>
    <row r="9" spans="1:13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3" x14ac:dyDescent="0.2">
      <c r="A11" s="15" t="s">
        <v>12</v>
      </c>
    </row>
    <row r="13" spans="1:13" x14ac:dyDescent="0.2">
      <c r="B13" s="15" t="s">
        <v>18</v>
      </c>
      <c r="C13" s="45"/>
    </row>
    <row r="14" spans="1:13" x14ac:dyDescent="0.2">
      <c r="B14" s="45"/>
      <c r="C14" s="45"/>
    </row>
    <row r="15" spans="1:13" ht="15" customHeight="1" x14ac:dyDescent="0.2">
      <c r="B15" s="67"/>
      <c r="C15" s="69" t="s">
        <v>112</v>
      </c>
      <c r="D15" s="69" t="s">
        <v>113</v>
      </c>
      <c r="E15" s="69" t="s">
        <v>93</v>
      </c>
    </row>
    <row r="16" spans="1:13" s="45" customFormat="1" ht="27.95" customHeight="1" x14ac:dyDescent="0.2">
      <c r="A16"/>
      <c r="B16" s="70" t="s">
        <v>114</v>
      </c>
      <c r="C16" s="38">
        <v>1.5873015873015872</v>
      </c>
      <c r="D16" s="38">
        <v>98.412698412698418</v>
      </c>
      <c r="E16" s="38">
        <v>100</v>
      </c>
    </row>
    <row r="17" spans="1:8" s="45" customFormat="1" ht="26.1" customHeight="1" x14ac:dyDescent="0.2">
      <c r="A17"/>
      <c r="B17" s="101" t="s">
        <v>115</v>
      </c>
      <c r="C17" s="82">
        <v>13.533834586466165</v>
      </c>
      <c r="D17" s="82">
        <v>86.46616541353383</v>
      </c>
      <c r="E17" s="82">
        <v>100</v>
      </c>
    </row>
    <row r="20" spans="1:8" ht="12.75" customHeight="1" x14ac:dyDescent="0.2">
      <c r="A20" s="119" t="s">
        <v>160</v>
      </c>
      <c r="B20" s="119"/>
      <c r="C20" s="119"/>
      <c r="D20" s="119"/>
      <c r="E20" s="119"/>
      <c r="F20" s="119"/>
      <c r="G20" s="119"/>
      <c r="H20" s="119"/>
    </row>
  </sheetData>
  <mergeCells count="2">
    <mergeCell ref="A6:E6"/>
    <mergeCell ref="A20:H20"/>
  </mergeCells>
  <hyperlinks>
    <hyperlink ref="A20:H20" location="Índice!A1" display="Volver a índice GESTIÓN DE RESIDUOS Y RECICLAJE"/>
  </hyperlinks>
  <pageMargins left="0.78740157480314954" right="0.78740157480314954" top="1.1811023622047243" bottom="1.1811023622047243" header="0.78740157480314954" footer="0.78740157480314954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0"/>
  <sheetViews>
    <sheetView topLeftCell="A104" workbookViewId="0">
      <selection activeCell="A109" sqref="A109:A110"/>
    </sheetView>
  </sheetViews>
  <sheetFormatPr baseColWidth="10" defaultRowHeight="12.75" x14ac:dyDescent="0.2"/>
  <cols>
    <col min="1" max="10" width="14.140625" customWidth="1"/>
  </cols>
  <sheetData>
    <row r="2" spans="1:3" x14ac:dyDescent="0.2">
      <c r="A2" s="106" t="s">
        <v>131</v>
      </c>
      <c r="B2" t="s">
        <v>132</v>
      </c>
    </row>
    <row r="4" spans="1:3" x14ac:dyDescent="0.2">
      <c r="A4" s="36" t="s">
        <v>50</v>
      </c>
      <c r="B4" s="38">
        <f>+'T01.2'!E18</f>
        <v>8.1469811939258712</v>
      </c>
    </row>
    <row r="5" spans="1:3" x14ac:dyDescent="0.2">
      <c r="A5" s="36" t="s">
        <v>51</v>
      </c>
      <c r="B5" s="38">
        <f>+'T01.2'!E19</f>
        <v>19.932494563740384</v>
      </c>
    </row>
    <row r="6" spans="1:3" x14ac:dyDescent="0.2">
      <c r="A6" s="36" t="s">
        <v>52</v>
      </c>
      <c r="B6" s="38">
        <f>+'T01.2'!E20</f>
        <v>5.9073079540904008</v>
      </c>
    </row>
    <row r="7" spans="1:3" x14ac:dyDescent="0.2">
      <c r="A7" s="36" t="s">
        <v>53</v>
      </c>
      <c r="B7" s="38">
        <f>+'T01.2'!E21</f>
        <v>12.855308382557249</v>
      </c>
    </row>
    <row r="8" spans="1:3" x14ac:dyDescent="0.2">
      <c r="A8" s="36" t="s">
        <v>54</v>
      </c>
      <c r="B8" s="38">
        <f>+'T01.2'!E22</f>
        <v>6.5262096376676331</v>
      </c>
    </row>
    <row r="9" spans="1:3" x14ac:dyDescent="0.2">
      <c r="A9" s="36" t="s">
        <v>55</v>
      </c>
      <c r="B9" s="38">
        <f>+'T01.2'!E23</f>
        <v>10.081008598969904</v>
      </c>
    </row>
    <row r="10" spans="1:3" x14ac:dyDescent="0.2">
      <c r="A10" s="36" t="s">
        <v>56</v>
      </c>
      <c r="B10" s="38">
        <f>+'T01.2'!E24</f>
        <v>29.593707118003532</v>
      </c>
    </row>
    <row r="11" spans="1:3" x14ac:dyDescent="0.2">
      <c r="A11" s="36" t="s">
        <v>57</v>
      </c>
      <c r="B11" s="38">
        <f>+'T01.2'!E25</f>
        <v>6.9569825510450354</v>
      </c>
    </row>
    <row r="13" spans="1:3" x14ac:dyDescent="0.2">
      <c r="A13" s="106" t="s">
        <v>133</v>
      </c>
    </row>
    <row r="14" spans="1:3" ht="33.75" x14ac:dyDescent="0.2">
      <c r="A14" s="57"/>
      <c r="B14" s="32" t="s">
        <v>134</v>
      </c>
      <c r="C14" s="32" t="s">
        <v>135</v>
      </c>
    </row>
    <row r="15" spans="1:3" ht="33.75" x14ac:dyDescent="0.2">
      <c r="A15" s="57"/>
      <c r="B15" s="32" t="s">
        <v>136</v>
      </c>
      <c r="C15" s="32" t="s">
        <v>136</v>
      </c>
    </row>
    <row r="16" spans="1:3" x14ac:dyDescent="0.2">
      <c r="A16" s="60" t="s">
        <v>69</v>
      </c>
      <c r="B16" s="107">
        <f>+'T01.4'!E18</f>
        <v>7.7876106194690298</v>
      </c>
      <c r="C16" s="107">
        <f>+'T01.4'!G18</f>
        <v>1.9469026548672601</v>
      </c>
    </row>
    <row r="17" spans="1:9" x14ac:dyDescent="0.2">
      <c r="A17" s="60" t="s">
        <v>70</v>
      </c>
      <c r="B17" s="107">
        <f>+'T01.4'!E19</f>
        <v>75.929203539823007</v>
      </c>
      <c r="C17" s="107">
        <f>+'T01.4'!G19</f>
        <v>83.185840707964601</v>
      </c>
    </row>
    <row r="18" spans="1:9" x14ac:dyDescent="0.2">
      <c r="A18" s="60" t="s">
        <v>71</v>
      </c>
      <c r="B18" s="107">
        <f>+'T01.4'!E20</f>
        <v>6.01769911504425</v>
      </c>
      <c r="C18" s="107">
        <f>+'T01.4'!G20</f>
        <v>8.4955752212389406</v>
      </c>
    </row>
    <row r="19" spans="1:9" x14ac:dyDescent="0.2">
      <c r="A19" s="60" t="s">
        <v>72</v>
      </c>
      <c r="B19" s="107">
        <f>+'T01.4'!E21</f>
        <v>10.265486725663701</v>
      </c>
      <c r="C19" s="107">
        <f>+'T01.4'!G21</f>
        <v>6.3716814159292001</v>
      </c>
    </row>
    <row r="23" spans="1:9" x14ac:dyDescent="0.2">
      <c r="A23" s="67"/>
      <c r="B23" s="68"/>
      <c r="C23" s="69" t="s">
        <v>46</v>
      </c>
    </row>
    <row r="24" spans="1:9" ht="45" x14ac:dyDescent="0.2">
      <c r="A24" s="70" t="s">
        <v>172</v>
      </c>
      <c r="B24" s="70"/>
      <c r="C24" s="64">
        <f>+'T01.5-6'!D16</f>
        <v>64.610389610389603</v>
      </c>
      <c r="F24" s="20" t="s">
        <v>37</v>
      </c>
      <c r="G24" s="20"/>
      <c r="H24" s="27">
        <f>+'T01.1'!E20</f>
        <v>11990.8</v>
      </c>
      <c r="I24" s="105">
        <f>100*H24/$H$26</f>
        <v>94.853418134067425</v>
      </c>
    </row>
    <row r="25" spans="1:9" ht="33.75" x14ac:dyDescent="0.2">
      <c r="A25" s="70" t="s">
        <v>75</v>
      </c>
      <c r="B25" s="70"/>
      <c r="C25" s="64">
        <f>+'T01.5-6'!D17</f>
        <v>35.38961038961039</v>
      </c>
      <c r="F25" s="20" t="s">
        <v>38</v>
      </c>
      <c r="G25" s="20"/>
      <c r="H25" s="27">
        <f>+'T01.1'!E21</f>
        <v>402</v>
      </c>
      <c r="I25" s="105">
        <f>100*H25/$H$26</f>
        <v>3.1800275285965163</v>
      </c>
    </row>
    <row r="26" spans="1:9" x14ac:dyDescent="0.2">
      <c r="A26" s="71" t="s">
        <v>76</v>
      </c>
      <c r="B26" s="72"/>
      <c r="C26" s="42">
        <v>100</v>
      </c>
      <c r="F26" s="22" t="s">
        <v>39</v>
      </c>
      <c r="G26" s="20"/>
      <c r="H26" s="27">
        <f>+'T01.1'!E22</f>
        <v>12641.4</v>
      </c>
      <c r="I26" s="105">
        <f>100*H26/$H$26</f>
        <v>100</v>
      </c>
    </row>
    <row r="27" spans="1:9" x14ac:dyDescent="0.2">
      <c r="A27" s="73"/>
      <c r="B27" s="73"/>
      <c r="C27" s="31"/>
      <c r="F27" t="s">
        <v>125</v>
      </c>
      <c r="H27">
        <f>+H26-H24-H25</f>
        <v>248.60000000000036</v>
      </c>
      <c r="I27" s="105">
        <f>100*H27/$H$26</f>
        <v>1.9665543373360574</v>
      </c>
    </row>
    <row r="28" spans="1:9" x14ac:dyDescent="0.2">
      <c r="A28" s="45"/>
      <c r="B28" s="45"/>
      <c r="C28" s="45"/>
    </row>
    <row r="29" spans="1:9" x14ac:dyDescent="0.2">
      <c r="A29" s="15" t="s">
        <v>126</v>
      </c>
      <c r="B29" s="31"/>
      <c r="C29" s="45"/>
    </row>
    <row r="30" spans="1:9" x14ac:dyDescent="0.2">
      <c r="A30" s="15"/>
      <c r="B30" s="31"/>
      <c r="C30" s="45"/>
    </row>
    <row r="31" spans="1:9" x14ac:dyDescent="0.2">
      <c r="A31" s="59" t="s">
        <v>78</v>
      </c>
      <c r="B31" s="72"/>
      <c r="C31" s="69" t="s">
        <v>46</v>
      </c>
    </row>
    <row r="32" spans="1:9" x14ac:dyDescent="0.2">
      <c r="A32" s="60" t="str">
        <f>+'T01.5-6'!B24</f>
        <v>Gestión sostenible de recursos hídricos y descontaminación de espacios</v>
      </c>
      <c r="B32" s="74"/>
      <c r="C32" s="64">
        <f>+'T01.5-6'!D24</f>
        <v>24.675324675324674</v>
      </c>
    </row>
    <row r="33" spans="1:3" x14ac:dyDescent="0.2">
      <c r="A33" s="60" t="str">
        <f>+'T01.5-6'!B25</f>
        <v xml:space="preserve">Gestión sostenible de la energía: Energía renovable </v>
      </c>
      <c r="B33" s="74"/>
      <c r="C33" s="64">
        <f>+'T01.5-6'!D25</f>
        <v>12.662337662337661</v>
      </c>
    </row>
    <row r="34" spans="1:3" x14ac:dyDescent="0.2">
      <c r="A34" s="60" t="str">
        <f>+'T01.5-6'!B26</f>
        <v>Agricultura y ganadería ecológicas</v>
      </c>
      <c r="B34" s="74"/>
      <c r="C34" s="64">
        <f>+'T01.5-6'!D26</f>
        <v>33.116883116883116</v>
      </c>
    </row>
    <row r="35" spans="1:3" x14ac:dyDescent="0.2">
      <c r="A35" s="60" t="str">
        <f>+'T01.5-6'!B27</f>
        <v>Gestión de espacios protegidos y actividades forestales sostenibles</v>
      </c>
      <c r="B35" s="74"/>
      <c r="C35" s="64">
        <f>+'T01.5-6'!D27</f>
        <v>28.40909090909091</v>
      </c>
    </row>
    <row r="36" spans="1:3" x14ac:dyDescent="0.2">
      <c r="A36" s="60" t="str">
        <f>+'T01.5-6'!B28</f>
        <v>Ecoturismo</v>
      </c>
      <c r="B36" s="74"/>
      <c r="C36" s="64">
        <f>+'T01.5-6'!D28</f>
        <v>100</v>
      </c>
    </row>
    <row r="37" spans="1:3" x14ac:dyDescent="0.2">
      <c r="A37" s="60" t="str">
        <f>+'T01.5-6'!B29</f>
        <v>Educación y sensibilización ambiental</v>
      </c>
      <c r="B37" s="74"/>
      <c r="C37" s="64">
        <f>+'T01.5-6'!D29</f>
        <v>28.896103896103899</v>
      </c>
    </row>
    <row r="38" spans="1:3" x14ac:dyDescent="0.2">
      <c r="A38" s="60" t="str">
        <f>+'T01.5-6'!B30</f>
        <v>Ecoinnovación</v>
      </c>
      <c r="B38" s="74"/>
      <c r="C38" s="64">
        <f>+'T01.5-6'!D30</f>
        <v>0.48701298701298701</v>
      </c>
    </row>
    <row r="39" spans="1:3" x14ac:dyDescent="0.2">
      <c r="A39" s="60" t="str">
        <f>+'T01.5-6'!B31</f>
        <v xml:space="preserve">Construcción sostenible: Edificación, rehabilitación y eficiencia energética </v>
      </c>
      <c r="B39" s="74"/>
      <c r="C39" s="64">
        <f>+'T01.5-6'!D31</f>
        <v>27.27272727272727</v>
      </c>
    </row>
    <row r="40" spans="1:3" x14ac:dyDescent="0.2">
      <c r="A40" s="60" t="str">
        <f>+'T01.5-6'!B32</f>
        <v>Movilidad sostenible</v>
      </c>
      <c r="B40" s="76"/>
      <c r="C40" s="64">
        <f>+'T01.5-6'!D32</f>
        <v>21.753246753246753</v>
      </c>
    </row>
    <row r="42" spans="1:3" x14ac:dyDescent="0.2">
      <c r="A42" s="106" t="s">
        <v>137</v>
      </c>
    </row>
    <row r="43" spans="1:3" x14ac:dyDescent="0.2">
      <c r="A43" t="s">
        <v>138</v>
      </c>
      <c r="B43" t="s">
        <v>139</v>
      </c>
    </row>
    <row r="44" spans="1:3" x14ac:dyDescent="0.2">
      <c r="A44" s="59" t="s">
        <v>82</v>
      </c>
      <c r="B44" s="56" t="s">
        <v>46</v>
      </c>
    </row>
    <row r="45" spans="1:3" x14ac:dyDescent="0.2">
      <c r="A45" s="81" t="s">
        <v>140</v>
      </c>
      <c r="B45" s="82">
        <f>+'T01.7'!D19</f>
        <v>15.577889447236181</v>
      </c>
      <c r="C45" t="s">
        <v>141</v>
      </c>
    </row>
    <row r="46" spans="1:3" x14ac:dyDescent="0.2">
      <c r="A46" s="79" t="s">
        <v>142</v>
      </c>
      <c r="B46" s="82">
        <f>+'T01.7'!D18</f>
        <v>23.115577889447238</v>
      </c>
      <c r="C46" t="s">
        <v>141</v>
      </c>
    </row>
    <row r="47" spans="1:3" x14ac:dyDescent="0.2">
      <c r="A47" s="79" t="s">
        <v>143</v>
      </c>
      <c r="B47" s="82">
        <f>+'T01.7'!D17</f>
        <v>34.170854271356781</v>
      </c>
      <c r="C47" t="s">
        <v>141</v>
      </c>
    </row>
    <row r="48" spans="1:3" x14ac:dyDescent="0.2">
      <c r="A48" s="79" t="s">
        <v>144</v>
      </c>
      <c r="B48" s="82">
        <f>+'T01.7'!D16</f>
        <v>98.492462311557787</v>
      </c>
      <c r="C48" t="s">
        <v>141</v>
      </c>
    </row>
    <row r="51" spans="1:2" x14ac:dyDescent="0.2">
      <c r="A51" s="106" t="s">
        <v>145</v>
      </c>
    </row>
    <row r="52" spans="1:2" x14ac:dyDescent="0.2">
      <c r="A52" s="84"/>
      <c r="B52" s="35" t="s">
        <v>46</v>
      </c>
    </row>
    <row r="53" spans="1:2" x14ac:dyDescent="0.2">
      <c r="A53" s="60" t="s">
        <v>146</v>
      </c>
      <c r="B53" s="38">
        <f>+'T01.8'!E17</f>
        <v>94.853418134067425</v>
      </c>
    </row>
    <row r="54" spans="1:2" x14ac:dyDescent="0.2">
      <c r="A54" s="60" t="s">
        <v>147</v>
      </c>
      <c r="B54" s="38">
        <f>+'T01.8'!E18</f>
        <v>3.1800275285965163</v>
      </c>
    </row>
    <row r="55" spans="1:2" x14ac:dyDescent="0.2">
      <c r="A55" s="60" t="s">
        <v>148</v>
      </c>
      <c r="B55" s="38">
        <f>+'T01.8'!E19</f>
        <v>1.9665543373360577</v>
      </c>
    </row>
    <row r="56" spans="1:2" x14ac:dyDescent="0.2">
      <c r="A56" s="59" t="s">
        <v>93</v>
      </c>
      <c r="B56" s="42">
        <f>SUM(B53:B55)</f>
        <v>100</v>
      </c>
    </row>
    <row r="58" spans="1:2" x14ac:dyDescent="0.2">
      <c r="A58" s="106" t="s">
        <v>149</v>
      </c>
    </row>
    <row r="59" spans="1:2" x14ac:dyDescent="0.2">
      <c r="A59" s="49"/>
      <c r="B59" s="51"/>
    </row>
    <row r="60" spans="1:2" x14ac:dyDescent="0.2">
      <c r="A60" s="52"/>
      <c r="B60" s="86" t="s">
        <v>46</v>
      </c>
    </row>
    <row r="61" spans="1:2" x14ac:dyDescent="0.2">
      <c r="A61" s="36" t="s">
        <v>50</v>
      </c>
      <c r="B61" s="87">
        <f>+'T01.9'!E17</f>
        <v>7.418482130143814</v>
      </c>
    </row>
    <row r="62" spans="1:2" x14ac:dyDescent="0.2">
      <c r="A62" s="36" t="s">
        <v>51</v>
      </c>
      <c r="B62" s="87">
        <f>+'T01.9'!E18</f>
        <v>13.358488774977456</v>
      </c>
    </row>
    <row r="63" spans="1:2" x14ac:dyDescent="0.2">
      <c r="A63" s="36" t="s">
        <v>52</v>
      </c>
      <c r="B63" s="87">
        <f>+'T01.9'!E19</f>
        <v>8.251459490246333</v>
      </c>
    </row>
    <row r="64" spans="1:2" x14ac:dyDescent="0.2">
      <c r="A64" s="36" t="s">
        <v>53</v>
      </c>
      <c r="B64" s="87">
        <f>+'T01.9'!E20</f>
        <v>12.622019713006472</v>
      </c>
    </row>
    <row r="65" spans="1:3" x14ac:dyDescent="0.2">
      <c r="A65" s="36" t="s">
        <v>54</v>
      </c>
      <c r="B65" s="87">
        <f>+'T01.9'!E21</f>
        <v>20.085591785719934</v>
      </c>
    </row>
    <row r="66" spans="1:3" x14ac:dyDescent="0.2">
      <c r="A66" s="36" t="s">
        <v>55</v>
      </c>
      <c r="B66" s="87">
        <f>+'T01.9'!E22</f>
        <v>10.484598224880157</v>
      </c>
    </row>
    <row r="67" spans="1:3" x14ac:dyDescent="0.2">
      <c r="A67" s="36" t="s">
        <v>56</v>
      </c>
      <c r="B67" s="87">
        <f>+'T01.9'!E23</f>
        <v>13.307070419415574</v>
      </c>
    </row>
    <row r="68" spans="1:3" x14ac:dyDescent="0.2">
      <c r="A68" s="36" t="s">
        <v>57</v>
      </c>
      <c r="B68" s="87">
        <f>+'T01.9'!E24</f>
        <v>14.472289461610266</v>
      </c>
    </row>
    <row r="69" spans="1:3" x14ac:dyDescent="0.2">
      <c r="A69" s="40" t="s">
        <v>58</v>
      </c>
      <c r="B69" s="87">
        <f>+'T01.9'!E25</f>
        <v>100</v>
      </c>
    </row>
    <row r="71" spans="1:3" x14ac:dyDescent="0.2">
      <c r="A71" s="106" t="s">
        <v>150</v>
      </c>
    </row>
    <row r="72" spans="1:3" ht="22.5" x14ac:dyDescent="0.2">
      <c r="A72" s="131" t="s">
        <v>96</v>
      </c>
      <c r="B72" s="97" t="s">
        <v>151</v>
      </c>
      <c r="C72" s="51" t="s">
        <v>152</v>
      </c>
    </row>
    <row r="73" spans="1:3" x14ac:dyDescent="0.2">
      <c r="A73" s="131"/>
      <c r="B73" s="93" t="s">
        <v>46</v>
      </c>
      <c r="C73" s="93" t="s">
        <v>46</v>
      </c>
    </row>
    <row r="74" spans="1:3" x14ac:dyDescent="0.2">
      <c r="A74" s="90" t="s">
        <v>153</v>
      </c>
      <c r="B74" s="87">
        <f>+'T01.10'!E17</f>
        <v>98.707077785564124</v>
      </c>
      <c r="C74" s="87">
        <f>+'T01.10'!H17</f>
        <v>98.102623329483578</v>
      </c>
    </row>
    <row r="75" spans="1:3" ht="33.75" x14ac:dyDescent="0.2">
      <c r="A75" s="90" t="s">
        <v>154</v>
      </c>
      <c r="B75" s="87">
        <f>+'T01.10'!E18</f>
        <v>1.2929222144358794</v>
      </c>
      <c r="C75" s="87">
        <f>+'T01.10'!H18</f>
        <v>1.8973766705164163</v>
      </c>
    </row>
    <row r="76" spans="1:3" x14ac:dyDescent="0.2">
      <c r="A76" s="59" t="s">
        <v>99</v>
      </c>
      <c r="B76" s="88">
        <v>100</v>
      </c>
      <c r="C76" s="88">
        <v>100</v>
      </c>
    </row>
    <row r="78" spans="1:3" x14ac:dyDescent="0.2">
      <c r="A78" s="106" t="s">
        <v>155</v>
      </c>
    </row>
    <row r="79" spans="1:3" ht="33.75" x14ac:dyDescent="0.2">
      <c r="B79" s="51" t="s">
        <v>156</v>
      </c>
      <c r="C79" s="108" t="s">
        <v>157</v>
      </c>
    </row>
    <row r="80" spans="1:3" x14ac:dyDescent="0.2">
      <c r="A80" t="s">
        <v>158</v>
      </c>
      <c r="B80" s="103">
        <f>+C80*100/$C$82</f>
        <v>51.201671891327067</v>
      </c>
      <c r="C80" s="103">
        <f>+'T01.12'!G17</f>
        <v>9310</v>
      </c>
    </row>
    <row r="81" spans="1:3" x14ac:dyDescent="0.2">
      <c r="A81" t="s">
        <v>159</v>
      </c>
      <c r="B81" s="103">
        <f>+C81*100/$C$82</f>
        <v>48.798328108672933</v>
      </c>
      <c r="C81" s="103">
        <f>+'T01.12'!G18</f>
        <v>8873</v>
      </c>
    </row>
    <row r="82" spans="1:3" x14ac:dyDescent="0.2">
      <c r="B82" s="103"/>
      <c r="C82" s="103">
        <f>SUM(C80:C81)</f>
        <v>18183</v>
      </c>
    </row>
    <row r="84" spans="1:3" x14ac:dyDescent="0.2">
      <c r="B84" t="s">
        <v>127</v>
      </c>
      <c r="C84" t="s">
        <v>46</v>
      </c>
    </row>
    <row r="85" spans="1:3" x14ac:dyDescent="0.2">
      <c r="A85" t="s">
        <v>50</v>
      </c>
      <c r="B85" s="109">
        <f>+'T01.13'!J18+'T01.13'!M18</f>
        <v>1481</v>
      </c>
      <c r="C85">
        <f>+B85*100/$B$93</f>
        <v>8.1449705769125007</v>
      </c>
    </row>
    <row r="86" spans="1:3" x14ac:dyDescent="0.2">
      <c r="A86" t="s">
        <v>51</v>
      </c>
      <c r="B86" s="109">
        <f>+'T01.13'!J19+'T01.13'!M19</f>
        <v>3568</v>
      </c>
      <c r="C86">
        <f t="shared" ref="C86:C92" si="0">+B86*100/$B$93</f>
        <v>19.622724522906012</v>
      </c>
    </row>
    <row r="87" spans="1:3" x14ac:dyDescent="0.2">
      <c r="A87" t="s">
        <v>52</v>
      </c>
      <c r="B87" s="109">
        <f>+'T01.13'!J20+'T01.13'!M20</f>
        <v>1024</v>
      </c>
      <c r="C87">
        <f t="shared" si="0"/>
        <v>5.6316339437936538</v>
      </c>
    </row>
    <row r="88" spans="1:3" x14ac:dyDescent="0.2">
      <c r="A88" t="s">
        <v>53</v>
      </c>
      <c r="B88" s="109">
        <f>+'T01.13'!J21+'T01.13'!M21</f>
        <v>2468</v>
      </c>
      <c r="C88">
        <f t="shared" si="0"/>
        <v>13.573117747346423</v>
      </c>
    </row>
    <row r="89" spans="1:3" x14ac:dyDescent="0.2">
      <c r="A89" t="s">
        <v>54</v>
      </c>
      <c r="B89" s="109">
        <f>+'T01.13'!J22+'T01.13'!M22</f>
        <v>1202</v>
      </c>
      <c r="C89">
        <f t="shared" si="0"/>
        <v>6.6105703129296591</v>
      </c>
    </row>
    <row r="90" spans="1:3" x14ac:dyDescent="0.2">
      <c r="A90" t="s">
        <v>55</v>
      </c>
      <c r="B90" s="109">
        <f>+'T01.13'!J23+'T01.13'!M23</f>
        <v>1798</v>
      </c>
      <c r="C90">
        <f t="shared" si="0"/>
        <v>9.8883572567783098</v>
      </c>
    </row>
    <row r="91" spans="1:3" x14ac:dyDescent="0.2">
      <c r="A91" t="s">
        <v>56</v>
      </c>
      <c r="B91" s="109">
        <f>+'T01.13'!J24+'T01.13'!M24</f>
        <v>5336</v>
      </c>
      <c r="C91">
        <f t="shared" si="0"/>
        <v>29.34609250398724</v>
      </c>
    </row>
    <row r="92" spans="1:3" x14ac:dyDescent="0.2">
      <c r="A92" t="s">
        <v>57</v>
      </c>
      <c r="B92" s="109">
        <f>+'T01.13'!J25+'T01.13'!M25</f>
        <v>1306</v>
      </c>
      <c r="C92">
        <f t="shared" si="0"/>
        <v>7.1825331353462021</v>
      </c>
    </row>
    <row r="93" spans="1:3" x14ac:dyDescent="0.2">
      <c r="A93" t="s">
        <v>58</v>
      </c>
      <c r="B93" s="109">
        <f>+'T01.13'!J26+'T01.13'!M26</f>
        <v>18183</v>
      </c>
    </row>
    <row r="97" spans="1:10" x14ac:dyDescent="0.2">
      <c r="A97" s="121"/>
      <c r="B97" s="31"/>
      <c r="C97" s="50" t="s">
        <v>43</v>
      </c>
      <c r="D97" s="50"/>
      <c r="E97" s="50"/>
      <c r="F97" s="50"/>
      <c r="G97" s="50"/>
      <c r="H97" s="50"/>
      <c r="I97" s="50"/>
      <c r="J97" s="50"/>
    </row>
    <row r="98" spans="1:10" x14ac:dyDescent="0.2">
      <c r="A98" s="121"/>
      <c r="B98" s="31"/>
      <c r="C98" s="50" t="s">
        <v>104</v>
      </c>
      <c r="D98" s="50" t="s">
        <v>105</v>
      </c>
      <c r="E98" s="50" t="s">
        <v>93</v>
      </c>
      <c r="F98" s="50" t="s">
        <v>104</v>
      </c>
      <c r="G98" s="50" t="s">
        <v>105</v>
      </c>
      <c r="H98" s="50"/>
      <c r="J98" s="50"/>
    </row>
    <row r="99" spans="1:10" x14ac:dyDescent="0.2">
      <c r="A99" s="121"/>
      <c r="B99" s="31"/>
      <c r="C99" s="33" t="s">
        <v>48</v>
      </c>
      <c r="D99" s="33" t="s">
        <v>48</v>
      </c>
      <c r="E99" s="33" t="s">
        <v>48</v>
      </c>
      <c r="F99" s="34" t="s">
        <v>46</v>
      </c>
      <c r="G99" s="34" t="s">
        <v>46</v>
      </c>
      <c r="H99" s="32"/>
    </row>
    <row r="100" spans="1:10" ht="22.5" x14ac:dyDescent="0.2">
      <c r="A100" s="36" t="s">
        <v>108</v>
      </c>
      <c r="B100" s="36"/>
      <c r="C100" s="95">
        <f>+'T01.14'!C18</f>
        <v>1363</v>
      </c>
      <c r="D100" s="39">
        <f>+'T01.14'!F18</f>
        <v>1447</v>
      </c>
      <c r="E100" s="39">
        <f>+C100+D100</f>
        <v>2810</v>
      </c>
      <c r="F100" s="38">
        <f t="shared" ref="F100:G103" si="1">100*C100/$E100</f>
        <v>48.505338078291814</v>
      </c>
      <c r="G100" s="38">
        <f t="shared" si="1"/>
        <v>51.494661921708186</v>
      </c>
      <c r="H100" s="38">
        <f>+E100*100/$E$104</f>
        <v>9.9747967768272332</v>
      </c>
    </row>
    <row r="101" spans="1:10" ht="56.25" x14ac:dyDescent="0.2">
      <c r="A101" s="36" t="s">
        <v>109</v>
      </c>
      <c r="B101" s="36"/>
      <c r="C101" s="95">
        <f>+'T01.14'!C19</f>
        <v>1130</v>
      </c>
      <c r="D101" s="39">
        <f>+'T01.14'!F19</f>
        <v>962</v>
      </c>
      <c r="E101" s="39">
        <f t="shared" ref="E101:E104" si="2">+C101+D101</f>
        <v>2092</v>
      </c>
      <c r="F101" s="38">
        <f t="shared" si="1"/>
        <v>54.015296367112811</v>
      </c>
      <c r="G101" s="38">
        <f t="shared" si="1"/>
        <v>45.984703632887189</v>
      </c>
      <c r="H101" s="38">
        <f t="shared" ref="H101:H104" si="3">+E101*100/$E$104</f>
        <v>7.4260764616094566</v>
      </c>
    </row>
    <row r="102" spans="1:10" ht="56.25" x14ac:dyDescent="0.2">
      <c r="A102" s="36" t="s">
        <v>110</v>
      </c>
      <c r="B102" s="36"/>
      <c r="C102" s="95">
        <f>+'T01.14'!C20</f>
        <v>2072</v>
      </c>
      <c r="D102" s="39">
        <f>+'T01.14'!F20</f>
        <v>1410</v>
      </c>
      <c r="E102" s="39">
        <f t="shared" si="2"/>
        <v>3482</v>
      </c>
      <c r="F102" s="38">
        <f t="shared" si="1"/>
        <v>59.506031016657097</v>
      </c>
      <c r="G102" s="38">
        <f>100*D102/$E102</f>
        <v>40.493968983342903</v>
      </c>
      <c r="H102" s="38">
        <f t="shared" si="3"/>
        <v>12.360228603883426</v>
      </c>
    </row>
    <row r="103" spans="1:10" ht="112.5" x14ac:dyDescent="0.2">
      <c r="A103" s="36" t="s">
        <v>111</v>
      </c>
      <c r="B103" s="36"/>
      <c r="C103" s="95">
        <f>+'T01.14'!C21</f>
        <v>9546</v>
      </c>
      <c r="D103" s="39">
        <f>+'T01.14'!F21</f>
        <v>10241</v>
      </c>
      <c r="E103" s="39">
        <f t="shared" si="2"/>
        <v>19787</v>
      </c>
      <c r="F103" s="38">
        <f t="shared" si="1"/>
        <v>48.243796432000806</v>
      </c>
      <c r="G103" s="38">
        <f t="shared" si="1"/>
        <v>51.756203567999194</v>
      </c>
      <c r="H103" s="38">
        <f t="shared" si="3"/>
        <v>70.238898157679884</v>
      </c>
    </row>
    <row r="104" spans="1:10" x14ac:dyDescent="0.2">
      <c r="A104" s="40" t="s">
        <v>93</v>
      </c>
      <c r="B104" s="36"/>
      <c r="C104" s="95">
        <f>+'T01.14'!C22</f>
        <v>14111</v>
      </c>
      <c r="D104" s="39">
        <f>+'T01.14'!F22</f>
        <v>14060</v>
      </c>
      <c r="E104" s="39">
        <f t="shared" si="2"/>
        <v>28171</v>
      </c>
      <c r="F104" s="42"/>
      <c r="G104" s="42"/>
      <c r="H104" s="38">
        <f t="shared" si="3"/>
        <v>100</v>
      </c>
    </row>
    <row r="108" spans="1:10" x14ac:dyDescent="0.2">
      <c r="A108" s="67"/>
      <c r="B108" s="69" t="s">
        <v>112</v>
      </c>
      <c r="C108" s="69" t="s">
        <v>113</v>
      </c>
    </row>
    <row r="109" spans="1:10" ht="112.5" x14ac:dyDescent="0.2">
      <c r="A109" s="70" t="s">
        <v>114</v>
      </c>
      <c r="B109" s="38">
        <f>+'T01.15'!C16</f>
        <v>1.5873015873015872</v>
      </c>
      <c r="C109" s="38">
        <f>+'T01.15'!D16</f>
        <v>98.412698412698418</v>
      </c>
    </row>
    <row r="110" spans="1:10" ht="123.75" x14ac:dyDescent="0.2">
      <c r="A110" s="101" t="s">
        <v>115</v>
      </c>
      <c r="B110" s="38">
        <f>+'T01.15'!C17</f>
        <v>13.533834586466165</v>
      </c>
      <c r="C110" s="38">
        <f>+'T01.15'!D17</f>
        <v>86.46616541353383</v>
      </c>
    </row>
  </sheetData>
  <mergeCells count="2">
    <mergeCell ref="A97:A99"/>
    <mergeCell ref="A72:A73"/>
  </mergeCell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7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20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>
      <c r="B27" s="44"/>
      <c r="C27" s="44"/>
    </row>
    <row r="28" spans="1:8" ht="15" customHeight="1" x14ac:dyDescent="0.2"/>
    <row r="29" spans="1:8" ht="15" customHeight="1" x14ac:dyDescent="0.2"/>
    <row r="30" spans="1:8" ht="15" customHeight="1" x14ac:dyDescent="0.2"/>
    <row r="31" spans="1:8" ht="15" customHeight="1" x14ac:dyDescent="0.2"/>
    <row r="32" spans="1:8" ht="12.75" customHeight="1" x14ac:dyDescent="0.2">
      <c r="A32" s="119" t="s">
        <v>160</v>
      </c>
      <c r="B32" s="119"/>
      <c r="C32" s="119"/>
      <c r="D32" s="119"/>
      <c r="E32" s="119"/>
      <c r="F32" s="119"/>
      <c r="G32" s="119"/>
      <c r="H32" s="119"/>
    </row>
    <row r="36" spans="11:11" x14ac:dyDescent="0.2">
      <c r="K36" s="38"/>
    </row>
    <row r="37" spans="11:11" x14ac:dyDescent="0.2">
      <c r="K37" s="38"/>
    </row>
    <row r="38" spans="11:11" x14ac:dyDescent="0.2">
      <c r="K38" s="38"/>
    </row>
    <row r="39" spans="11:11" x14ac:dyDescent="0.2">
      <c r="K39" s="38"/>
    </row>
    <row r="40" spans="11:11" x14ac:dyDescent="0.2">
      <c r="K40" s="38"/>
    </row>
    <row r="41" spans="11:11" x14ac:dyDescent="0.2">
      <c r="K41" s="38"/>
    </row>
    <row r="42" spans="11:11" x14ac:dyDescent="0.2">
      <c r="K42" s="38"/>
    </row>
    <row r="43" spans="11:11" x14ac:dyDescent="0.2">
      <c r="K43" s="38"/>
    </row>
  </sheetData>
  <mergeCells count="3">
    <mergeCell ref="B11:H11"/>
    <mergeCell ref="A32:H32"/>
    <mergeCell ref="A6:I6"/>
  </mergeCells>
  <hyperlinks>
    <hyperlink ref="A32:H32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5.710937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36" customHeight="1" x14ac:dyDescent="0.2">
      <c r="A11" s="15"/>
      <c r="B11" s="126" t="s">
        <v>116</v>
      </c>
      <c r="C11" s="126"/>
      <c r="D11" s="126"/>
      <c r="E11" s="126"/>
      <c r="F11" s="126"/>
      <c r="G11" s="126"/>
      <c r="H11" s="126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15" ht="15" customHeight="1" x14ac:dyDescent="0.2"/>
    <row r="18" spans="1:15" ht="15" customHeight="1" x14ac:dyDescent="0.2"/>
    <row r="19" spans="1:15" ht="15" customHeight="1" x14ac:dyDescent="0.2"/>
    <row r="20" spans="1:15" ht="15" customHeight="1" x14ac:dyDescent="0.2"/>
    <row r="21" spans="1:15" ht="15" customHeight="1" x14ac:dyDescent="0.2"/>
    <row r="22" spans="1:15" ht="15" customHeight="1" x14ac:dyDescent="0.2"/>
    <row r="23" spans="1:15" ht="15" customHeight="1" x14ac:dyDescent="0.2"/>
    <row r="24" spans="1:15" ht="15" customHeight="1" x14ac:dyDescent="0.2">
      <c r="K24" s="60"/>
      <c r="L24" s="15"/>
      <c r="M24" s="64"/>
      <c r="O24" s="64"/>
    </row>
    <row r="25" spans="1:15" ht="15" customHeight="1" x14ac:dyDescent="0.2">
      <c r="K25" s="60"/>
      <c r="L25" s="15"/>
      <c r="M25" s="64"/>
      <c r="O25" s="64"/>
    </row>
    <row r="26" spans="1:15" ht="15" customHeight="1" x14ac:dyDescent="0.2">
      <c r="K26" s="60"/>
      <c r="L26" s="15"/>
      <c r="M26" s="64"/>
      <c r="O26" s="64"/>
    </row>
    <row r="27" spans="1:15" ht="15" customHeight="1" x14ac:dyDescent="0.2">
      <c r="K27" s="60"/>
      <c r="L27" s="15"/>
      <c r="M27" s="64"/>
      <c r="O27" s="64"/>
    </row>
    <row r="28" spans="1:15" ht="15" customHeight="1" x14ac:dyDescent="0.2"/>
    <row r="29" spans="1:15" ht="15" customHeight="1" x14ac:dyDescent="0.2">
      <c r="B29" s="44"/>
      <c r="D29" s="15"/>
      <c r="E29" s="15"/>
      <c r="F29" s="65"/>
      <c r="G29" s="66"/>
      <c r="H29" s="66"/>
    </row>
    <row r="30" spans="1:15" ht="15" customHeight="1" x14ac:dyDescent="0.2"/>
    <row r="31" spans="1:15" ht="12.75" customHeight="1" x14ac:dyDescent="0.2">
      <c r="A31" s="119" t="s">
        <v>160</v>
      </c>
      <c r="B31" s="119"/>
      <c r="C31" s="119"/>
      <c r="D31" s="119"/>
      <c r="E31" s="119"/>
      <c r="F31" s="119"/>
      <c r="G31" s="119"/>
      <c r="H31" s="119"/>
    </row>
  </sheetData>
  <mergeCells count="3">
    <mergeCell ref="B11:H11"/>
    <mergeCell ref="A31:H31"/>
    <mergeCell ref="A6:I6"/>
  </mergeCells>
  <hyperlinks>
    <hyperlink ref="A31:H31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048576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16.140625" customWidth="1"/>
    <col min="9" max="9" width="13.7109375" customWidth="1"/>
    <col min="10" max="10" width="39" customWidth="1"/>
    <col min="11" max="64" width="13.7109375" customWidth="1"/>
  </cols>
  <sheetData>
    <row r="6" spans="1:9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9" ht="26.25" customHeight="1" x14ac:dyDescent="0.2">
      <c r="B11" s="126" t="s">
        <v>117</v>
      </c>
      <c r="C11" s="126"/>
      <c r="D11" s="126"/>
      <c r="E11" s="126"/>
      <c r="F11" s="126"/>
      <c r="G11" s="126"/>
      <c r="H11" s="126"/>
    </row>
    <row r="22" spans="2:9" ht="12.75" customHeight="1" x14ac:dyDescent="0.2"/>
    <row r="23" spans="2:9" ht="12.75" customHeight="1" x14ac:dyDescent="0.2"/>
    <row r="24" spans="2:9" ht="12.75" customHeight="1" x14ac:dyDescent="0.2"/>
    <row r="25" spans="2:9" ht="12.75" customHeight="1" x14ac:dyDescent="0.2"/>
    <row r="26" spans="2:9" ht="12.75" customHeight="1" x14ac:dyDescent="0.2"/>
    <row r="27" spans="2:9" ht="18" customHeight="1" x14ac:dyDescent="0.2"/>
    <row r="28" spans="2:9" ht="18" customHeight="1" x14ac:dyDescent="0.2"/>
    <row r="29" spans="2:9" ht="18" customHeight="1" x14ac:dyDescent="0.2"/>
    <row r="30" spans="2:9" ht="18" customHeight="1" x14ac:dyDescent="0.2"/>
    <row r="31" spans="2:9" ht="30" customHeight="1" x14ac:dyDescent="0.2">
      <c r="B31" s="128" t="s">
        <v>118</v>
      </c>
      <c r="C31" s="128"/>
      <c r="D31" s="128"/>
      <c r="E31" s="128"/>
      <c r="F31" s="128"/>
      <c r="G31" s="128"/>
      <c r="H31" s="128"/>
    </row>
    <row r="32" spans="2:9" ht="12.75" customHeight="1" x14ac:dyDescent="0.3">
      <c r="B32" s="44"/>
      <c r="C32" s="44"/>
      <c r="D32" s="44"/>
      <c r="I32" s="102"/>
    </row>
    <row r="33" spans="1:8" ht="12.75" customHeight="1" x14ac:dyDescent="0.2"/>
    <row r="34" spans="1:8" ht="12.75" customHeight="1" x14ac:dyDescent="0.2">
      <c r="A34" s="119" t="s">
        <v>160</v>
      </c>
      <c r="B34" s="119"/>
      <c r="C34" s="119"/>
      <c r="D34" s="119"/>
      <c r="E34" s="119"/>
      <c r="F34" s="119"/>
      <c r="G34" s="119"/>
      <c r="H34" s="119"/>
    </row>
    <row r="65539" ht="12.75" customHeight="1" x14ac:dyDescent="0.2"/>
    <row r="1048576" ht="12.75" customHeight="1" x14ac:dyDescent="0.2"/>
  </sheetData>
  <mergeCells count="4">
    <mergeCell ref="B11:H11"/>
    <mergeCell ref="B31:H31"/>
    <mergeCell ref="A34:H34"/>
    <mergeCell ref="A6:I6"/>
  </mergeCells>
  <hyperlinks>
    <hyperlink ref="A34:H34" location="Índice!A1" display="Volver a índice GESTIÓN DE RESIDUOS Y RECICLAJE"/>
  </hyperlinks>
  <pageMargins left="0.74803149606299213" right="0.4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L65536"/>
  <sheetViews>
    <sheetView showGridLines="0" workbookViewId="0">
      <selection activeCell="A6" sqref="A6:H6"/>
    </sheetView>
  </sheetViews>
  <sheetFormatPr baseColWidth="10" defaultRowHeight="15" customHeight="1" x14ac:dyDescent="0.2"/>
  <cols>
    <col min="1" max="2" width="3.28515625" customWidth="1"/>
    <col min="3" max="3" width="62.42578125" customWidth="1"/>
    <col min="4" max="4" width="1" customWidth="1"/>
    <col min="5" max="5" width="15.7109375" customWidth="1"/>
    <col min="6" max="6" width="16.85546875" customWidth="1"/>
    <col min="7" max="7" width="1" customWidth="1"/>
    <col min="8" max="8" width="15.7109375" customWidth="1"/>
    <col min="9" max="64" width="13.7109375" customWidth="1"/>
  </cols>
  <sheetData>
    <row r="6" spans="1:64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</row>
    <row r="9" spans="1:6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64" ht="15" customHeight="1" x14ac:dyDescent="0.2">
      <c r="C10" s="15"/>
    </row>
    <row r="11" spans="1:64" ht="15" customHeight="1" x14ac:dyDescent="0.2">
      <c r="B11" s="15" t="s">
        <v>1</v>
      </c>
      <c r="C11" s="15"/>
    </row>
    <row r="12" spans="1:64" ht="1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30" customHeight="1" x14ac:dyDescent="0.2">
      <c r="A13" s="3"/>
      <c r="B13" s="117" t="s">
        <v>2</v>
      </c>
      <c r="C13" s="117"/>
      <c r="D13" s="117"/>
      <c r="E13" s="117"/>
      <c r="F13" s="117"/>
      <c r="G13" s="117"/>
      <c r="H13" s="11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44.85" customHeight="1" x14ac:dyDescent="0.2">
      <c r="A15" s="3"/>
      <c r="B15" s="16"/>
      <c r="C15" s="16"/>
      <c r="D15" s="3"/>
      <c r="E15" s="118" t="s">
        <v>173</v>
      </c>
      <c r="F15" s="118"/>
      <c r="G15" s="17"/>
      <c r="H15" s="118" t="s">
        <v>31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34.5" customHeight="1" x14ac:dyDescent="0.2">
      <c r="A16" s="3"/>
      <c r="B16" s="18"/>
      <c r="C16" s="18"/>
      <c r="D16" s="8"/>
      <c r="E16" s="19" t="s">
        <v>32</v>
      </c>
      <c r="F16" s="19" t="s">
        <v>33</v>
      </c>
      <c r="G16" s="17"/>
      <c r="H16" s="11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ht="15" customHeight="1" x14ac:dyDescent="0.2">
      <c r="A17" s="3"/>
      <c r="B17" s="20" t="s">
        <v>34</v>
      </c>
      <c r="C17" s="8"/>
      <c r="D17" s="8"/>
      <c r="E17" s="8"/>
      <c r="F17" s="8"/>
      <c r="G17" s="8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ht="15" customHeight="1" x14ac:dyDescent="0.2">
      <c r="A18" s="3"/>
      <c r="B18" s="21"/>
      <c r="C18" s="22" t="s">
        <v>35</v>
      </c>
      <c r="D18" s="20"/>
      <c r="E18" s="23">
        <v>867278.29999999993</v>
      </c>
      <c r="F18" s="24">
        <v>3.9</v>
      </c>
      <c r="G18" s="25"/>
      <c r="H18" s="23">
        <v>22122980.900000002</v>
      </c>
      <c r="I18" s="2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ht="15" customHeight="1" x14ac:dyDescent="0.2">
      <c r="A19" s="3"/>
      <c r="B19" s="20" t="s">
        <v>36</v>
      </c>
      <c r="C19" s="8"/>
      <c r="D19" s="8"/>
      <c r="E19" s="27"/>
      <c r="F19" s="25"/>
      <c r="G19" s="25"/>
      <c r="H19" s="27"/>
      <c r="I19" s="2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ht="15" customHeight="1" x14ac:dyDescent="0.2">
      <c r="A20" s="3"/>
      <c r="B20" s="8"/>
      <c r="C20" s="20" t="s">
        <v>37</v>
      </c>
      <c r="D20" s="20"/>
      <c r="E20" s="27">
        <v>11990.8</v>
      </c>
      <c r="F20" s="25">
        <v>1.1000000000000001</v>
      </c>
      <c r="G20" s="25"/>
      <c r="H20" s="27">
        <v>1061646.1000000001</v>
      </c>
      <c r="I20" s="2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ht="15" customHeight="1" x14ac:dyDescent="0.2">
      <c r="A21" s="3"/>
      <c r="B21" s="8"/>
      <c r="C21" s="20" t="s">
        <v>38</v>
      </c>
      <c r="D21" s="20"/>
      <c r="E21" s="27">
        <v>402</v>
      </c>
      <c r="F21" s="25">
        <v>0</v>
      </c>
      <c r="G21" s="25"/>
      <c r="H21" s="27">
        <v>808176</v>
      </c>
      <c r="I21" s="2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ht="15" customHeight="1" x14ac:dyDescent="0.2">
      <c r="A22" s="3"/>
      <c r="B22" s="18"/>
      <c r="C22" s="22" t="s">
        <v>39</v>
      </c>
      <c r="D22" s="20"/>
      <c r="E22" s="23">
        <v>12641.4</v>
      </c>
      <c r="F22" s="24">
        <v>0.3</v>
      </c>
      <c r="G22" s="25"/>
      <c r="H22" s="23">
        <v>4077263.6999999993</v>
      </c>
      <c r="I22" s="2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ht="15" customHeight="1" x14ac:dyDescent="0.2">
      <c r="A23" s="3"/>
      <c r="B23" s="20" t="s">
        <v>12</v>
      </c>
      <c r="C23" s="8"/>
      <c r="D23" s="8"/>
      <c r="E23" s="8"/>
      <c r="F23" s="8"/>
      <c r="G23" s="8"/>
      <c r="H23" s="8"/>
      <c r="I23" s="2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ht="15" customHeight="1" x14ac:dyDescent="0.2">
      <c r="A24" s="3"/>
      <c r="B24" s="8"/>
      <c r="C24" s="20" t="s">
        <v>40</v>
      </c>
      <c r="D24" s="20"/>
      <c r="E24" s="28">
        <v>28540</v>
      </c>
      <c r="F24" s="25">
        <v>10.7</v>
      </c>
      <c r="G24" s="25"/>
      <c r="H24" s="28">
        <v>267886</v>
      </c>
      <c r="I24" s="2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ht="15" customHeight="1" x14ac:dyDescent="0.2">
      <c r="A25" s="3"/>
      <c r="B25" s="18"/>
      <c r="C25" s="22" t="s">
        <v>41</v>
      </c>
      <c r="D25" s="20"/>
      <c r="E25" s="29">
        <v>18183</v>
      </c>
      <c r="F25" s="24">
        <v>9.9</v>
      </c>
      <c r="G25" s="25"/>
      <c r="H25" s="29">
        <v>184247</v>
      </c>
      <c r="I25" s="2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ht="15" customHeight="1" x14ac:dyDescent="0.2">
      <c r="A26" s="3"/>
      <c r="B26" s="8"/>
      <c r="C26" s="20"/>
      <c r="D26" s="20"/>
      <c r="E26" s="27"/>
      <c r="F26" s="25"/>
      <c r="G26" s="25"/>
      <c r="H26" s="27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ht="15" customHeight="1" x14ac:dyDescent="0.2">
      <c r="A27" s="3"/>
      <c r="B27" s="8"/>
      <c r="C27" s="20"/>
      <c r="D27" s="20"/>
      <c r="E27" s="27"/>
      <c r="F27" s="25"/>
      <c r="G27" s="25"/>
      <c r="H27" s="2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ht="12.75" customHeight="1" x14ac:dyDescent="0.2">
      <c r="A28" s="119" t="s">
        <v>160</v>
      </c>
      <c r="B28" s="119"/>
      <c r="C28" s="119"/>
      <c r="D28" s="119"/>
      <c r="E28" s="119"/>
      <c r="F28" s="119"/>
      <c r="G28" s="119"/>
      <c r="H28" s="119"/>
    </row>
    <row r="65536" ht="12.75" customHeight="1" x14ac:dyDescent="0.2"/>
  </sheetData>
  <mergeCells count="5">
    <mergeCell ref="A6:H6"/>
    <mergeCell ref="B13:H13"/>
    <mergeCell ref="E15:F15"/>
    <mergeCell ref="H15:H16"/>
    <mergeCell ref="A28:H28"/>
  </mergeCells>
  <hyperlinks>
    <hyperlink ref="A28:H28" location="Índice!A1" display="Volver a índice GESTIÓN DE RESIDUOS Y RECICLAJE"/>
  </hyperlinks>
  <pageMargins left="0.74803149606299213" right="0.25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8.28515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/>
    <row r="11" spans="1:9" ht="27" customHeight="1" x14ac:dyDescent="0.2">
      <c r="B11" s="126" t="s">
        <v>119</v>
      </c>
      <c r="C11" s="126"/>
      <c r="D11" s="126"/>
      <c r="E11" s="126"/>
      <c r="F11" s="126"/>
      <c r="G11" s="126"/>
      <c r="H11" s="126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24.75" customHeight="1" x14ac:dyDescent="0.2">
      <c r="B28" s="128" t="s">
        <v>120</v>
      </c>
      <c r="C28" s="128"/>
      <c r="D28" s="128"/>
      <c r="E28" s="128"/>
      <c r="F28" s="128"/>
      <c r="G28" s="128"/>
      <c r="H28" s="128"/>
    </row>
    <row r="29" spans="1:8" ht="15" customHeight="1" x14ac:dyDescent="0.2">
      <c r="B29" s="44"/>
      <c r="C29" s="44"/>
    </row>
    <row r="30" spans="1:8" ht="15" customHeight="1" x14ac:dyDescent="0.2"/>
    <row r="31" spans="1:8" ht="12.75" customHeight="1" x14ac:dyDescent="0.2">
      <c r="A31" s="119" t="s">
        <v>160</v>
      </c>
      <c r="B31" s="119"/>
      <c r="C31" s="119"/>
      <c r="D31" s="119"/>
      <c r="E31" s="119"/>
      <c r="F31" s="119"/>
      <c r="G31" s="119"/>
      <c r="H31" s="119"/>
    </row>
  </sheetData>
  <mergeCells count="4">
    <mergeCell ref="B11:H11"/>
    <mergeCell ref="B28:H28"/>
    <mergeCell ref="A31:H31"/>
    <mergeCell ref="A6:I6"/>
  </mergeCells>
  <hyperlinks>
    <hyperlink ref="A31:H31" location="Índice!A1" display="Volver a índice GESTIÓN DE RESIDUOS Y RECICLAJE"/>
  </hyperlinks>
  <pageMargins left="0.74803149606299213" right="0.5901574803149606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537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15.85546875" customWidth="1"/>
    <col min="9" max="64" width="13.7109375" customWidth="1"/>
  </cols>
  <sheetData>
    <row r="6" spans="1:9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9" ht="29.25" customHeight="1" x14ac:dyDescent="0.2">
      <c r="B11" s="126" t="s">
        <v>121</v>
      </c>
      <c r="C11" s="126"/>
      <c r="D11" s="126"/>
      <c r="E11" s="126"/>
      <c r="F11" s="126"/>
      <c r="G11" s="126"/>
      <c r="H11" s="126"/>
    </row>
    <row r="22" spans="1:8" ht="12.75" customHeight="1" x14ac:dyDescent="0.2"/>
    <row r="23" spans="1:8" ht="12.75" customHeight="1" x14ac:dyDescent="0.2"/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>
      <c r="B28" s="44"/>
    </row>
    <row r="29" spans="1:8" ht="12.75" customHeight="1" x14ac:dyDescent="0.2">
      <c r="B29" s="44"/>
    </row>
    <row r="30" spans="1:8" ht="12.75" customHeight="1" x14ac:dyDescent="0.2"/>
    <row r="31" spans="1:8" ht="12.75" customHeight="1" x14ac:dyDescent="0.2">
      <c r="A31" s="119" t="s">
        <v>160</v>
      </c>
      <c r="B31" s="119"/>
      <c r="C31" s="119"/>
      <c r="D31" s="119"/>
      <c r="E31" s="119"/>
      <c r="F31" s="119"/>
      <c r="G31" s="119"/>
      <c r="H31" s="119"/>
    </row>
    <row r="65537" ht="12.75" customHeight="1" x14ac:dyDescent="0.2"/>
  </sheetData>
  <mergeCells count="3">
    <mergeCell ref="B11:H11"/>
    <mergeCell ref="A31:H31"/>
    <mergeCell ref="A6:I6"/>
  </mergeCells>
  <hyperlinks>
    <hyperlink ref="A31:H31" location="Índice!A1" display="Volver a índice GESTIÓN DE RESIDUOS Y RECICLAJE"/>
  </hyperlinks>
  <pageMargins left="0.74803149606299213" right="0.27992125984251964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65536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24" customWidth="1"/>
    <col min="9" max="64" width="13.7109375" customWidth="1"/>
  </cols>
  <sheetData>
    <row r="6" spans="1:9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9" ht="24.75" customHeight="1" x14ac:dyDescent="0.2">
      <c r="B11" s="126" t="s">
        <v>25</v>
      </c>
      <c r="C11" s="126"/>
      <c r="D11" s="126"/>
      <c r="E11" s="126"/>
      <c r="F11" s="126"/>
      <c r="G11" s="126"/>
      <c r="H11" s="126"/>
    </row>
    <row r="27" spans="2:11" ht="12.75" customHeight="1" x14ac:dyDescent="0.2">
      <c r="B27" s="44"/>
    </row>
    <row r="28" spans="2:11" ht="12.75" customHeight="1" x14ac:dyDescent="0.2">
      <c r="J28" s="36"/>
      <c r="K28" s="87"/>
    </row>
    <row r="29" spans="2:11" ht="12.75" customHeight="1" x14ac:dyDescent="0.2"/>
    <row r="30" spans="2:11" ht="15" customHeight="1" x14ac:dyDescent="0.2">
      <c r="J30" s="36"/>
      <c r="K30" s="87"/>
    </row>
    <row r="31" spans="2:11" ht="15" customHeight="1" x14ac:dyDescent="0.2">
      <c r="J31" s="36"/>
      <c r="K31" s="87"/>
    </row>
    <row r="32" spans="2:11" ht="15" customHeight="1" x14ac:dyDescent="0.2">
      <c r="J32" s="36"/>
      <c r="K32" s="87"/>
    </row>
    <row r="33" spans="1:11" ht="15" customHeight="1" x14ac:dyDescent="0.2">
      <c r="J33" s="36"/>
      <c r="K33" s="87"/>
    </row>
    <row r="34" spans="1:11" ht="15" customHeight="1" x14ac:dyDescent="0.2">
      <c r="J34" s="36"/>
      <c r="K34" s="87"/>
    </row>
    <row r="35" spans="1:11" ht="15" customHeight="1" x14ac:dyDescent="0.2">
      <c r="J35" s="36"/>
      <c r="K35" s="87"/>
    </row>
    <row r="38" spans="1:11" ht="15" customHeight="1" x14ac:dyDescent="0.2">
      <c r="A38" s="119" t="s">
        <v>160</v>
      </c>
      <c r="B38" s="119"/>
      <c r="C38" s="119"/>
      <c r="D38" s="119"/>
      <c r="E38" s="119"/>
      <c r="F38" s="119"/>
      <c r="G38" s="119"/>
      <c r="H38" s="119"/>
    </row>
    <row r="65536" ht="12.75" customHeight="1" x14ac:dyDescent="0.2"/>
  </sheetData>
  <mergeCells count="3">
    <mergeCell ref="B11:H11"/>
    <mergeCell ref="A38:H38"/>
    <mergeCell ref="A6:I6"/>
  </mergeCells>
  <hyperlinks>
    <hyperlink ref="A38:H38" location="Índice!A1" display="Volver a índice GESTIÓN DE RESIDUOS Y RECICLAJE"/>
  </hyperlinks>
  <pageMargins left="0.74803149606299213" right="7.9921259842519687E-2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122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50.25" customHeight="1" x14ac:dyDescent="0.2">
      <c r="B27" s="130" t="s">
        <v>123</v>
      </c>
      <c r="C27" s="130"/>
      <c r="D27" s="130"/>
      <c r="E27" s="130"/>
      <c r="F27" s="130"/>
      <c r="G27" s="130"/>
      <c r="H27" s="130"/>
    </row>
    <row r="28" spans="1:8" ht="15" customHeight="1" x14ac:dyDescent="0.2">
      <c r="B28" s="44"/>
      <c r="C28" s="44"/>
    </row>
    <row r="29" spans="1:8" ht="15" customHeight="1" x14ac:dyDescent="0.2"/>
    <row r="30" spans="1:8" ht="12.75" customHeight="1" x14ac:dyDescent="0.2">
      <c r="A30" s="119" t="s">
        <v>160</v>
      </c>
      <c r="B30" s="119"/>
      <c r="C30" s="119"/>
      <c r="D30" s="119"/>
      <c r="E30" s="119"/>
      <c r="F30" s="119"/>
      <c r="G30" s="119"/>
      <c r="H30" s="119"/>
    </row>
  </sheetData>
  <mergeCells count="4">
    <mergeCell ref="B11:H11"/>
    <mergeCell ref="B27:H27"/>
    <mergeCell ref="A30:H30"/>
    <mergeCell ref="A6:I6"/>
  </mergeCells>
  <hyperlinks>
    <hyperlink ref="A30:H30" location="Índice!A1" display="Volver a índice GESTIÓN DE RESIDUOS Y RECICLAJE"/>
  </hyperlinks>
  <pageMargins left="0.74803149606299213" right="0.6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27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>
      <c r="B27" s="44"/>
      <c r="C27" s="44"/>
    </row>
    <row r="28" spans="1:8" ht="15" customHeight="1" x14ac:dyDescent="0.2"/>
    <row r="29" spans="1:8" ht="12.75" customHeight="1" x14ac:dyDescent="0.2">
      <c r="A29" s="119" t="s">
        <v>160</v>
      </c>
      <c r="B29" s="119"/>
      <c r="C29" s="119"/>
      <c r="D29" s="119"/>
      <c r="E29" s="119"/>
      <c r="F29" s="119"/>
      <c r="G29" s="119"/>
      <c r="H29" s="119"/>
    </row>
  </sheetData>
  <mergeCells count="3">
    <mergeCell ref="B11:H11"/>
    <mergeCell ref="A29:H29"/>
    <mergeCell ref="A6:I6"/>
  </mergeCells>
  <hyperlinks>
    <hyperlink ref="A29:H29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28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15" customHeight="1" x14ac:dyDescent="0.2"/>
    <row r="29" spans="1:8" ht="12.75" customHeight="1" x14ac:dyDescent="0.2">
      <c r="A29" s="119" t="s">
        <v>160</v>
      </c>
      <c r="B29" s="119"/>
      <c r="C29" s="119"/>
      <c r="D29" s="119"/>
      <c r="E29" s="119"/>
      <c r="F29" s="119"/>
      <c r="G29" s="119"/>
      <c r="H29" s="119"/>
    </row>
  </sheetData>
  <mergeCells count="3">
    <mergeCell ref="B11:H11"/>
    <mergeCell ref="A29:H29"/>
    <mergeCell ref="A6:I6"/>
  </mergeCells>
  <hyperlinks>
    <hyperlink ref="A29:H29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workbookViewId="0">
      <selection activeCell="A6" sqref="A6:I6"/>
    </sheetView>
  </sheetViews>
  <sheetFormatPr baseColWidth="10" defaultRowHeight="12.75" x14ac:dyDescent="0.2"/>
  <cols>
    <col min="1" max="1" width="5.85546875" customWidth="1"/>
    <col min="2" max="64" width="14.140625" customWidth="1"/>
  </cols>
  <sheetData>
    <row r="1" spans="1:10" ht="14.85" customHeight="1" x14ac:dyDescent="0.2"/>
    <row r="2" spans="1:10" ht="14.85" customHeight="1" x14ac:dyDescent="0.2"/>
    <row r="3" spans="1:10" ht="14.85" customHeight="1" x14ac:dyDescent="0.2"/>
    <row r="4" spans="1:10" ht="14.85" customHeight="1" x14ac:dyDescent="0.2"/>
    <row r="5" spans="1:10" ht="14.8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0" ht="43.35" customHeight="1" x14ac:dyDescent="0.2">
      <c r="A6" s="115" t="s">
        <v>171</v>
      </c>
      <c r="B6" s="115"/>
      <c r="C6" s="115"/>
      <c r="D6" s="115"/>
      <c r="E6" s="115"/>
      <c r="F6" s="115"/>
      <c r="G6" s="115"/>
      <c r="H6" s="115"/>
      <c r="I6" s="115"/>
      <c r="J6" s="1"/>
    </row>
    <row r="7" spans="1:10" ht="14.8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ht="14.8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10" ht="14.8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0" x14ac:dyDescent="0.2">
      <c r="B11" s="15" t="s">
        <v>124</v>
      </c>
    </row>
    <row r="31" spans="4:5" x14ac:dyDescent="0.2">
      <c r="D31" s="103"/>
      <c r="E31" s="103"/>
    </row>
    <row r="32" spans="4:5" x14ac:dyDescent="0.2">
      <c r="D32" s="103"/>
      <c r="E32" s="103"/>
    </row>
    <row r="33" spans="1:13" x14ac:dyDescent="0.2">
      <c r="D33" s="103"/>
      <c r="E33" s="103"/>
    </row>
    <row r="34" spans="1:13" x14ac:dyDescent="0.2">
      <c r="D34" s="103"/>
      <c r="E34" s="103"/>
    </row>
    <row r="35" spans="1:13" x14ac:dyDescent="0.2">
      <c r="D35" s="103"/>
      <c r="E35" s="103"/>
    </row>
    <row r="36" spans="1:13" ht="12.75" customHeight="1" x14ac:dyDescent="0.2">
      <c r="A36" s="119" t="s">
        <v>160</v>
      </c>
      <c r="B36" s="119"/>
      <c r="C36" s="119"/>
      <c r="D36" s="119"/>
      <c r="E36" s="119"/>
      <c r="F36" s="119"/>
      <c r="G36" s="119"/>
      <c r="H36" s="119"/>
    </row>
    <row r="37" spans="1:13" x14ac:dyDescent="0.2">
      <c r="G37" s="36"/>
      <c r="H37" s="38"/>
    </row>
    <row r="38" spans="1:13" x14ac:dyDescent="0.2">
      <c r="G38" s="36"/>
      <c r="H38" s="38"/>
    </row>
    <row r="39" spans="1:13" x14ac:dyDescent="0.2">
      <c r="G39" s="36"/>
      <c r="H39" s="38"/>
      <c r="K39" s="36"/>
      <c r="L39" s="38"/>
      <c r="M39" s="38"/>
    </row>
    <row r="40" spans="1:13" x14ac:dyDescent="0.2">
      <c r="G40" s="36"/>
      <c r="H40" s="38"/>
      <c r="K40" s="36"/>
      <c r="L40" s="38"/>
      <c r="M40" s="38"/>
    </row>
    <row r="41" spans="1:13" x14ac:dyDescent="0.2">
      <c r="K41" s="36"/>
      <c r="L41" s="38"/>
      <c r="M41" s="38"/>
    </row>
    <row r="42" spans="1:13" x14ac:dyDescent="0.2">
      <c r="K42" s="36"/>
      <c r="L42" s="38"/>
      <c r="M42" s="38"/>
    </row>
    <row r="43" spans="1:13" x14ac:dyDescent="0.2">
      <c r="I43" s="103"/>
      <c r="J43" s="103"/>
    </row>
    <row r="44" spans="1:13" x14ac:dyDescent="0.2">
      <c r="I44" s="103"/>
      <c r="J44" s="103"/>
    </row>
    <row r="45" spans="1:13" x14ac:dyDescent="0.2">
      <c r="I45" s="103"/>
      <c r="J45" s="103"/>
    </row>
    <row r="46" spans="1:13" x14ac:dyDescent="0.2">
      <c r="I46" s="103"/>
      <c r="J46" s="103"/>
    </row>
  </sheetData>
  <mergeCells count="2">
    <mergeCell ref="A6:I6"/>
    <mergeCell ref="A36:H36"/>
  </mergeCells>
  <hyperlinks>
    <hyperlink ref="A36:H36" location="Índice!A1" display="Volver a índice GESTIÓN DE RESIDUOS Y RECICLAJE"/>
  </hyperlink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6" sqref="A6:I6"/>
    </sheetView>
  </sheetViews>
  <sheetFormatPr baseColWidth="10" defaultRowHeight="12.75" x14ac:dyDescent="0.2"/>
  <cols>
    <col min="1" max="1" width="5.28515625" customWidth="1"/>
    <col min="2" max="64" width="14.140625" customWidth="1"/>
  </cols>
  <sheetData>
    <row r="1" spans="1:10" ht="14.85" customHeight="1" x14ac:dyDescent="0.2"/>
    <row r="2" spans="1:10" ht="14.85" customHeight="1" x14ac:dyDescent="0.2"/>
    <row r="3" spans="1:10" ht="14.85" customHeight="1" x14ac:dyDescent="0.2"/>
    <row r="4" spans="1:10" ht="14.85" customHeight="1" x14ac:dyDescent="0.2"/>
    <row r="5" spans="1:10" ht="14.8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0" ht="43.35" customHeight="1" x14ac:dyDescent="0.2">
      <c r="A6" s="115" t="s">
        <v>171</v>
      </c>
      <c r="B6" s="115"/>
      <c r="C6" s="115"/>
      <c r="D6" s="115"/>
      <c r="E6" s="115"/>
      <c r="F6" s="115"/>
      <c r="G6" s="115"/>
      <c r="H6" s="115"/>
      <c r="I6" s="115"/>
      <c r="J6" s="1"/>
    </row>
    <row r="7" spans="1:10" ht="14.8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ht="14.8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10" ht="14.8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0" ht="12.75" customHeight="1" x14ac:dyDescent="0.2">
      <c r="A10" s="104"/>
      <c r="B10" s="104"/>
      <c r="C10" s="104"/>
      <c r="D10" s="104"/>
    </row>
    <row r="11" spans="1:10" ht="12.6" customHeight="1" x14ac:dyDescent="0.2">
      <c r="A11" s="45"/>
      <c r="B11" s="45"/>
    </row>
    <row r="12" spans="1:10" ht="12.95" customHeight="1" x14ac:dyDescent="0.2">
      <c r="A12" s="15"/>
      <c r="B12" s="15" t="s">
        <v>30</v>
      </c>
    </row>
    <row r="38" spans="1:8" ht="12.75" customHeight="1" x14ac:dyDescent="0.2">
      <c r="A38" s="119" t="s">
        <v>160</v>
      </c>
      <c r="B38" s="119"/>
      <c r="C38" s="119"/>
      <c r="D38" s="119"/>
      <c r="E38" s="119"/>
      <c r="F38" s="119"/>
      <c r="G38" s="119"/>
      <c r="H38" s="119"/>
    </row>
  </sheetData>
  <mergeCells count="2">
    <mergeCell ref="A6:I6"/>
    <mergeCell ref="A38:H38"/>
  </mergeCells>
  <hyperlinks>
    <hyperlink ref="A38:H38" location="Índice!A1" display="Volver a índice GESTIÓN DE RESIDUOS Y RECICLAJE"/>
  </hyperlink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5536"/>
  <sheetViews>
    <sheetView showGridLines="0" workbookViewId="0">
      <selection activeCell="A6" sqref="A6:N6"/>
    </sheetView>
  </sheetViews>
  <sheetFormatPr baseColWidth="10" defaultRowHeight="15" customHeight="1" x14ac:dyDescent="0.2"/>
  <cols>
    <col min="1" max="1" width="3.28515625" customWidth="1"/>
    <col min="2" max="2" width="13.7109375" customWidth="1"/>
    <col min="3" max="3" width="1" customWidth="1"/>
    <col min="4" max="4" width="13.140625" customWidth="1"/>
    <col min="5" max="5" width="10.7109375" customWidth="1"/>
    <col min="6" max="6" width="1" customWidth="1"/>
    <col min="7" max="7" width="13.140625" customWidth="1"/>
    <col min="8" max="8" width="10.7109375" customWidth="1"/>
    <col min="9" max="9" width="1" customWidth="1"/>
    <col min="10" max="10" width="13.140625" customWidth="1"/>
    <col min="11" max="11" width="10.7109375" customWidth="1"/>
    <col min="12" max="12" width="1" customWidth="1"/>
    <col min="13" max="13" width="13.140625" customWidth="1"/>
    <col min="14" max="14" width="10.7109375" customWidth="1"/>
    <col min="15" max="64" width="13.7109375" customWidth="1"/>
  </cols>
  <sheetData>
    <row r="6" spans="1:14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4" ht="15" customHeight="1" x14ac:dyDescent="0.2">
      <c r="C10" s="15"/>
    </row>
    <row r="11" spans="1:14" ht="15" customHeight="1" x14ac:dyDescent="0.2">
      <c r="B11" s="15" t="s">
        <v>1</v>
      </c>
      <c r="C11" s="15"/>
    </row>
    <row r="13" spans="1:14" ht="15" customHeight="1" x14ac:dyDescent="0.2">
      <c r="B13" s="120" t="s">
        <v>3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5" spans="1:14" ht="20.100000000000001" customHeight="1" x14ac:dyDescent="0.2">
      <c r="B15" s="121"/>
      <c r="C15" s="31"/>
      <c r="D15" s="122" t="s">
        <v>42</v>
      </c>
      <c r="E15" s="122"/>
      <c r="F15" s="32"/>
      <c r="G15" s="122" t="s">
        <v>36</v>
      </c>
      <c r="H15" s="122"/>
      <c r="J15" s="123" t="s">
        <v>12</v>
      </c>
      <c r="K15" s="123"/>
      <c r="L15" s="123"/>
      <c r="M15" s="123"/>
      <c r="N15" s="123"/>
    </row>
    <row r="16" spans="1:14" ht="24.75" customHeight="1" x14ac:dyDescent="0.2">
      <c r="B16" s="121"/>
      <c r="C16" s="31"/>
      <c r="D16" s="122"/>
      <c r="E16" s="122"/>
      <c r="F16" s="32"/>
      <c r="G16" s="122"/>
      <c r="H16" s="122"/>
      <c r="J16" s="124" t="s">
        <v>43</v>
      </c>
      <c r="K16" s="124"/>
      <c r="L16" s="32"/>
      <c r="M16" s="124" t="s">
        <v>44</v>
      </c>
      <c r="N16" s="124"/>
    </row>
    <row r="17" spans="1:14" ht="23.25" customHeight="1" x14ac:dyDescent="0.2">
      <c r="B17" s="121"/>
      <c r="C17" s="31"/>
      <c r="D17" s="33" t="s">
        <v>45</v>
      </c>
      <c r="E17" s="34" t="s">
        <v>46</v>
      </c>
      <c r="F17" s="32"/>
      <c r="G17" s="33" t="s">
        <v>47</v>
      </c>
      <c r="H17" s="35" t="s">
        <v>46</v>
      </c>
      <c r="J17" s="33" t="s">
        <v>48</v>
      </c>
      <c r="K17" s="34" t="s">
        <v>46</v>
      </c>
      <c r="L17" s="32"/>
      <c r="M17" s="33" t="s">
        <v>49</v>
      </c>
      <c r="N17" s="34" t="s">
        <v>46</v>
      </c>
    </row>
    <row r="18" spans="1:14" ht="15" customHeight="1" x14ac:dyDescent="0.2">
      <c r="B18" s="36" t="s">
        <v>50</v>
      </c>
      <c r="C18" s="36"/>
      <c r="D18" s="37">
        <v>70657</v>
      </c>
      <c r="E18" s="38">
        <v>8.1469811939258712</v>
      </c>
      <c r="F18" s="38"/>
      <c r="G18" s="37">
        <v>937.8</v>
      </c>
      <c r="H18" s="38">
        <v>7.418482130143814</v>
      </c>
      <c r="J18" s="39">
        <v>2269</v>
      </c>
      <c r="K18" s="38">
        <v>7.9502452697967767</v>
      </c>
      <c r="L18" s="38"/>
      <c r="M18" s="39">
        <v>1481</v>
      </c>
      <c r="N18" s="38">
        <v>8.1449705769125007</v>
      </c>
    </row>
    <row r="19" spans="1:14" ht="15" customHeight="1" x14ac:dyDescent="0.2">
      <c r="B19" s="36" t="s">
        <v>51</v>
      </c>
      <c r="C19" s="36"/>
      <c r="D19" s="37">
        <v>172870.2</v>
      </c>
      <c r="E19" s="38">
        <v>19.932494563740384</v>
      </c>
      <c r="F19" s="38"/>
      <c r="G19" s="37">
        <v>1688.7</v>
      </c>
      <c r="H19" s="38">
        <v>13.358488774977456</v>
      </c>
      <c r="J19" s="39">
        <v>5881</v>
      </c>
      <c r="K19" s="38">
        <v>20.606166783461806</v>
      </c>
      <c r="L19" s="38"/>
      <c r="M19" s="39">
        <v>3568</v>
      </c>
      <c r="N19" s="38">
        <v>19.622724522906012</v>
      </c>
    </row>
    <row r="20" spans="1:14" ht="15" customHeight="1" x14ac:dyDescent="0.2">
      <c r="B20" s="36" t="s">
        <v>52</v>
      </c>
      <c r="C20" s="36"/>
      <c r="D20" s="37">
        <v>51232.800000000003</v>
      </c>
      <c r="E20" s="38">
        <v>5.9073079540904008</v>
      </c>
      <c r="F20" s="38"/>
      <c r="G20" s="37">
        <v>1043.0999999999999</v>
      </c>
      <c r="H20" s="38">
        <v>8.251459490246333</v>
      </c>
      <c r="J20" s="39">
        <v>1631</v>
      </c>
      <c r="K20" s="38">
        <v>5.7147862648913801</v>
      </c>
      <c r="L20" s="38"/>
      <c r="M20" s="39">
        <v>1024</v>
      </c>
      <c r="N20" s="38">
        <v>5.6316339437936538</v>
      </c>
    </row>
    <row r="21" spans="1:14" ht="15" customHeight="1" x14ac:dyDescent="0.2">
      <c r="B21" s="36" t="s">
        <v>53</v>
      </c>
      <c r="C21" s="36"/>
      <c r="D21" s="37">
        <v>111491.3</v>
      </c>
      <c r="E21" s="38">
        <v>12.855308382557249</v>
      </c>
      <c r="F21" s="38"/>
      <c r="G21" s="37">
        <v>1595.6</v>
      </c>
      <c r="H21" s="38">
        <v>12.622019713006472</v>
      </c>
      <c r="J21" s="39">
        <v>3825</v>
      </c>
      <c r="K21" s="38">
        <v>13.402242466713385</v>
      </c>
      <c r="L21" s="38"/>
      <c r="M21" s="39">
        <v>2468</v>
      </c>
      <c r="N21" s="38">
        <v>13.573117747346423</v>
      </c>
    </row>
    <row r="22" spans="1:14" ht="15" customHeight="1" x14ac:dyDescent="0.2">
      <c r="B22" s="36" t="s">
        <v>54</v>
      </c>
      <c r="C22" s="36"/>
      <c r="D22" s="37">
        <v>56600.4</v>
      </c>
      <c r="E22" s="38">
        <v>6.5262096376676331</v>
      </c>
      <c r="F22" s="38"/>
      <c r="G22" s="37">
        <v>2539.1</v>
      </c>
      <c r="H22" s="38">
        <v>20.085591785719934</v>
      </c>
      <c r="J22" s="39">
        <v>1836</v>
      </c>
      <c r="K22" s="38">
        <v>6.4330763840224252</v>
      </c>
      <c r="L22" s="38"/>
      <c r="M22" s="39">
        <v>1202</v>
      </c>
      <c r="N22" s="38">
        <v>6.6105703129296591</v>
      </c>
    </row>
    <row r="23" spans="1:14" ht="15" customHeight="1" x14ac:dyDescent="0.2">
      <c r="B23" s="36" t="s">
        <v>55</v>
      </c>
      <c r="C23" s="36"/>
      <c r="D23" s="37">
        <v>87430.399999999994</v>
      </c>
      <c r="E23" s="38">
        <v>10.081008598969904</v>
      </c>
      <c r="F23" s="38"/>
      <c r="G23" s="37">
        <v>1325.4</v>
      </c>
      <c r="H23" s="38">
        <v>10.484598224880157</v>
      </c>
      <c r="J23" s="39">
        <v>2750</v>
      </c>
      <c r="K23" s="38">
        <v>9.6355991590749834</v>
      </c>
      <c r="L23" s="38"/>
      <c r="M23" s="39">
        <v>1798</v>
      </c>
      <c r="N23" s="38">
        <v>9.888357256778308</v>
      </c>
    </row>
    <row r="24" spans="1:14" ht="15" customHeight="1" x14ac:dyDescent="0.2">
      <c r="B24" s="36" t="s">
        <v>56</v>
      </c>
      <c r="C24" s="36"/>
      <c r="D24" s="37">
        <v>256659.8</v>
      </c>
      <c r="E24" s="38">
        <v>29.593707118003532</v>
      </c>
      <c r="F24" s="38"/>
      <c r="G24" s="37">
        <v>1682.2</v>
      </c>
      <c r="H24" s="38">
        <v>13.307070419415574</v>
      </c>
      <c r="J24" s="39">
        <v>8398</v>
      </c>
      <c r="K24" s="38">
        <v>29.425367904695165</v>
      </c>
      <c r="L24" s="38"/>
      <c r="M24" s="39">
        <v>5336</v>
      </c>
      <c r="N24" s="38">
        <v>29.346092503987244</v>
      </c>
    </row>
    <row r="25" spans="1:14" ht="15" customHeight="1" x14ac:dyDescent="0.2">
      <c r="B25" s="36" t="s">
        <v>57</v>
      </c>
      <c r="C25" s="36"/>
      <c r="D25" s="37">
        <v>60336.4</v>
      </c>
      <c r="E25" s="38">
        <v>6.9569825510450354</v>
      </c>
      <c r="F25" s="38"/>
      <c r="G25" s="37">
        <v>1829.5</v>
      </c>
      <c r="H25" s="38">
        <v>14.472289461610266</v>
      </c>
      <c r="J25" s="39">
        <v>1950</v>
      </c>
      <c r="K25" s="38">
        <v>6.8325157673440788</v>
      </c>
      <c r="L25" s="38"/>
      <c r="M25" s="39">
        <v>1306</v>
      </c>
      <c r="N25" s="38">
        <v>7.182533135346203</v>
      </c>
    </row>
    <row r="26" spans="1:14" ht="15" customHeight="1" x14ac:dyDescent="0.2">
      <c r="B26" s="40" t="s">
        <v>58</v>
      </c>
      <c r="C26" s="36"/>
      <c r="D26" s="41">
        <v>867278.29999999993</v>
      </c>
      <c r="E26" s="42">
        <v>100</v>
      </c>
      <c r="F26" s="38"/>
      <c r="G26" s="41">
        <v>12641.4</v>
      </c>
      <c r="H26" s="42">
        <v>100</v>
      </c>
      <c r="J26" s="43">
        <v>28540</v>
      </c>
      <c r="K26" s="42">
        <v>100</v>
      </c>
      <c r="L26" s="38"/>
      <c r="M26" s="43">
        <v>18183</v>
      </c>
      <c r="N26" s="42">
        <v>100</v>
      </c>
    </row>
    <row r="27" spans="1:14" ht="15" customHeight="1" x14ac:dyDescent="0.2">
      <c r="B27" s="44"/>
      <c r="C27" s="44"/>
      <c r="D27" s="45"/>
      <c r="E27" s="45"/>
      <c r="F27" s="45"/>
      <c r="G27" s="45"/>
      <c r="H27" s="45"/>
    </row>
    <row r="28" spans="1:14" ht="12.75" customHeight="1" x14ac:dyDescent="0.2"/>
    <row r="29" spans="1:14" ht="12.75" customHeight="1" x14ac:dyDescent="0.2">
      <c r="A29" s="119" t="s">
        <v>160</v>
      </c>
      <c r="B29" s="119"/>
      <c r="C29" s="119"/>
      <c r="D29" s="119"/>
      <c r="E29" s="119"/>
      <c r="F29" s="119"/>
      <c r="G29" s="119"/>
      <c r="H29" s="119"/>
    </row>
    <row r="65536" ht="12.75" customHeight="1" x14ac:dyDescent="0.2"/>
  </sheetData>
  <mergeCells count="9">
    <mergeCell ref="A29:H29"/>
    <mergeCell ref="A6:N6"/>
    <mergeCell ref="B13:N13"/>
    <mergeCell ref="B15:B17"/>
    <mergeCell ref="D15:E16"/>
    <mergeCell ref="G15:H16"/>
    <mergeCell ref="J15:N15"/>
    <mergeCell ref="J16:K16"/>
    <mergeCell ref="M16:N16"/>
  </mergeCells>
  <hyperlinks>
    <hyperlink ref="A29:H29" location="Índice!A1" display="Volver a índice GESTIÓN DE RESIDUOS Y RECICLAJE"/>
  </hyperlinks>
  <pageMargins left="0.24015748031496062" right="0.17992125984251969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workbookViewId="0">
      <selection activeCell="A6" sqref="A6:H6"/>
    </sheetView>
  </sheetViews>
  <sheetFormatPr baseColWidth="10" defaultRowHeight="12.75" x14ac:dyDescent="0.2"/>
  <cols>
    <col min="1" max="1" width="3.28515625" customWidth="1"/>
    <col min="2" max="2" width="51.42578125" customWidth="1"/>
    <col min="3" max="3" width="1" customWidth="1"/>
    <col min="4" max="4" width="16.85546875" customWidth="1"/>
    <col min="5" max="5" width="13.140625" customWidth="1"/>
    <col min="6" max="6" width="1" customWidth="1"/>
    <col min="7" max="7" width="15.7109375" customWidth="1"/>
    <col min="8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6" ht="15" customHeight="1" x14ac:dyDescent="0.2"/>
    <row r="11" spans="1:16" ht="15" customHeight="1" x14ac:dyDescent="0.2">
      <c r="B11" s="15" t="s">
        <v>4</v>
      </c>
    </row>
    <row r="12" spans="1:16" ht="15" customHeight="1" x14ac:dyDescent="0.2"/>
    <row r="13" spans="1:16" ht="15" customHeight="1" x14ac:dyDescent="0.2">
      <c r="B13" s="120" t="s">
        <v>5</v>
      </c>
      <c r="C13" s="120"/>
      <c r="D13" s="120"/>
      <c r="E13" s="120"/>
      <c r="F13" s="120"/>
      <c r="G13" s="120"/>
    </row>
    <row r="14" spans="1:16" ht="15" customHeight="1" x14ac:dyDescent="0.2"/>
    <row r="15" spans="1:16" ht="15" customHeight="1" x14ac:dyDescent="0.2">
      <c r="B15" s="49"/>
      <c r="D15" s="125" t="s">
        <v>59</v>
      </c>
      <c r="E15" s="125"/>
      <c r="F15" s="50"/>
      <c r="G15" s="51" t="s">
        <v>60</v>
      </c>
    </row>
    <row r="16" spans="1:16" ht="27" customHeight="1" x14ac:dyDescent="0.2">
      <c r="B16" s="52"/>
      <c r="C16" s="45"/>
      <c r="D16" s="35" t="s">
        <v>61</v>
      </c>
      <c r="E16" s="53" t="s">
        <v>46</v>
      </c>
      <c r="F16" s="50"/>
      <c r="G16" s="54" t="s">
        <v>62</v>
      </c>
    </row>
    <row r="17" spans="1:8" ht="15" customHeight="1" x14ac:dyDescent="0.2">
      <c r="B17" s="36" t="s">
        <v>50</v>
      </c>
      <c r="C17" s="15"/>
      <c r="D17" s="37">
        <v>70657</v>
      </c>
      <c r="E17" s="38">
        <v>8.1469811939258712</v>
      </c>
      <c r="F17" s="38"/>
      <c r="G17" s="37">
        <v>96.923182441700959</v>
      </c>
    </row>
    <row r="18" spans="1:8" ht="15" customHeight="1" x14ac:dyDescent="0.2">
      <c r="B18" s="36" t="s">
        <v>51</v>
      </c>
      <c r="C18" s="15"/>
      <c r="D18" s="37">
        <v>172870.2</v>
      </c>
      <c r="E18" s="38">
        <v>19.932494563740384</v>
      </c>
      <c r="F18" s="38"/>
      <c r="G18" s="37">
        <v>72.75681818181819</v>
      </c>
    </row>
    <row r="19" spans="1:8" ht="15" customHeight="1" x14ac:dyDescent="0.2">
      <c r="B19" s="36" t="s">
        <v>52</v>
      </c>
      <c r="C19" s="15"/>
      <c r="D19" s="37">
        <v>51232.800000000003</v>
      </c>
      <c r="E19" s="38">
        <v>5.9073079540904008</v>
      </c>
      <c r="F19" s="38"/>
      <c r="G19" s="37">
        <v>98.147126436781619</v>
      </c>
    </row>
    <row r="20" spans="1:8" ht="15" customHeight="1" x14ac:dyDescent="0.2">
      <c r="B20" s="36" t="s">
        <v>53</v>
      </c>
      <c r="C20" s="15"/>
      <c r="D20" s="37">
        <v>111491.3</v>
      </c>
      <c r="E20" s="38">
        <v>12.855308382557249</v>
      </c>
      <c r="F20" s="38"/>
      <c r="G20" s="37">
        <v>80.32514409221902</v>
      </c>
    </row>
    <row r="21" spans="1:8" ht="15" customHeight="1" x14ac:dyDescent="0.2">
      <c r="B21" s="36" t="s">
        <v>54</v>
      </c>
      <c r="C21" s="15"/>
      <c r="D21" s="37">
        <v>56600.4</v>
      </c>
      <c r="E21" s="38">
        <v>6.5262096376676331</v>
      </c>
      <c r="F21" s="38"/>
      <c r="G21" s="37">
        <v>95.286868686868686</v>
      </c>
    </row>
    <row r="22" spans="1:8" ht="15" customHeight="1" x14ac:dyDescent="0.2">
      <c r="B22" s="36" t="s">
        <v>55</v>
      </c>
      <c r="C22" s="15"/>
      <c r="D22" s="37">
        <v>87430.399999999994</v>
      </c>
      <c r="E22" s="38">
        <v>10.081008598969904</v>
      </c>
      <c r="F22" s="38"/>
      <c r="G22" s="37">
        <v>96.501545253863128</v>
      </c>
    </row>
    <row r="23" spans="1:8" ht="15" customHeight="1" x14ac:dyDescent="0.2">
      <c r="B23" s="36" t="s">
        <v>56</v>
      </c>
      <c r="C23" s="15"/>
      <c r="D23" s="37">
        <v>256659.8</v>
      </c>
      <c r="E23" s="38">
        <v>29.593707118003532</v>
      </c>
      <c r="F23" s="38"/>
      <c r="G23" s="37">
        <v>82.131135999999998</v>
      </c>
    </row>
    <row r="24" spans="1:8" ht="15" customHeight="1" x14ac:dyDescent="0.2">
      <c r="B24" s="36" t="s">
        <v>57</v>
      </c>
      <c r="C24" s="15"/>
      <c r="D24" s="37">
        <v>60336.4</v>
      </c>
      <c r="E24" s="38">
        <v>6.9569825510450354</v>
      </c>
      <c r="F24" s="38"/>
      <c r="G24" s="37">
        <v>120.19203187250996</v>
      </c>
    </row>
    <row r="25" spans="1:8" ht="15" customHeight="1" x14ac:dyDescent="0.2">
      <c r="B25" s="40" t="s">
        <v>58</v>
      </c>
      <c r="C25" s="15"/>
      <c r="D25" s="41">
        <v>867278.29999999993</v>
      </c>
      <c r="E25" s="42">
        <v>100</v>
      </c>
      <c r="F25" s="38"/>
      <c r="G25" s="41">
        <v>85.51353776375467</v>
      </c>
    </row>
    <row r="26" spans="1:8" ht="15" customHeight="1" x14ac:dyDescent="0.2">
      <c r="B26" s="44"/>
      <c r="C26" s="44"/>
      <c r="D26" s="55"/>
    </row>
    <row r="27" spans="1:8" ht="15" customHeight="1" x14ac:dyDescent="0.2"/>
    <row r="28" spans="1:8" ht="12.75" customHeight="1" x14ac:dyDescent="0.2">
      <c r="A28" s="119" t="s">
        <v>160</v>
      </c>
      <c r="B28" s="119"/>
      <c r="C28" s="119"/>
      <c r="D28" s="119"/>
      <c r="E28" s="119"/>
      <c r="F28" s="119"/>
      <c r="G28" s="119"/>
      <c r="H28" s="119"/>
    </row>
    <row r="29" spans="1:8" ht="15" customHeight="1" x14ac:dyDescent="0.2"/>
    <row r="30" spans="1:8" ht="15" customHeight="1" x14ac:dyDescent="0.2"/>
    <row r="31" spans="1:8" ht="15" customHeight="1" x14ac:dyDescent="0.2"/>
    <row r="32" spans="1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mergeCells count="4">
    <mergeCell ref="B13:G13"/>
    <mergeCell ref="D15:E15"/>
    <mergeCell ref="A28:H28"/>
    <mergeCell ref="A6:H6"/>
  </mergeCells>
  <hyperlinks>
    <hyperlink ref="A28:H28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65536"/>
  <sheetViews>
    <sheetView showGridLines="0" workbookViewId="0">
      <selection activeCell="A6" sqref="A6:H6"/>
    </sheetView>
  </sheetViews>
  <sheetFormatPr baseColWidth="10" defaultRowHeight="15" customHeight="1" x14ac:dyDescent="0.2"/>
  <cols>
    <col min="1" max="2" width="3.28515625" customWidth="1"/>
    <col min="3" max="3" width="46.42578125" customWidth="1"/>
    <col min="4" max="4" width="1" customWidth="1"/>
    <col min="5" max="5" width="24.28515625" customWidth="1"/>
    <col min="6" max="6" width="1" customWidth="1"/>
    <col min="7" max="7" width="24.28515625" customWidth="1"/>
    <col min="8" max="64" width="13.7109375" customWidth="1"/>
  </cols>
  <sheetData>
    <row r="6" spans="1:15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  <c r="O6" s="14"/>
    </row>
    <row r="9" spans="1:15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</row>
    <row r="11" spans="1:15" ht="15" customHeight="1" x14ac:dyDescent="0.2">
      <c r="B11" s="15" t="s">
        <v>4</v>
      </c>
    </row>
    <row r="12" spans="1:15" ht="12.75" customHeight="1" x14ac:dyDescent="0.2"/>
    <row r="13" spans="1:15" ht="36.75" customHeight="1" x14ac:dyDescent="0.2">
      <c r="B13" s="126" t="s">
        <v>63</v>
      </c>
      <c r="C13" s="126"/>
      <c r="D13" s="126"/>
      <c r="E13" s="126"/>
      <c r="F13" s="126"/>
      <c r="G13" s="126"/>
    </row>
    <row r="14" spans="1:15" ht="12.75" customHeight="1" x14ac:dyDescent="0.2"/>
    <row r="15" spans="1:15" ht="39" customHeight="1" x14ac:dyDescent="0.2">
      <c r="B15" s="121"/>
      <c r="C15" s="121"/>
      <c r="D15" s="57"/>
      <c r="E15" s="48" t="s">
        <v>64</v>
      </c>
      <c r="G15" s="48" t="s">
        <v>65</v>
      </c>
    </row>
    <row r="16" spans="1:15" ht="15" customHeight="1" x14ac:dyDescent="0.2">
      <c r="B16" s="58" t="s">
        <v>66</v>
      </c>
      <c r="C16" s="59"/>
      <c r="D16" s="60"/>
      <c r="E16" s="61"/>
      <c r="G16" s="61"/>
    </row>
    <row r="17" spans="1:8" ht="15" customHeight="1" x14ac:dyDescent="0.2">
      <c r="B17" s="127" t="s">
        <v>67</v>
      </c>
      <c r="C17" s="127"/>
      <c r="D17" s="62"/>
      <c r="E17" s="63" t="s">
        <v>68</v>
      </c>
      <c r="G17" s="63" t="s">
        <v>68</v>
      </c>
    </row>
    <row r="18" spans="1:8" ht="15" customHeight="1" x14ac:dyDescent="0.2">
      <c r="C18" s="60" t="s">
        <v>69</v>
      </c>
      <c r="D18" s="15"/>
      <c r="E18" s="64">
        <v>7.7876106194690298</v>
      </c>
      <c r="G18" s="64">
        <v>1.9469026548672601</v>
      </c>
    </row>
    <row r="19" spans="1:8" ht="15" customHeight="1" x14ac:dyDescent="0.2">
      <c r="C19" s="60" t="s">
        <v>70</v>
      </c>
      <c r="D19" s="15"/>
      <c r="E19" s="64">
        <v>75.929203539823007</v>
      </c>
      <c r="G19" s="64">
        <v>83.185840707964601</v>
      </c>
    </row>
    <row r="20" spans="1:8" ht="15" customHeight="1" x14ac:dyDescent="0.2">
      <c r="C20" s="60" t="s">
        <v>71</v>
      </c>
      <c r="D20" s="15"/>
      <c r="E20" s="64">
        <v>6.01769911504425</v>
      </c>
      <c r="G20" s="64">
        <v>8.4955752212389406</v>
      </c>
    </row>
    <row r="21" spans="1:8" ht="15" customHeight="1" x14ac:dyDescent="0.2">
      <c r="C21" s="60" t="s">
        <v>72</v>
      </c>
      <c r="D21" s="15"/>
      <c r="E21" s="64">
        <v>10.265486725663701</v>
      </c>
      <c r="G21" s="64">
        <v>6.3716814159292001</v>
      </c>
    </row>
    <row r="22" spans="1:8" ht="15" customHeight="1" x14ac:dyDescent="0.2">
      <c r="B22" s="47"/>
      <c r="C22" s="59" t="s">
        <v>73</v>
      </c>
      <c r="D22" s="15"/>
      <c r="E22" s="42">
        <v>100</v>
      </c>
      <c r="G22" s="42">
        <v>100</v>
      </c>
    </row>
    <row r="23" spans="1:8" ht="15" customHeight="1" x14ac:dyDescent="0.2">
      <c r="B23" s="44"/>
      <c r="C23" s="15"/>
      <c r="D23" s="15"/>
      <c r="E23" s="65"/>
      <c r="F23" s="66"/>
      <c r="G23" s="66"/>
    </row>
    <row r="24" spans="1:8" ht="12.75" customHeight="1" x14ac:dyDescent="0.2"/>
    <row r="25" spans="1:8" ht="12.75" customHeight="1" x14ac:dyDescent="0.2">
      <c r="A25" s="119" t="s">
        <v>160</v>
      </c>
      <c r="B25" s="119"/>
      <c r="C25" s="119"/>
      <c r="D25" s="119"/>
      <c r="E25" s="119"/>
      <c r="F25" s="119"/>
      <c r="G25" s="119"/>
      <c r="H25" s="119"/>
    </row>
    <row r="65536" ht="12.75" customHeight="1" x14ac:dyDescent="0.2"/>
  </sheetData>
  <mergeCells count="5">
    <mergeCell ref="B13:G13"/>
    <mergeCell ref="B15:C15"/>
    <mergeCell ref="B17:C17"/>
    <mergeCell ref="A25:H25"/>
    <mergeCell ref="A6:H6"/>
  </mergeCells>
  <hyperlinks>
    <hyperlink ref="A25:H25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workbookViewId="0">
      <selection activeCell="A6" sqref="A6:D6"/>
    </sheetView>
  </sheetViews>
  <sheetFormatPr baseColWidth="10" defaultRowHeight="12.75" x14ac:dyDescent="0.2"/>
  <cols>
    <col min="1" max="1" width="3.28515625" customWidth="1"/>
    <col min="2" max="2" width="90.85546875" customWidth="1"/>
    <col min="3" max="3" width="1" customWidth="1"/>
    <col min="4" max="4" width="20.7109375" customWidth="1"/>
    <col min="5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171</v>
      </c>
      <c r="B6" s="116"/>
      <c r="C6" s="116"/>
      <c r="D6" s="116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6" ht="15" customHeight="1" x14ac:dyDescent="0.2"/>
    <row r="11" spans="1:16" ht="15" customHeight="1" x14ac:dyDescent="0.2">
      <c r="B11" s="15" t="s">
        <v>4</v>
      </c>
      <c r="C11" s="15"/>
    </row>
    <row r="12" spans="1:16" ht="15" customHeight="1" x14ac:dyDescent="0.2"/>
    <row r="13" spans="1:16" ht="24.75" customHeight="1" x14ac:dyDescent="0.2">
      <c r="B13" s="126" t="s">
        <v>74</v>
      </c>
      <c r="C13" s="126"/>
      <c r="D13" s="126"/>
      <c r="E13" s="45"/>
    </row>
    <row r="14" spans="1:16" ht="15" customHeight="1" x14ac:dyDescent="0.2">
      <c r="B14" s="45"/>
      <c r="C14" s="45"/>
      <c r="D14" s="45"/>
      <c r="E14" s="45"/>
    </row>
    <row r="15" spans="1:16" ht="15" customHeight="1" x14ac:dyDescent="0.2">
      <c r="B15" s="67"/>
      <c r="C15" s="68"/>
      <c r="D15" s="69" t="s">
        <v>46</v>
      </c>
    </row>
    <row r="16" spans="1:16" ht="17.25" customHeight="1" x14ac:dyDescent="0.2">
      <c r="B16" s="70" t="s">
        <v>172</v>
      </c>
      <c r="C16" s="70"/>
      <c r="D16" s="64">
        <v>64.610389610389603</v>
      </c>
    </row>
    <row r="17" spans="2:5" ht="15" customHeight="1" x14ac:dyDescent="0.2">
      <c r="B17" s="70" t="s">
        <v>75</v>
      </c>
      <c r="C17" s="70"/>
      <c r="D17" s="64">
        <v>35.38961038961039</v>
      </c>
    </row>
    <row r="18" spans="2:5" ht="15" customHeight="1" x14ac:dyDescent="0.2">
      <c r="B18" s="71" t="s">
        <v>76</v>
      </c>
      <c r="C18" s="72"/>
      <c r="D18" s="42">
        <v>100</v>
      </c>
    </row>
    <row r="19" spans="2:5" ht="15" customHeight="1" x14ac:dyDescent="0.2">
      <c r="B19" s="73"/>
      <c r="C19" s="73"/>
      <c r="D19" s="31"/>
      <c r="E19" s="45"/>
    </row>
    <row r="20" spans="2:5" ht="15" customHeight="1" x14ac:dyDescent="0.2">
      <c r="B20" s="45"/>
      <c r="C20" s="45"/>
      <c r="D20" s="45"/>
    </row>
    <row r="21" spans="2:5" x14ac:dyDescent="0.2">
      <c r="B21" s="15" t="s">
        <v>77</v>
      </c>
      <c r="C21" s="31"/>
      <c r="D21" s="45"/>
    </row>
    <row r="22" spans="2:5" x14ac:dyDescent="0.2">
      <c r="B22" s="15"/>
      <c r="C22" s="31"/>
      <c r="D22" s="45"/>
    </row>
    <row r="23" spans="2:5" ht="15" customHeight="1" x14ac:dyDescent="0.2">
      <c r="B23" s="59" t="s">
        <v>78</v>
      </c>
      <c r="C23" s="72"/>
      <c r="D23" s="69" t="s">
        <v>46</v>
      </c>
    </row>
    <row r="24" spans="2:5" ht="15" customHeight="1" x14ac:dyDescent="0.2">
      <c r="B24" s="60" t="s">
        <v>169</v>
      </c>
      <c r="C24" s="74"/>
      <c r="D24" s="64">
        <v>24.675324675324674</v>
      </c>
    </row>
    <row r="25" spans="2:5" ht="15" customHeight="1" x14ac:dyDescent="0.2">
      <c r="B25" s="60" t="s">
        <v>128</v>
      </c>
      <c r="C25" s="74"/>
      <c r="D25" s="64">
        <v>12.662337662337661</v>
      </c>
    </row>
    <row r="26" spans="2:5" ht="15" customHeight="1" x14ac:dyDescent="0.2">
      <c r="B26" s="60" t="s">
        <v>162</v>
      </c>
      <c r="C26" s="74"/>
      <c r="D26" s="64">
        <v>33.116883116883116</v>
      </c>
    </row>
    <row r="27" spans="2:5" ht="15" customHeight="1" x14ac:dyDescent="0.2">
      <c r="B27" s="60" t="s">
        <v>79</v>
      </c>
      <c r="C27" s="74"/>
      <c r="D27" s="64">
        <v>28.40909090909091</v>
      </c>
    </row>
    <row r="28" spans="2:5" ht="15" customHeight="1" x14ac:dyDescent="0.2">
      <c r="B28" s="60" t="s">
        <v>129</v>
      </c>
      <c r="C28" s="74"/>
      <c r="D28" s="64">
        <v>100</v>
      </c>
    </row>
    <row r="29" spans="2:5" ht="15" customHeight="1" x14ac:dyDescent="0.2">
      <c r="B29" s="60" t="s">
        <v>168</v>
      </c>
      <c r="C29" s="74"/>
      <c r="D29" s="64">
        <v>28.896103896103899</v>
      </c>
    </row>
    <row r="30" spans="2:5" ht="15" customHeight="1" x14ac:dyDescent="0.2">
      <c r="B30" s="60" t="s">
        <v>170</v>
      </c>
      <c r="C30" s="74"/>
      <c r="D30" s="64">
        <v>0.48701298701298701</v>
      </c>
    </row>
    <row r="31" spans="2:5" ht="15" customHeight="1" x14ac:dyDescent="0.2">
      <c r="B31" s="60" t="s">
        <v>130</v>
      </c>
      <c r="C31" s="74"/>
      <c r="D31" s="64">
        <v>27.27272727272727</v>
      </c>
    </row>
    <row r="32" spans="2:5" ht="15" customHeight="1" x14ac:dyDescent="0.2">
      <c r="B32" s="75" t="s">
        <v>161</v>
      </c>
      <c r="C32" s="76"/>
      <c r="D32" s="77">
        <v>21.753246753246753</v>
      </c>
      <c r="E32" s="44"/>
    </row>
    <row r="33" spans="1:8" ht="15" customHeight="1" x14ac:dyDescent="0.2"/>
    <row r="34" spans="1:8" ht="23.1" customHeight="1" x14ac:dyDescent="0.2">
      <c r="B34" s="128" t="s">
        <v>80</v>
      </c>
      <c r="C34" s="128"/>
      <c r="D34" s="128"/>
      <c r="E34" s="44"/>
      <c r="F34" s="44"/>
      <c r="G34" s="44"/>
    </row>
    <row r="35" spans="1:8" ht="15" customHeight="1" x14ac:dyDescent="0.2"/>
    <row r="36" spans="1:8" ht="12.75" customHeight="1" x14ac:dyDescent="0.2">
      <c r="A36" s="119" t="s">
        <v>160</v>
      </c>
      <c r="B36" s="119"/>
      <c r="C36" s="119"/>
      <c r="D36" s="119"/>
      <c r="E36" s="119"/>
      <c r="F36" s="119"/>
      <c r="G36" s="119"/>
      <c r="H36" s="119"/>
    </row>
  </sheetData>
  <mergeCells count="4">
    <mergeCell ref="A6:D6"/>
    <mergeCell ref="B13:D13"/>
    <mergeCell ref="B34:D34"/>
    <mergeCell ref="A36:H36"/>
  </mergeCells>
  <hyperlinks>
    <hyperlink ref="A36:H36" location="Índice!A1" display="Volver a índice GESTIÓN DE RESIDUOS Y RECICLAJE"/>
  </hyperlinks>
  <pageMargins left="0.74803149606299213" right="0.10984251968503937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A6" sqref="A6:E6"/>
    </sheetView>
  </sheetViews>
  <sheetFormatPr baseColWidth="10" defaultRowHeight="12.75" x14ac:dyDescent="0.2"/>
  <cols>
    <col min="1" max="1" width="3.28515625" customWidth="1"/>
    <col min="2" max="2" width="79.85546875" customWidth="1"/>
    <col min="3" max="3" width="1" customWidth="1"/>
    <col min="4" max="4" width="19.140625" customWidth="1"/>
    <col min="5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171</v>
      </c>
      <c r="B6" s="116"/>
      <c r="C6" s="116"/>
      <c r="D6" s="116"/>
      <c r="E6" s="116"/>
      <c r="F6" s="14"/>
      <c r="G6" s="14"/>
      <c r="H6" s="14"/>
      <c r="I6" s="14"/>
      <c r="J6" s="14"/>
      <c r="K6" s="14"/>
      <c r="L6" s="14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</row>
    <row r="10" spans="1:14" ht="15" customHeight="1" x14ac:dyDescent="0.2"/>
    <row r="11" spans="1:14" ht="15" customHeight="1" x14ac:dyDescent="0.2">
      <c r="B11" s="15" t="s">
        <v>4</v>
      </c>
      <c r="C11" s="15"/>
    </row>
    <row r="12" spans="1:14" ht="15" customHeight="1" x14ac:dyDescent="0.2"/>
    <row r="13" spans="1:14" ht="26.25" customHeight="1" x14ac:dyDescent="0.2">
      <c r="B13" s="126" t="s">
        <v>81</v>
      </c>
      <c r="C13" s="126"/>
      <c r="D13" s="126"/>
    </row>
    <row r="14" spans="1:14" ht="15" customHeight="1" x14ac:dyDescent="0.2"/>
    <row r="15" spans="1:14" ht="15" customHeight="1" x14ac:dyDescent="0.2">
      <c r="B15" s="59" t="s">
        <v>82</v>
      </c>
      <c r="C15" s="15"/>
      <c r="D15" s="56" t="s">
        <v>46</v>
      </c>
    </row>
    <row r="16" spans="1:14" ht="15" customHeight="1" x14ac:dyDescent="0.2">
      <c r="B16" s="79" t="s">
        <v>83</v>
      </c>
      <c r="C16" s="15"/>
      <c r="D16" s="80">
        <v>98.492462311557787</v>
      </c>
    </row>
    <row r="17" spans="1:8" ht="15" customHeight="1" x14ac:dyDescent="0.2">
      <c r="B17" s="79" t="s">
        <v>84</v>
      </c>
      <c r="C17" s="15"/>
      <c r="D17" s="80">
        <v>34.170854271356781</v>
      </c>
    </row>
    <row r="18" spans="1:8" ht="15" customHeight="1" x14ac:dyDescent="0.2">
      <c r="B18" s="79" t="s">
        <v>85</v>
      </c>
      <c r="C18" s="15"/>
      <c r="D18" s="80">
        <v>23.115577889447238</v>
      </c>
    </row>
    <row r="19" spans="1:8" ht="15" customHeight="1" x14ac:dyDescent="0.2">
      <c r="B19" s="81" t="s">
        <v>86</v>
      </c>
      <c r="C19" s="15"/>
      <c r="D19" s="82">
        <v>15.577889447236181</v>
      </c>
    </row>
    <row r="20" spans="1:8" ht="27" customHeight="1" x14ac:dyDescent="0.2">
      <c r="B20" s="78" t="s">
        <v>87</v>
      </c>
      <c r="C20" s="78"/>
      <c r="D20" s="78"/>
    </row>
    <row r="21" spans="1:8" ht="15" customHeight="1" x14ac:dyDescent="0.2">
      <c r="B21" s="44"/>
      <c r="C21" s="44"/>
    </row>
    <row r="22" spans="1:8" ht="15" customHeight="1" x14ac:dyDescent="0.2"/>
    <row r="23" spans="1:8" ht="12.75" customHeight="1" x14ac:dyDescent="0.2">
      <c r="A23" s="119" t="s">
        <v>160</v>
      </c>
      <c r="B23" s="119"/>
      <c r="C23" s="119"/>
      <c r="D23" s="119"/>
      <c r="E23" s="119"/>
      <c r="F23" s="119"/>
      <c r="G23" s="119"/>
      <c r="H23" s="119"/>
    </row>
  </sheetData>
  <mergeCells count="3">
    <mergeCell ref="B13:D13"/>
    <mergeCell ref="A23:H23"/>
    <mergeCell ref="A6:E6"/>
  </mergeCells>
  <hyperlinks>
    <hyperlink ref="A23:H23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scale="80" fitToWidth="0" fitToHeight="0" pageOrder="overThenDown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A6" sqref="A6:F6"/>
    </sheetView>
  </sheetViews>
  <sheetFormatPr baseColWidth="10" defaultRowHeight="12.75" x14ac:dyDescent="0.2"/>
  <cols>
    <col min="1" max="1" width="3.28515625" customWidth="1"/>
    <col min="2" max="2" width="65" customWidth="1"/>
    <col min="3" max="3" width="1" customWidth="1"/>
    <col min="4" max="4" width="18.140625" customWidth="1"/>
    <col min="5" max="5" width="16.28515625" customWidth="1"/>
    <col min="6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171</v>
      </c>
      <c r="B6" s="116"/>
      <c r="C6" s="116"/>
      <c r="D6" s="116"/>
      <c r="E6" s="116"/>
      <c r="F6" s="116"/>
      <c r="G6" s="14"/>
      <c r="H6" s="14"/>
      <c r="I6" s="14"/>
      <c r="J6" s="14"/>
      <c r="K6" s="14"/>
      <c r="L6" s="14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4" ht="15" customHeight="1" x14ac:dyDescent="0.2"/>
    <row r="11" spans="1:14" ht="15" customHeight="1" x14ac:dyDescent="0.2">
      <c r="B11" s="15" t="s">
        <v>9</v>
      </c>
      <c r="C11" s="15"/>
    </row>
    <row r="12" spans="1:14" ht="15" customHeight="1" x14ac:dyDescent="0.2"/>
    <row r="13" spans="1:14" ht="15" customHeight="1" x14ac:dyDescent="0.2">
      <c r="B13" s="126" t="s">
        <v>88</v>
      </c>
      <c r="C13" s="126"/>
      <c r="D13" s="126"/>
      <c r="E13" s="126"/>
    </row>
    <row r="14" spans="1:14" ht="15" customHeight="1" x14ac:dyDescent="0.2"/>
    <row r="15" spans="1:14" ht="15" customHeight="1" x14ac:dyDescent="0.2">
      <c r="B15" s="83"/>
      <c r="C15" s="45"/>
      <c r="D15" s="122" t="s">
        <v>89</v>
      </c>
      <c r="E15" s="122"/>
    </row>
    <row r="16" spans="1:14" ht="15" customHeight="1" x14ac:dyDescent="0.2">
      <c r="B16" s="84"/>
      <c r="D16" s="35" t="s">
        <v>61</v>
      </c>
      <c r="E16" s="35" t="s">
        <v>46</v>
      </c>
    </row>
    <row r="17" spans="1:8" ht="15" customHeight="1" x14ac:dyDescent="0.2">
      <c r="B17" s="60" t="s">
        <v>90</v>
      </c>
      <c r="C17" s="15"/>
      <c r="D17" s="37">
        <v>11990.8</v>
      </c>
      <c r="E17" s="38">
        <v>94.853418134067425</v>
      </c>
    </row>
    <row r="18" spans="1:8" ht="15" customHeight="1" x14ac:dyDescent="0.2">
      <c r="B18" s="60" t="s">
        <v>91</v>
      </c>
      <c r="C18" s="15"/>
      <c r="D18" s="37">
        <v>402</v>
      </c>
      <c r="E18" s="38">
        <v>3.1800275285965163</v>
      </c>
    </row>
    <row r="19" spans="1:8" ht="15" customHeight="1" x14ac:dyDescent="0.2">
      <c r="B19" s="60" t="s">
        <v>92</v>
      </c>
      <c r="C19" s="15"/>
      <c r="D19" s="37">
        <v>248.60000000000036</v>
      </c>
      <c r="E19" s="38">
        <v>1.9665543373360577</v>
      </c>
    </row>
    <row r="20" spans="1:8" ht="15" customHeight="1" x14ac:dyDescent="0.2">
      <c r="B20" s="59" t="s">
        <v>93</v>
      </c>
      <c r="C20" s="15"/>
      <c r="D20" s="41">
        <v>12641.4</v>
      </c>
      <c r="E20" s="42">
        <v>100</v>
      </c>
    </row>
    <row r="21" spans="1:8" ht="15" customHeight="1" x14ac:dyDescent="0.2">
      <c r="B21" s="44"/>
    </row>
    <row r="22" spans="1:8" ht="15" customHeight="1" x14ac:dyDescent="0.2"/>
    <row r="23" spans="1:8" ht="12.75" customHeight="1" x14ac:dyDescent="0.2">
      <c r="A23" s="119" t="s">
        <v>160</v>
      </c>
      <c r="B23" s="119"/>
      <c r="C23" s="119"/>
      <c r="D23" s="119"/>
      <c r="E23" s="119"/>
      <c r="F23" s="119"/>
      <c r="G23" s="119"/>
      <c r="H23" s="119"/>
    </row>
  </sheetData>
  <mergeCells count="4">
    <mergeCell ref="B13:E13"/>
    <mergeCell ref="D15:E15"/>
    <mergeCell ref="A23:H23"/>
    <mergeCell ref="A6:F6"/>
  </mergeCells>
  <hyperlinks>
    <hyperlink ref="A23:H23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A6" sqref="A6:L6"/>
    </sheetView>
  </sheetViews>
  <sheetFormatPr baseColWidth="10" defaultRowHeight="12.75" x14ac:dyDescent="0.2"/>
  <cols>
    <col min="1" max="1" width="3.28515625" customWidth="1"/>
    <col min="2" max="2" width="15.7109375" customWidth="1"/>
    <col min="3" max="3" width="1" customWidth="1"/>
    <col min="4" max="4" width="15.7109375" customWidth="1"/>
    <col min="5" max="5" width="12" customWidth="1"/>
    <col min="6" max="6" width="1" customWidth="1"/>
    <col min="7" max="7" width="15.7109375" customWidth="1"/>
    <col min="8" max="8" width="12" customWidth="1"/>
    <col min="9" max="9" width="1" customWidth="1"/>
    <col min="10" max="10" width="15.7109375" customWidth="1"/>
    <col min="11" max="11" width="12" customWidth="1"/>
    <col min="12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171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4" ht="15" customHeight="1" x14ac:dyDescent="0.2"/>
    <row r="11" spans="1:14" ht="15" customHeight="1" x14ac:dyDescent="0.2">
      <c r="B11" s="15" t="s">
        <v>9</v>
      </c>
      <c r="C11" s="15"/>
    </row>
    <row r="12" spans="1:14" ht="15" customHeight="1" x14ac:dyDescent="0.2"/>
    <row r="13" spans="1:14" ht="24.75" customHeight="1" x14ac:dyDescent="0.2">
      <c r="B13" s="126" t="s">
        <v>94</v>
      </c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4" ht="15" customHeight="1" x14ac:dyDescent="0.2"/>
    <row r="15" spans="1:14" ht="15" customHeight="1" x14ac:dyDescent="0.2">
      <c r="B15" s="49"/>
      <c r="D15" s="129" t="s">
        <v>95</v>
      </c>
      <c r="E15" s="129"/>
      <c r="F15" s="85"/>
      <c r="G15" s="129" t="s">
        <v>90</v>
      </c>
      <c r="H15" s="129"/>
      <c r="I15" s="85"/>
      <c r="J15" s="129" t="s">
        <v>91</v>
      </c>
      <c r="K15" s="129"/>
    </row>
    <row r="16" spans="1:14" ht="15" customHeight="1" x14ac:dyDescent="0.2">
      <c r="B16" s="52"/>
      <c r="C16" s="45"/>
      <c r="D16" s="54" t="s">
        <v>61</v>
      </c>
      <c r="E16" s="86" t="s">
        <v>46</v>
      </c>
      <c r="F16" s="85"/>
      <c r="G16" s="54" t="s">
        <v>61</v>
      </c>
      <c r="H16" s="86" t="s">
        <v>46</v>
      </c>
      <c r="I16" s="85"/>
      <c r="J16" s="54" t="s">
        <v>61</v>
      </c>
      <c r="K16" s="86" t="s">
        <v>46</v>
      </c>
    </row>
    <row r="17" spans="1:11" ht="15" customHeight="1" x14ac:dyDescent="0.2">
      <c r="B17" s="36" t="s">
        <v>50</v>
      </c>
      <c r="C17" s="36"/>
      <c r="D17" s="37">
        <v>937.8</v>
      </c>
      <c r="E17" s="87">
        <v>7.418482130143814</v>
      </c>
      <c r="F17" s="87"/>
      <c r="G17" s="37">
        <v>937.8</v>
      </c>
      <c r="H17" s="87">
        <v>7.8210613225249555</v>
      </c>
      <c r="I17" s="87"/>
      <c r="J17" s="37">
        <v>0</v>
      </c>
      <c r="K17" s="87">
        <v>0</v>
      </c>
    </row>
    <row r="18" spans="1:11" ht="15" customHeight="1" x14ac:dyDescent="0.2">
      <c r="B18" s="36" t="s">
        <v>51</v>
      </c>
      <c r="C18" s="36"/>
      <c r="D18" s="37">
        <v>1688.7</v>
      </c>
      <c r="E18" s="87">
        <v>13.358488774977456</v>
      </c>
      <c r="F18" s="87"/>
      <c r="G18" s="37">
        <v>1678.7</v>
      </c>
      <c r="H18" s="87">
        <v>14.000016679593353</v>
      </c>
      <c r="I18" s="87"/>
      <c r="J18" s="37">
        <v>0</v>
      </c>
      <c r="K18" s="87">
        <v>0</v>
      </c>
    </row>
    <row r="19" spans="1:11" ht="15" customHeight="1" x14ac:dyDescent="0.2">
      <c r="B19" s="36" t="s">
        <v>52</v>
      </c>
      <c r="C19" s="36"/>
      <c r="D19" s="37">
        <v>1043.0999999999999</v>
      </c>
      <c r="E19" s="87">
        <v>8.251459490246333</v>
      </c>
      <c r="F19" s="87"/>
      <c r="G19" s="37">
        <v>1042.7</v>
      </c>
      <c r="H19" s="87">
        <v>8.6959059938118717</v>
      </c>
      <c r="I19" s="87"/>
      <c r="J19" s="37">
        <v>0.5</v>
      </c>
      <c r="K19" s="87">
        <v>0.12440905697934811</v>
      </c>
    </row>
    <row r="20" spans="1:11" ht="15" customHeight="1" x14ac:dyDescent="0.2">
      <c r="B20" s="36" t="s">
        <v>53</v>
      </c>
      <c r="C20" s="36"/>
      <c r="D20" s="37">
        <v>1595.6</v>
      </c>
      <c r="E20" s="87">
        <v>12.622019713006472</v>
      </c>
      <c r="F20" s="87"/>
      <c r="G20" s="37">
        <v>1574</v>
      </c>
      <c r="H20" s="87">
        <v>13.126839967641587</v>
      </c>
      <c r="I20" s="87"/>
      <c r="J20" s="37">
        <v>21.7</v>
      </c>
      <c r="K20" s="87">
        <v>5.3993530729037076</v>
      </c>
    </row>
    <row r="21" spans="1:11" ht="15" customHeight="1" x14ac:dyDescent="0.2">
      <c r="B21" s="36" t="s">
        <v>54</v>
      </c>
      <c r="C21" s="36"/>
      <c r="D21" s="37">
        <v>2539.1</v>
      </c>
      <c r="E21" s="87">
        <v>20.085591785719934</v>
      </c>
      <c r="F21" s="87"/>
      <c r="G21" s="37">
        <v>1950.6</v>
      </c>
      <c r="H21" s="87">
        <v>16.267607395731691</v>
      </c>
      <c r="I21" s="87"/>
      <c r="J21" s="37">
        <v>379.1</v>
      </c>
      <c r="K21" s="87">
        <v>94.326947001741729</v>
      </c>
    </row>
    <row r="22" spans="1:11" ht="15" customHeight="1" x14ac:dyDescent="0.2">
      <c r="B22" s="36" t="s">
        <v>55</v>
      </c>
      <c r="C22" s="36"/>
      <c r="D22" s="37">
        <v>1325.4</v>
      </c>
      <c r="E22" s="87">
        <v>10.484598224880157</v>
      </c>
      <c r="F22" s="87"/>
      <c r="G22" s="37">
        <v>1320.7</v>
      </c>
      <c r="H22" s="87">
        <v>11.01436946967233</v>
      </c>
      <c r="I22" s="87"/>
      <c r="J22" s="37">
        <v>0.2</v>
      </c>
      <c r="K22" s="87">
        <v>4.9763622791739237E-2</v>
      </c>
    </row>
    <row r="23" spans="1:11" ht="15" customHeight="1" x14ac:dyDescent="0.2">
      <c r="B23" s="36" t="s">
        <v>56</v>
      </c>
      <c r="C23" s="36"/>
      <c r="D23" s="37">
        <v>1682.2</v>
      </c>
      <c r="E23" s="87">
        <v>13.307070419415574</v>
      </c>
      <c r="F23" s="87"/>
      <c r="G23" s="37">
        <v>1682.2</v>
      </c>
      <c r="H23" s="87">
        <v>14.0292059679585</v>
      </c>
      <c r="I23" s="87"/>
      <c r="J23" s="37">
        <v>0</v>
      </c>
      <c r="K23" s="87">
        <v>0</v>
      </c>
    </row>
    <row r="24" spans="1:11" ht="15" customHeight="1" x14ac:dyDescent="0.2">
      <c r="B24" s="36" t="s">
        <v>57</v>
      </c>
      <c r="C24" s="36"/>
      <c r="D24" s="37">
        <v>1829.5</v>
      </c>
      <c r="E24" s="87">
        <v>14.472289461610266</v>
      </c>
      <c r="F24" s="87"/>
      <c r="G24" s="37">
        <v>1804</v>
      </c>
      <c r="H24" s="87">
        <v>15.04499320306571</v>
      </c>
      <c r="I24" s="87"/>
      <c r="J24" s="37">
        <v>0.4</v>
      </c>
      <c r="K24" s="87">
        <v>9.9527245583478474E-2</v>
      </c>
    </row>
    <row r="25" spans="1:11" ht="15" customHeight="1" x14ac:dyDescent="0.2">
      <c r="B25" s="40" t="s">
        <v>58</v>
      </c>
      <c r="C25" s="36"/>
      <c r="D25" s="41">
        <v>12641.4</v>
      </c>
      <c r="E25" s="88">
        <v>100</v>
      </c>
      <c r="F25" s="87"/>
      <c r="G25" s="41">
        <v>11990.7</v>
      </c>
      <c r="H25" s="88">
        <v>100.00000000000001</v>
      </c>
      <c r="I25" s="87"/>
      <c r="J25" s="41">
        <v>401.9</v>
      </c>
      <c r="K25" s="88">
        <v>100</v>
      </c>
    </row>
    <row r="26" spans="1:11" ht="15" customHeight="1" x14ac:dyDescent="0.2">
      <c r="B26" s="44"/>
    </row>
    <row r="27" spans="1:11" ht="15" customHeight="1" x14ac:dyDescent="0.2"/>
    <row r="28" spans="1:11" ht="12.75" customHeight="1" x14ac:dyDescent="0.2">
      <c r="A28" s="119" t="s">
        <v>160</v>
      </c>
      <c r="B28" s="119"/>
      <c r="C28" s="119"/>
      <c r="D28" s="119"/>
      <c r="E28" s="119"/>
      <c r="F28" s="119"/>
      <c r="G28" s="119"/>
      <c r="H28" s="119"/>
    </row>
  </sheetData>
  <mergeCells count="6">
    <mergeCell ref="A6:L6"/>
    <mergeCell ref="A28:H28"/>
    <mergeCell ref="B13:K13"/>
    <mergeCell ref="D15:E15"/>
    <mergeCell ref="G15:H15"/>
    <mergeCell ref="J15:K15"/>
  </mergeCells>
  <hyperlinks>
    <hyperlink ref="A28:H28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T01.1</vt:lpstr>
      <vt:lpstr>T01.2</vt:lpstr>
      <vt:lpstr>T01.3</vt:lpstr>
      <vt:lpstr>T01.4</vt:lpstr>
      <vt:lpstr>T01.5-6</vt:lpstr>
      <vt:lpstr>T01.7</vt:lpstr>
      <vt:lpstr>T01.8</vt:lpstr>
      <vt:lpstr>T01.9</vt:lpstr>
      <vt:lpstr>T01.10</vt:lpstr>
      <vt:lpstr>T01.11</vt:lpstr>
      <vt:lpstr>T01.12</vt:lpstr>
      <vt:lpstr>T01.13</vt:lpstr>
      <vt:lpstr>T01.14</vt:lpstr>
      <vt:lpstr>T01.15</vt:lpstr>
      <vt:lpstr>tabla para gráficos</vt:lpstr>
      <vt:lpstr>G01.1</vt:lpstr>
      <vt:lpstr>G01.2</vt:lpstr>
      <vt:lpstr>G01.3</vt:lpstr>
      <vt:lpstr>G01.4</vt:lpstr>
      <vt:lpstr>G01.5</vt:lpstr>
      <vt:lpstr>G01.6</vt:lpstr>
      <vt:lpstr>G01.7</vt:lpstr>
      <vt:lpstr>G01.8</vt:lpstr>
      <vt:lpstr>G01.9</vt:lpstr>
      <vt:lpstr>G01.10</vt:lpstr>
      <vt:lpstr>G01.11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Upi</dc:creator>
  <cp:lastModifiedBy>actividad</cp:lastModifiedBy>
  <cp:revision>67</cp:revision>
  <cp:lastPrinted>2018-02-20T13:06:26Z</cp:lastPrinted>
  <dcterms:created xsi:type="dcterms:W3CDTF">2008-09-28T18:19:00Z</dcterms:created>
  <dcterms:modified xsi:type="dcterms:W3CDTF">2024-11-18T22:00:21Z</dcterms:modified>
</cp:coreProperties>
</file>