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eros web definitivos 2020\"/>
    </mc:Choice>
  </mc:AlternateContent>
  <bookViews>
    <workbookView xWindow="975" yWindow="765" windowWidth="29265" windowHeight="18885" tabRatio="970"/>
  </bookViews>
  <sheets>
    <sheet name="Índice" sheetId="1" r:id="rId1"/>
    <sheet name="T01.1" sheetId="2" r:id="rId2"/>
    <sheet name="T01.2" sheetId="3" r:id="rId3"/>
    <sheet name="T01.3" sheetId="4" r:id="rId4"/>
    <sheet name="T01.4" sheetId="5" r:id="rId5"/>
    <sheet name="T01.5-6" sheetId="6" r:id="rId6"/>
    <sheet name="T01.7" sheetId="7" r:id="rId7"/>
    <sheet name="T01.8" sheetId="8" r:id="rId8"/>
    <sheet name="T01.9" sheetId="9" r:id="rId9"/>
    <sheet name="T01.10" sheetId="10" r:id="rId10"/>
    <sheet name="T01.11" sheetId="11" r:id="rId11"/>
    <sheet name="T01.12" sheetId="12" r:id="rId12"/>
    <sheet name="T01.13" sheetId="13" r:id="rId13"/>
    <sheet name="T01.14" sheetId="14" r:id="rId14"/>
    <sheet name="T01.15" sheetId="15" r:id="rId15"/>
    <sheet name="tabla para gráficos" sheetId="27" state="hidden" r:id="rId16"/>
    <sheet name="G01.1" sheetId="16" r:id="rId17"/>
    <sheet name="G01.2" sheetId="17" r:id="rId18"/>
    <sheet name="G01.3" sheetId="18" r:id="rId19"/>
    <sheet name="G01.4" sheetId="19" r:id="rId20"/>
    <sheet name="G01.5" sheetId="20" r:id="rId21"/>
    <sheet name="G01.6" sheetId="21" r:id="rId22"/>
    <sheet name="G01.7" sheetId="22" r:id="rId23"/>
    <sheet name="G01.8" sheetId="23" r:id="rId24"/>
    <sheet name="G01.9" sheetId="24" r:id="rId25"/>
    <sheet name="G01.10" sheetId="25" r:id="rId26"/>
    <sheet name="G01.11" sheetId="26" r:id="rId2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7" l="1"/>
  <c r="H26" i="27"/>
  <c r="H24" i="27"/>
  <c r="C33" i="27" l="1"/>
  <c r="C34" i="27"/>
  <c r="C35" i="27"/>
  <c r="C36" i="27"/>
  <c r="C37" i="27"/>
  <c r="C38" i="27"/>
  <c r="C39" i="27"/>
  <c r="C40" i="27"/>
  <c r="C41" i="27"/>
  <c r="A33" i="27"/>
  <c r="A34" i="27"/>
  <c r="A35" i="27"/>
  <c r="A36" i="27"/>
  <c r="A37" i="27"/>
  <c r="A38" i="27"/>
  <c r="A39" i="27"/>
  <c r="A40" i="27"/>
  <c r="A41" i="27"/>
  <c r="A32" i="27" l="1"/>
  <c r="A9" i="26"/>
  <c r="A9" i="25"/>
  <c r="A9" i="24"/>
  <c r="A9" i="23"/>
  <c r="A9" i="22"/>
  <c r="A9" i="21"/>
  <c r="A9" i="20"/>
  <c r="A9" i="19"/>
  <c r="A9" i="18"/>
  <c r="A9" i="17"/>
  <c r="A9" i="16"/>
  <c r="A9" i="15"/>
  <c r="A9" i="14"/>
  <c r="A9" i="13"/>
  <c r="A9" i="12"/>
  <c r="A9" i="11"/>
  <c r="A9" i="10"/>
  <c r="A9" i="9"/>
  <c r="A9" i="8"/>
  <c r="A9" i="7"/>
  <c r="A9" i="6"/>
  <c r="A9" i="5"/>
  <c r="A9" i="4"/>
  <c r="A9" i="3"/>
  <c r="A9" i="2"/>
  <c r="B111" i="27"/>
  <c r="C111" i="27"/>
  <c r="C110" i="27"/>
  <c r="B110" i="27"/>
  <c r="D102" i="27"/>
  <c r="D103" i="27"/>
  <c r="D104" i="27"/>
  <c r="D105" i="27"/>
  <c r="D101" i="27"/>
  <c r="C102" i="27"/>
  <c r="C103" i="27"/>
  <c r="C104" i="27"/>
  <c r="C105" i="27"/>
  <c r="C101" i="27"/>
  <c r="B87" i="27"/>
  <c r="B88" i="27"/>
  <c r="B89" i="27"/>
  <c r="B90" i="27"/>
  <c r="B91" i="27"/>
  <c r="B92" i="27"/>
  <c r="B93" i="27"/>
  <c r="B94" i="27"/>
  <c r="B86" i="27"/>
  <c r="C82" i="27"/>
  <c r="C81" i="27"/>
  <c r="C76" i="27"/>
  <c r="C75" i="27"/>
  <c r="B76" i="27"/>
  <c r="B75" i="27"/>
  <c r="B63" i="27"/>
  <c r="B64" i="27"/>
  <c r="B65" i="27"/>
  <c r="B66" i="27"/>
  <c r="B67" i="27"/>
  <c r="B68" i="27"/>
  <c r="B69" i="27"/>
  <c r="B70" i="27"/>
  <c r="B62" i="27"/>
  <c r="B55" i="27"/>
  <c r="B56" i="27"/>
  <c r="B54" i="27"/>
  <c r="B49" i="27"/>
  <c r="B48" i="27"/>
  <c r="B47" i="27"/>
  <c r="B46" i="27"/>
  <c r="C32" i="27"/>
  <c r="C25" i="27"/>
  <c r="C24" i="27"/>
  <c r="C86" i="27" l="1"/>
  <c r="E102" i="27"/>
  <c r="F102" i="27" s="1"/>
  <c r="E103" i="27"/>
  <c r="G103" i="27" s="1"/>
  <c r="E104" i="27"/>
  <c r="E105" i="27"/>
  <c r="H105" i="27" s="1"/>
  <c r="E101" i="27"/>
  <c r="C88" i="27"/>
  <c r="C89" i="27"/>
  <c r="C87" i="27"/>
  <c r="C93" i="27"/>
  <c r="C92" i="27"/>
  <c r="C91" i="27"/>
  <c r="C90" i="27"/>
  <c r="C83" i="27"/>
  <c r="B82" i="27" s="1"/>
  <c r="B57" i="27"/>
  <c r="B17" i="27"/>
  <c r="C17" i="27"/>
  <c r="B18" i="27"/>
  <c r="C18" i="27"/>
  <c r="B19" i="27"/>
  <c r="C19" i="27"/>
  <c r="C16" i="27"/>
  <c r="B16" i="27"/>
  <c r="B11" i="27"/>
  <c r="B10" i="27"/>
  <c r="B9" i="27"/>
  <c r="B8" i="27"/>
  <c r="B7" i="27"/>
  <c r="B6" i="27"/>
  <c r="B5" i="27"/>
  <c r="B4" i="27"/>
  <c r="H27" i="27"/>
  <c r="I27" i="27" s="1"/>
  <c r="I26" i="27"/>
  <c r="I25" i="27"/>
  <c r="I24" i="27"/>
  <c r="G102" i="27" l="1"/>
  <c r="F103" i="27"/>
  <c r="H104" i="27"/>
  <c r="H101" i="27"/>
  <c r="H103" i="27"/>
  <c r="H102" i="27"/>
  <c r="F104" i="27"/>
  <c r="G104" i="27"/>
  <c r="G101" i="27"/>
  <c r="F101" i="27"/>
  <c r="B81" i="27"/>
</calcChain>
</file>

<file path=xl/sharedStrings.xml><?xml version="1.0" encoding="utf-8"?>
<sst xmlns="http://schemas.openxmlformats.org/spreadsheetml/2006/main" count="431" uniqueCount="173">
  <si>
    <t>TABLAS</t>
  </si>
  <si>
    <t>PRINCIPALES RESULTADOS</t>
  </si>
  <si>
    <t>Tabla 01.1. Volumen de negocio, gasto y empleo ambientales. Totales y peso sobre el conjunto de actividades ambientales</t>
  </si>
  <si>
    <t>Tabla 01.2. Volumen de negocio, gasto y empleo ambientales por provincia</t>
  </si>
  <si>
    <t>VOLUMEN DE NEGOCIO, ESPECIALIZACIÓN Y DIVERSIFICACIÓN AMBIENTALES</t>
  </si>
  <si>
    <t>Tabla 01.3. Facturación ambiental, total y media, por provincia</t>
  </si>
  <si>
    <t>Tabla 01.4. Indicadores de especialización ambiental</t>
  </si>
  <si>
    <t>Tabla 01.5 y 6. Indicadores de diversificación ambiental</t>
  </si>
  <si>
    <t>Tabla 01.7. Mercado geográfico ambiental</t>
  </si>
  <si>
    <t>GASTO AMBIENTAL</t>
  </si>
  <si>
    <t>Tabla 01.8. Gasto liquidado en las Administraciones Públicas por capítulo presupuestario</t>
  </si>
  <si>
    <t>Tabla 01.9. Gasto liquidado en las Administraciones Públicas por provincia y capítulo presupuestario</t>
  </si>
  <si>
    <t>EMPLEO AMBIENTAL</t>
  </si>
  <si>
    <t>Tabla 01.10. Personal ocupado y su equivalente a dedicación plena por sector institucional</t>
  </si>
  <si>
    <t>Tabla 01.11. Personal ocupado y su equivalente a dedicación plena por provincia y sector institucional</t>
  </si>
  <si>
    <t>Tabla 01.12. Personal ocupado y su equivalente a dedicación plena por sexo</t>
  </si>
  <si>
    <t>Tabla 01.13. Personal ocupado y su equivalente a dedicación plena por provincia y sexo</t>
  </si>
  <si>
    <t>Tabla 01.14. Personal ocupado en el Sector Empresas por Categoría Profesional y sexo</t>
  </si>
  <si>
    <t>Tabla 01.15. Empresas según la perspectiva de creación de empleo ambiental a corto y a largo plazo (en %)</t>
  </si>
  <si>
    <t>GRÁFICOS</t>
  </si>
  <si>
    <t>Gráfico 01.1. Distribución de la facturación ambiental por provincia (en %)</t>
  </si>
  <si>
    <t>Gráfico 01.2. Indicadores de especialización ambiental</t>
  </si>
  <si>
    <t>Gráfico 01.3. Indicadores de diversificación ambiental</t>
  </si>
  <si>
    <t>Gráfico 01.4. Distribución de establecimientos según ámbito geográfico de mercado ambiental (en %)</t>
  </si>
  <si>
    <t>Gráfico 01.5. Distribución del gasto liquidado en las Administraciones públicas por capítulo presupuestario (en %)</t>
  </si>
  <si>
    <t>Gráfico 01.6. Distribución del gasto total liquidado en las Administraciones Públicas por provincia (en %)</t>
  </si>
  <si>
    <t>Gráfico 01.7. Distribución del empleo ambiental por sector institucional (en %)</t>
  </si>
  <si>
    <t>Gráfico 01.8. Distribución del empleo ambiental (EDP) por sexo (en %)</t>
  </si>
  <si>
    <t>Gráfico 01.9. Distribución del empleo ambiental (EDP) por provincia (en %)</t>
  </si>
  <si>
    <t>Gráfico 01.10. Personal ocupado en actuaciones ambientales por categoría profesional y sexo (%)</t>
  </si>
  <si>
    <t>Gráfico 01.11. Empresas según la perspectiva de creación de empleo ambiental a corto y a largo plazo (en %)</t>
  </si>
  <si>
    <t>TOTAL ACTIVIDADES AMBIENTALES</t>
  </si>
  <si>
    <t xml:space="preserve">Resultados   </t>
  </si>
  <si>
    <t>% sobre total actividades ambientales</t>
  </si>
  <si>
    <t>VOLUMEN DE NEGOCIO AMBIENTAL</t>
  </si>
  <si>
    <r>
      <t xml:space="preserve">Facturación ambiental </t>
    </r>
    <r>
      <rPr>
        <sz val="8"/>
        <color theme="1"/>
        <rFont val="Arial"/>
        <family val="2"/>
      </rPr>
      <t>(miles de euros)</t>
    </r>
  </si>
  <si>
    <t>GASTO AMBIENTAL EN LAS ADMINISTRACIONES PÚBLICAS</t>
  </si>
  <si>
    <r>
      <t xml:space="preserve">Gastos de personal </t>
    </r>
    <r>
      <rPr>
        <sz val="8"/>
        <color theme="1"/>
        <rFont val="Arial"/>
        <family val="2"/>
      </rPr>
      <t>(miles de euros)</t>
    </r>
  </si>
  <si>
    <r>
      <t xml:space="preserve">Inversiones reales </t>
    </r>
    <r>
      <rPr>
        <sz val="8"/>
        <color theme="1"/>
        <rFont val="Arial"/>
        <family val="2"/>
      </rPr>
      <t>(miles de euros)</t>
    </r>
  </si>
  <si>
    <r>
      <t xml:space="preserve">Gasto total </t>
    </r>
    <r>
      <rPr>
        <sz val="8"/>
        <color theme="1"/>
        <rFont val="Arial"/>
        <family val="2"/>
      </rPr>
      <t>(miles de euros)</t>
    </r>
  </si>
  <si>
    <r>
      <t xml:space="preserve">Personal ocupado </t>
    </r>
    <r>
      <rPr>
        <sz val="8"/>
        <color theme="1"/>
        <rFont val="Arial"/>
        <family val="2"/>
      </rPr>
      <t>(efectivos)</t>
    </r>
  </si>
  <si>
    <r>
      <t xml:space="preserve">Equivalente a dedicación plena </t>
    </r>
    <r>
      <rPr>
        <sz val="8"/>
        <color theme="1"/>
        <rFont val="Arial"/>
        <family val="2"/>
      </rPr>
      <t>(EDP)</t>
    </r>
  </si>
  <si>
    <t>FACTURACIÓN AMBIENTAL</t>
  </si>
  <si>
    <t>PERSONAL OCUPADO</t>
  </si>
  <si>
    <t>EQUIVALENTE A DEDICACIÓN PLENA</t>
  </si>
  <si>
    <t>miles de      euros</t>
  </si>
  <si>
    <t>%</t>
  </si>
  <si>
    <t>miles de     euros</t>
  </si>
  <si>
    <t>efectivos</t>
  </si>
  <si>
    <t>EDP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</si>
  <si>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</si>
  <si>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</si>
  <si>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</si>
  <si>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</si>
  <si>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</si>
  <si>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</si>
  <si>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</si>
  <si>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</si>
  <si>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</si>
  <si>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IMPORTE TOTAL</t>
  </si>
  <si>
    <t xml:space="preserve">MEDIA        </t>
  </si>
  <si>
    <t>miles de euros</t>
  </si>
  <si>
    <t>(miles de euros / establecimiento)</t>
  </si>
  <si>
    <t>Tabla 01.4. Indicadores de especialización ambiental en el Sector Empresa. Participación de la facturación y el empleo ambientales en los totales respectivos y distribución de establecimientos empresariales por tramos de participación (en %)</t>
  </si>
  <si>
    <t>FACTURACIÓN AMBIENTAL SOBRE TOTAL FACTURADO</t>
  </si>
  <si>
    <t>EMPLEO AMBIENTAL SOBRE TOTAL EMPLEO (EDP)</t>
  </si>
  <si>
    <t>MEDIA PORCENTUAL (%) (*)</t>
  </si>
  <si>
    <t>TRAMOS DE PARTICIPACIÓN (**)</t>
  </si>
  <si>
    <t>% de establecimientos</t>
  </si>
  <si>
    <r>
      <t xml:space="preserve">Baja </t>
    </r>
    <r>
      <rPr>
        <sz val="8"/>
        <color theme="1"/>
        <rFont val="Arial"/>
        <family val="2"/>
      </rPr>
      <t>(menos de 25%)</t>
    </r>
  </si>
  <si>
    <r>
      <t xml:space="preserve">Baja-moderada </t>
    </r>
    <r>
      <rPr>
        <sz val="8"/>
        <color theme="1"/>
        <rFont val="Arial"/>
        <family val="2"/>
      </rPr>
      <t>(entre 25% y 50%)</t>
    </r>
  </si>
  <si>
    <r>
      <t xml:space="preserve">Moderada - alta </t>
    </r>
    <r>
      <rPr>
        <sz val="8"/>
        <color theme="1"/>
        <rFont val="Arial"/>
        <family val="2"/>
      </rPr>
      <t>(entre 51% y 75%)</t>
    </r>
  </si>
  <si>
    <r>
      <t xml:space="preserve">Alta </t>
    </r>
    <r>
      <rPr>
        <sz val="8"/>
        <color theme="1"/>
        <rFont val="Arial"/>
        <family val="2"/>
      </rPr>
      <t>(más de 75%)</t>
    </r>
  </si>
  <si>
    <t>Totales</t>
  </si>
  <si>
    <t>Tabla 01.5. Establecimientos empresariales según la exclusividad de su ámbito de actuación ambiental (en %)</t>
  </si>
  <si>
    <t>Con actividades ambientales secundarias</t>
  </si>
  <si>
    <t>Total</t>
  </si>
  <si>
    <r>
      <t xml:space="preserve">T01.6.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</si>
  <si>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ACTIVIDADES AMBIENTALES SECUNDARIAS</t>
  </si>
  <si>
    <t>Gestión ambiental del medio atmosférico</t>
  </si>
  <si>
    <t>Gestión sostenible de recursos hídricos y descontaminación de espacios</t>
  </si>
  <si>
    <t>Gestión de residuos y reciclaje</t>
  </si>
  <si>
    <t>Gestión de espacios protegidos y actividades forestales sostenibles</t>
  </si>
  <si>
    <t>Otros servicios ambientales a empresas y entidades</t>
  </si>
  <si>
    <t>(*) Opción multi-respuesta, con posibilidad de señalar más de una actividad ambiental secundaria. Porcentajes obtenidos sobre la muestra de establecimientos del sector empresa en el grupo correspondiente.</t>
  </si>
  <si>
    <t>Tabla 01.7. Empresas según ámbito de mercado en que se han vendido los bienes y servicios ambientales producidos (en %)</t>
  </si>
  <si>
    <t>ÁMBITO GEOGRÁFICO DE MERCADO AMBIENTAL</t>
  </si>
  <si>
    <r>
      <t>MERCADO REGIONAL ANDALUZ</t>
    </r>
    <r>
      <rPr>
        <sz val="8"/>
        <color theme="1"/>
        <rFont val="Arial"/>
        <family val="2"/>
      </rPr>
      <t xml:space="preserve"> (resto de provincias andaluzas)</t>
    </r>
  </si>
  <si>
    <r>
      <t xml:space="preserve">MERCADO NACIONAL </t>
    </r>
    <r>
      <rPr>
        <sz val="8"/>
        <color theme="1"/>
        <rFont val="Arial"/>
        <family val="2"/>
      </rPr>
      <t>(resto de comunidades autónomas)</t>
    </r>
  </si>
  <si>
    <r>
      <t>MERCADO EUROPEO</t>
    </r>
    <r>
      <rPr>
        <sz val="8"/>
        <color theme="1"/>
        <rFont val="Arial"/>
        <family val="2"/>
      </rPr>
      <t xml:space="preserve"> (otros países de la Unión Europea)</t>
    </r>
  </si>
  <si>
    <r>
      <t>MERCADO MUNDIAL</t>
    </r>
    <r>
      <rPr>
        <sz val="8"/>
        <color theme="1"/>
        <rFont val="Arial"/>
        <family val="2"/>
      </rPr>
      <t xml:space="preserve"> (resto de países del mundo)</t>
    </r>
  </si>
  <si>
    <t>(*) Porcentajes obtenidos sobre la muestra de establecimientos que señalan afirmativamente cada uno de los ámbitos geográficos de mercado indicados.</t>
  </si>
  <si>
    <t>Tabla 01.8.  Gasto liquidado en las Administraciones Públicas por capítulo presupuestario</t>
  </si>
  <si>
    <t>IMPORTE</t>
  </si>
  <si>
    <t>GASTOS DE PERSONAL</t>
  </si>
  <si>
    <t>INVERSIONES REALES</t>
  </si>
  <si>
    <t>RESTO DE CAPÍTULOS PRESUPUESTARIOS</t>
  </si>
  <si>
    <t>TOTAL</t>
  </si>
  <si>
    <t>Tabla 01.9.  Gasto liquidado en las Administraciones Públicas por provincia y capítulo presupuestario</t>
  </si>
  <si>
    <t>GASTO TOTAL</t>
  </si>
  <si>
    <t>SECTOR INSTITUCIONAL (*)</t>
  </si>
  <si>
    <t>EMPRESAS</t>
  </si>
  <si>
    <t>ADMINISTRACIONES PÚBLICAS</t>
  </si>
  <si>
    <t>TOTALES</t>
  </si>
  <si>
    <r>
      <t xml:space="preserve">(*) El </t>
    </r>
    <r>
      <rPr>
        <b/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>Sector Administraciones Públicas</t>
    </r>
    <r>
      <rPr>
        <sz val="8"/>
        <color theme="1"/>
        <rFont val="Arial"/>
        <family val="2"/>
      </rPr>
      <t xml:space="preserve"> se refiere a los departamentos de las Administraciones Públicas Estatal, Autonómica y Local, incluido sus organismos autónomos, Mancomunidades o Consorcios.</t>
    </r>
  </si>
  <si>
    <t>Tabla 01.11. Personal ocupado y su equivalente a dedicación plena por provincia y sector institucional (*)</t>
  </si>
  <si>
    <t>SECTOR EMPRESA</t>
  </si>
  <si>
    <t>SECTOR AA. PP.</t>
  </si>
  <si>
    <t>HOMBRES</t>
  </si>
  <si>
    <t>MUJERES</t>
  </si>
  <si>
    <t>IPG                  (*)</t>
  </si>
  <si>
    <r>
      <rPr>
        <sz val="8"/>
        <color theme="1"/>
        <rFont val="Arial"/>
        <family val="2"/>
      </rPr>
      <t xml:space="preserve">(*) </t>
    </r>
    <r>
      <rPr>
        <b/>
        <i/>
        <sz val="8"/>
        <color theme="1"/>
        <rFont val="Arial"/>
        <family val="2"/>
      </rPr>
      <t xml:space="preserve">Índice de Presencia por Género </t>
    </r>
    <r>
      <rPr>
        <b/>
        <sz val="8"/>
        <color theme="1"/>
        <rFont val="Arial"/>
        <family val="2"/>
      </rPr>
      <t>(IPG)</t>
    </r>
    <r>
      <rPr>
        <sz val="8"/>
        <color theme="1"/>
        <rFont val="Arial"/>
        <family val="2"/>
      </rPr>
      <t xml:space="preserve"> = mujeres / hombres, medido en empleo equivalente a dedicación plena. Se considera que existe equilibrio en la presencia de mujeres y hombres cuando el valor de IPG oscila entre 0,67 y 1,50, correspondiendo a una distribución igual a 50% para hombres y mujeres el valor 1,00 del IPG.</t>
    </r>
  </si>
  <si>
    <t>Ingenieros y licenciados</t>
  </si>
  <si>
    <t>Ingenieros técnicos, peritos y ayudantes titulados</t>
  </si>
  <si>
    <t>Jefes administrativos y de taller y oficiales administrativos</t>
  </si>
  <si>
    <t>Auxiliares administrativos, oficiales, subalternos, ayudantes no titulados, peones y trabajadores menos de 18 años</t>
  </si>
  <si>
    <t>% SI</t>
  </si>
  <si>
    <t>% NO</t>
  </si>
  <si>
    <t>Con perspectivas de creación de puestos de trabajo, vinculados a la actividad ambiental que desarrolla, a corto plazo</t>
  </si>
  <si>
    <t>Con perspectivas de creación de puestos de trabajo, vinculados a la actividad ambiental que desarrolla, a medio y largo plazo</t>
  </si>
  <si>
    <r>
      <t xml:space="preserve">Gráfico 01.2. Indicadores de especialización ambiental en el </t>
    </r>
    <r>
      <rPr>
        <b/>
        <i/>
        <sz val="9"/>
        <color theme="1"/>
        <rFont val="Arial"/>
        <family val="2"/>
      </rPr>
      <t>Sector Empresa</t>
    </r>
    <r>
      <rPr>
        <b/>
        <sz val="9"/>
        <color theme="1"/>
        <rFont val="Arial"/>
        <family val="2"/>
      </rPr>
      <t>. Participación de la facturación y empleo ambientales sobre los totales respectivos (media porcentual) y distribución de establecimientos empresariales por tramos de participación (en%)</t>
    </r>
  </si>
  <si>
    <r>
      <t xml:space="preserve">Gráfico 01.3. Indicadores de diversificación ambiental. Establecimientos empresariales según la exclusividad de su ámbito de actuación ambiental y actividades ambientales secundarias </t>
    </r>
    <r>
      <rPr>
        <b/>
        <i/>
        <sz val="9"/>
        <color theme="1"/>
        <rFont val="Arial"/>
        <family val="2"/>
      </rPr>
      <t>(en %)</t>
    </r>
  </si>
  <si>
    <r>
      <t xml:space="preserve">(*) Opción multi-respuesta, con posibilidad de señalar más de una actividad ambiental secundaria.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en el ámbito de actuación ambiental objeto de estudio.</t>
    </r>
  </si>
  <si>
    <t>Gráfico 01.4. Distribución de establecimientos empresariales según ámbito geográfico de mercado ambiental (en %)</t>
  </si>
  <si>
    <r>
      <t xml:space="preserve">(*)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que señalan afirmativo cada uno de los ámbitos geográficos de mercado indicados.</t>
    </r>
  </si>
  <si>
    <t>Gráfico 01.5. Distribución del gasto liquidado en las Administraciones Públicas por capítulo presupuestario (en %)</t>
  </si>
  <si>
    <t>Gráfico 01.7. Distribución del empleo ambiental por sector institucional (en %)(*)</t>
  </si>
  <si>
    <r>
      <t xml:space="preserve">(*) El </t>
    </r>
    <r>
      <rPr>
        <b/>
        <i/>
        <sz val="8"/>
        <color theme="1"/>
        <rFont val="Arial"/>
        <family val="2"/>
      </rPr>
      <t xml:space="preserve">Sector Empresa </t>
    </r>
    <r>
      <rPr>
        <sz val="8"/>
        <color theme="1"/>
        <rFont val="Arial"/>
        <family val="2"/>
      </rPr>
      <t xml:space="preserve">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 xml:space="preserve">Sector Administraciones Públicas </t>
    </r>
    <r>
      <rPr>
        <sz val="8"/>
        <color theme="1"/>
        <rFont val="Arial"/>
        <family val="2"/>
      </rPr>
      <t>se refiere a los departamentos de las Administraciones Públicas Estatal, Autonómica y Local, incluido sus organismos autónomos, Mancomunidades o Consorcios.</t>
    </r>
  </si>
  <si>
    <t>Gráfico 01.10.  Personal ocupado en actuaciones ambientales por categoría profesional y sexo (%)</t>
  </si>
  <si>
    <t>Resto de capitulos</t>
  </si>
  <si>
    <r>
      <t xml:space="preserve">T02.6.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</si>
  <si>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total EDP</t>
  </si>
  <si>
    <t xml:space="preserve">Gestión sostenible de la energía: Energía renovable </t>
  </si>
  <si>
    <t>Ecoturismo</t>
  </si>
  <si>
    <t xml:space="preserve">Construcción sostenible: Edificación, rehabilitación y eficiencia energética </t>
  </si>
  <si>
    <t>GRAFICO 01.1</t>
  </si>
  <si>
    <t>Facturación ambiental</t>
  </si>
  <si>
    <t>GRAFICO 01.2</t>
  </si>
  <si>
    <t>Facturación ambiental sobre total facturado</t>
  </si>
  <si>
    <t>Empleo ambiental sobre total empleo</t>
  </si>
  <si>
    <t>(% de establecimientos)</t>
  </si>
  <si>
    <t>GRAFICO 01.4</t>
  </si>
  <si>
    <t>nombre serie</t>
  </si>
  <si>
    <t>serie</t>
  </si>
  <si>
    <t>Mercado mundial</t>
  </si>
  <si>
    <t>valores</t>
  </si>
  <si>
    <t>Mercado europeo</t>
  </si>
  <si>
    <t>Mercado nacional</t>
  </si>
  <si>
    <t>Mercado regional andaluz</t>
  </si>
  <si>
    <t>GRAFICO 01.5</t>
  </si>
  <si>
    <t>Gastos de personal</t>
  </si>
  <si>
    <t>Inversiones reales</t>
  </si>
  <si>
    <t>Resto de capítulos presupuestarios</t>
  </si>
  <si>
    <t>GRAFICO 01.6</t>
  </si>
  <si>
    <t>GRAFICO 01.7</t>
  </si>
  <si>
    <t>Personal ocupado</t>
  </si>
  <si>
    <t>Equivalente a dedicación plena</t>
  </si>
  <si>
    <t>Sector empresa</t>
  </si>
  <si>
    <t>Sector Administración Pública</t>
  </si>
  <si>
    <t>GRAFICO 01.8</t>
  </si>
  <si>
    <t>Equivalente a dedicación plena %</t>
  </si>
  <si>
    <t>Efectivos EDP</t>
  </si>
  <si>
    <t>Hombres</t>
  </si>
  <si>
    <t>Mujeres</t>
  </si>
  <si>
    <t>Volver a índice</t>
  </si>
  <si>
    <t>Ecoinnovación, investigación y desarrollo en materia ambiental</t>
  </si>
  <si>
    <t>Agricultura y ganadería ecológicas</t>
  </si>
  <si>
    <t>(11) CONSTRUCCIÓN SOSTENIBLE: EDIFICACIÓN, REHABILITACIÓN Y EFICIENCIA ENERGÉTICA</t>
  </si>
  <si>
    <t>(111) Construcción y rehabilitación sostenible de edificios</t>
  </si>
  <si>
    <t>(112) Instalaciones de energía renovable</t>
  </si>
  <si>
    <t>Estadística sobre Actividades Económicas y Medio Ambiente en Andalucía. Año 2020</t>
  </si>
  <si>
    <t>Actúan con exclusividad en actividades de construcción sostenible</t>
  </si>
  <si>
    <t>CONSTRUCCIÓN SOSTENIBLE: EDIFICACIÓN, REHABILITACIÓN Y EFICIENCIA ENERGÉTICA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</si>
</sst>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1"/>
      <name val="Arial Narrow"/>
      <family val="2"/>
    </font>
    <font>
      <b/>
      <sz val="18"/>
      <color rgb="FF008000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color theme="1"/>
      <name val="Alef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22">
    <xf numFmtId="0" fontId="0" fillId="0" borderId="0"/>
    <xf numFmtId="0" fontId="13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5" fillId="8" borderId="1"/>
    <xf numFmtId="0" fontId="16" fillId="0" borderId="0"/>
    <xf numFmtId="0" fontId="1" fillId="0" borderId="0"/>
    <xf numFmtId="0" fontId="1" fillId="0" borderId="0"/>
    <xf numFmtId="0" fontId="4" fillId="0" borderId="0"/>
    <xf numFmtId="0" fontId="32" fillId="0" borderId="0" applyNumberFormat="0" applyFill="0" applyBorder="0" applyAlignment="0" applyProtection="0"/>
  </cellStyleXfs>
  <cellXfs count="136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0" fillId="0" borderId="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5" fontId="20" fillId="0" borderId="4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5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4" fillId="0" borderId="0" xfId="15" applyFont="1" applyAlignment="1">
      <alignment horizontal="left" wrapText="1"/>
    </xf>
    <xf numFmtId="165" fontId="20" fillId="0" borderId="0" xfId="0" applyNumberFormat="1" applyFont="1"/>
    <xf numFmtId="164" fontId="19" fillId="0" borderId="0" xfId="0" applyNumberFormat="1" applyFont="1" applyAlignment="1">
      <alignment horizontal="center"/>
    </xf>
    <xf numFmtId="3" fontId="20" fillId="0" borderId="0" xfId="0" applyNumberFormat="1" applyFont="1"/>
    <xf numFmtId="0" fontId="24" fillId="0" borderId="3" xfId="15" applyFont="1" applyBorder="1" applyAlignment="1">
      <alignment horizontal="left" wrapText="1"/>
    </xf>
    <xf numFmtId="165" fontId="19" fillId="0" borderId="3" xfId="0" applyNumberFormat="1" applyFont="1" applyBorder="1"/>
    <xf numFmtId="164" fontId="19" fillId="0" borderId="3" xfId="0" applyNumberFormat="1" applyFont="1" applyBorder="1" applyAlignment="1">
      <alignment horizontal="center"/>
    </xf>
    <xf numFmtId="3" fontId="19" fillId="0" borderId="3" xfId="0" applyNumberFormat="1" applyFont="1" applyBorder="1"/>
    <xf numFmtId="0" fontId="23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0" fillId="0" borderId="2" xfId="0" applyBorder="1"/>
    <xf numFmtId="0" fontId="22" fillId="0" borderId="0" xfId="0" applyFont="1" applyAlignment="1">
      <alignment horizontal="center"/>
    </xf>
    <xf numFmtId="165" fontId="22" fillId="0" borderId="2" xfId="0" applyNumberFormat="1" applyFont="1" applyBorder="1" applyAlignment="1">
      <alignment horizontal="center" wrapText="1"/>
    </xf>
    <xf numFmtId="0" fontId="20" fillId="0" borderId="4" xfId="0" applyFont="1" applyBorder="1"/>
    <xf numFmtId="0" fontId="22" fillId="0" borderId="4" xfId="0" applyFont="1" applyBorder="1" applyAlignment="1">
      <alignment horizontal="center"/>
    </xf>
    <xf numFmtId="165" fontId="23" fillId="0" borderId="4" xfId="0" applyNumberFormat="1" applyFont="1" applyBorder="1" applyAlignment="1">
      <alignment horizontal="center" wrapText="1"/>
    </xf>
    <xf numFmtId="165" fontId="0" fillId="0" borderId="0" xfId="0" applyNumberFormat="1"/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5" xfId="0" applyFont="1" applyBorder="1"/>
    <xf numFmtId="0" fontId="22" fillId="0" borderId="3" xfId="0" applyFont="1" applyBorder="1"/>
    <xf numFmtId="0" fontId="22" fillId="0" borderId="0" xfId="0" applyFont="1"/>
    <xf numFmtId="164" fontId="25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3" xfId="0" applyFont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6" fillId="0" borderId="3" xfId="0" applyFont="1" applyBorder="1"/>
    <xf numFmtId="0" fontId="26" fillId="0" borderId="0" xfId="0" applyFont="1"/>
    <xf numFmtId="0" fontId="20" fillId="0" borderId="3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" fontId="20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1" fontId="20" fillId="0" borderId="4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/>
    <xf numFmtId="164" fontId="19" fillId="0" borderId="6" xfId="0" applyNumberFormat="1" applyFont="1" applyBorder="1" applyAlignment="1">
      <alignment horizontal="center"/>
    </xf>
    <xf numFmtId="0" fontId="22" fillId="0" borderId="4" xfId="0" applyFont="1" applyBorder="1"/>
    <xf numFmtId="164" fontId="19" fillId="0" borderId="4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4" xfId="0" applyFont="1" applyBorder="1"/>
    <xf numFmtId="165" fontId="22" fillId="0" borderId="0" xfId="0" applyNumberFormat="1" applyFont="1" applyAlignment="1">
      <alignment horizontal="center" wrapText="1"/>
    </xf>
    <xf numFmtId="165" fontId="22" fillId="0" borderId="4" xfId="0" applyNumberFormat="1" applyFont="1" applyBorder="1" applyAlignment="1">
      <alignment horizontal="center" wrapText="1"/>
    </xf>
    <xf numFmtId="165" fontId="19" fillId="0" borderId="0" xfId="0" applyNumberFormat="1" applyFont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center"/>
    </xf>
    <xf numFmtId="3" fontId="23" fillId="0" borderId="4" xfId="0" applyNumberFormat="1" applyFont="1" applyBorder="1" applyAlignment="1">
      <alignment horizontal="center" wrapText="1"/>
    </xf>
    <xf numFmtId="3" fontId="22" fillId="0" borderId="4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22" fillId="0" borderId="2" xfId="0" applyNumberFormat="1" applyFont="1" applyBorder="1" applyAlignment="1">
      <alignment horizontal="center"/>
    </xf>
    <xf numFmtId="3" fontId="19" fillId="0" borderId="0" xfId="0" applyNumberFormat="1" applyFont="1"/>
    <xf numFmtId="2" fontId="19" fillId="0" borderId="3" xfId="0" applyNumberFormat="1" applyFont="1" applyBorder="1" applyAlignment="1">
      <alignment horizontal="center"/>
    </xf>
    <xf numFmtId="0" fontId="0" fillId="0" borderId="4" xfId="0" applyBorder="1"/>
    <xf numFmtId="0" fontId="22" fillId="0" borderId="4" xfId="0" applyFont="1" applyBorder="1" applyAlignment="1">
      <alignment wrapText="1"/>
    </xf>
    <xf numFmtId="0" fontId="31" fillId="0" borderId="0" xfId="0" applyFont="1"/>
    <xf numFmtId="16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9" borderId="0" xfId="0" applyFill="1"/>
    <xf numFmtId="166" fontId="20" fillId="0" borderId="0" xfId="0" applyNumberFormat="1" applyFont="1" applyAlignment="1">
      <alignment horizontal="center"/>
    </xf>
    <xf numFmtId="0" fontId="25" fillId="0" borderId="0" xfId="0" applyFont="1"/>
    <xf numFmtId="3" fontId="0" fillId="0" borderId="0" xfId="0" applyNumberFormat="1"/>
    <xf numFmtId="0" fontId="21" fillId="0" borderId="0" xfId="8" applyFont="1"/>
    <xf numFmtId="0" fontId="32" fillId="0" borderId="0" xfId="21" applyFill="1" applyAlignment="1">
      <alignment vertical="center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32" fillId="0" borderId="0" xfId="21" applyFill="1" applyAlignment="1">
      <alignment vertical="center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32" fillId="0" borderId="0" xfId="21" applyFill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2" fillId="0" borderId="3" xfId="0" applyFont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165" fontId="22" fillId="0" borderId="2" xfId="0" applyNumberFormat="1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22" fillId="0" borderId="3" xfId="0" applyFont="1" applyBorder="1" applyAlignment="1">
      <alignment horizontal="left" wrapText="1"/>
    </xf>
    <xf numFmtId="3" fontId="22" fillId="0" borderId="2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15" applyFont="1" applyAlignment="1">
      <alignment horizontal="left" wrapText="1"/>
    </xf>
    <xf numFmtId="0" fontId="22" fillId="0" borderId="3" xfId="0" applyFont="1" applyBorder="1" applyAlignment="1">
      <alignment horizont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" xfId="11"/>
    <cellStyle name="Heading 1" xfId="12"/>
    <cellStyle name="Heading 2" xfId="13"/>
    <cellStyle name="Hipervínculo" xfId="21" builtinId="8"/>
    <cellStyle name="Hyperlink" xfId="14"/>
    <cellStyle name="Neutral" xfId="1" builtinId="28" customBuiltin="1"/>
    <cellStyle name="Normal" xfId="0" builtinId="0" customBuiltin="1"/>
    <cellStyle name="Normal_Distribuciones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6.5577334080954355E-2"/>
          <c:y val="1.9425474573832046E-2"/>
          <c:w val="0.54646119278058136"/>
          <c:h val="0.87975555032248776"/>
        </c:manualLayout>
      </c:layout>
      <c:pieChart>
        <c:varyColors val="1"/>
        <c:ser>
          <c:idx val="0"/>
          <c:order val="0"/>
          <c:tx>
            <c:v>Columna B</c:v>
          </c:tx>
          <c:explosion val="5"/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50-F347-BE18-B6AACF0FB47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50-F347-BE18-B6AACF0FB47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50-F347-BE18-B6AACF0FB47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850-F347-BE18-B6AACF0FB47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50-F347-BE18-B6AACF0FB47E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850-F347-BE18-B6AACF0FB47E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50-F347-BE18-B6AACF0FB47E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850-F347-BE18-B6AACF0FB4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gráficos'!$A$4:$A$11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gráficos'!$B$4:$B$11</c:f>
              <c:numCache>
                <c:formatCode>0.0</c:formatCode>
                <c:ptCount val="8"/>
                <c:pt idx="0">
                  <c:v>9.0356045586624365</c:v>
                </c:pt>
                <c:pt idx="1">
                  <c:v>12.230549523047182</c:v>
                </c:pt>
                <c:pt idx="2">
                  <c:v>10.841036743323617</c:v>
                </c:pt>
                <c:pt idx="3">
                  <c:v>13.213430896725328</c:v>
                </c:pt>
                <c:pt idx="4">
                  <c:v>6.3421622799166437</c:v>
                </c:pt>
                <c:pt idx="5">
                  <c:v>9.5961634372575961</c:v>
                </c:pt>
                <c:pt idx="6">
                  <c:v>16.457989255192551</c:v>
                </c:pt>
                <c:pt idx="7">
                  <c:v>22.283063305874627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0-F347-BE18-B6AACF0F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A4-954C-8E0A-81D7DDCEE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A4-954C-8E0A-81D7DDCEE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A4-954C-8E0A-81D7DDCEE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A4-954C-8E0A-81D7DDCEE2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A4-954C-8E0A-81D7DDCEE2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A4-954C-8E0A-81D7DDCEE2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7A4-954C-8E0A-81D7DDCEE2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7A4-954C-8E0A-81D7DDCEE202}"/>
              </c:ext>
            </c:extLst>
          </c:dPt>
          <c:dLbls>
            <c:dLbl>
              <c:idx val="0"/>
              <c:layout>
                <c:manualLayout>
                  <c:x val="-7.2737204724409449E-2"/>
                  <c:y val="0.127293671624380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A4-954C-8E0A-81D7DDCEE2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682332677165355E-2"/>
                  <c:y val="-0.1605617526975794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7A4-954C-8E0A-81D7DDCEE202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gráficos'!$A$86:$A$93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gráficos'!$C$86:$C$93</c:f>
              <c:numCache>
                <c:formatCode>General</c:formatCode>
                <c:ptCount val="8"/>
                <c:pt idx="0">
                  <c:v>9.1092436974789912</c:v>
                </c:pt>
                <c:pt idx="1">
                  <c:v>11.616806722689075</c:v>
                </c:pt>
                <c:pt idx="2">
                  <c:v>11.099159663865546</c:v>
                </c:pt>
                <c:pt idx="3">
                  <c:v>13.31764705882353</c:v>
                </c:pt>
                <c:pt idx="4">
                  <c:v>6.4672268907563026</c:v>
                </c:pt>
                <c:pt idx="5">
                  <c:v>9.7815126050420176</c:v>
                </c:pt>
                <c:pt idx="6">
                  <c:v>15.805042016806723</c:v>
                </c:pt>
                <c:pt idx="7">
                  <c:v>22.803361344537816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7A4-954C-8E0A-81D7DDCE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8674378134916575E-2"/>
          <c:y val="1.9750634447754611E-2"/>
          <c:w val="0.93110860886477631"/>
          <c:h val="0.80094891316341177"/>
        </c:manualLayout>
      </c:layout>
      <c:barChart>
        <c:barDir val="bar"/>
        <c:grouping val="stacked"/>
        <c:varyColors val="0"/>
        <c:ser>
          <c:idx val="0"/>
          <c:order val="0"/>
          <c:tx>
            <c:v>% HOMBRES</c:v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gráficos'!$A$101:$A$104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gráficos'!$F$101:$F$104</c:f>
              <c:numCache>
                <c:formatCode>0.0</c:formatCode>
                <c:ptCount val="4"/>
                <c:pt idx="0">
                  <c:v>79.566982408660351</c:v>
                </c:pt>
                <c:pt idx="1">
                  <c:v>87.075575027382257</c:v>
                </c:pt>
                <c:pt idx="2">
                  <c:v>89.476248477466498</c:v>
                </c:pt>
                <c:pt idx="3">
                  <c:v>80.536312849162016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C-0C46-920C-281B7BD18695}"/>
            </c:ext>
          </c:extLst>
        </c:ser>
        <c:ser>
          <c:idx val="1"/>
          <c:order val="1"/>
          <c:tx>
            <c:v>% MUJERES</c:v>
          </c:tx>
          <c:spPr>
            <a:solidFill>
              <a:srgbClr val="6699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gráficos'!$A$101:$A$104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gráficos'!$G$101:$G$104</c:f>
              <c:numCache>
                <c:formatCode>0.0</c:formatCode>
                <c:ptCount val="4"/>
                <c:pt idx="0">
                  <c:v>20.433017591339649</c:v>
                </c:pt>
                <c:pt idx="1">
                  <c:v>12.924424972617743</c:v>
                </c:pt>
                <c:pt idx="2">
                  <c:v>10.523751522533496</c:v>
                </c:pt>
                <c:pt idx="3">
                  <c:v>19.463687150837988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C-0C46-920C-281B7BD1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373184"/>
        <c:axId val="-92372096"/>
      </c:barChart>
      <c:valAx>
        <c:axId val="-92372096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92373184"/>
        <c:crossesAt val="0"/>
        <c:crossBetween val="between"/>
      </c:valAx>
      <c:catAx>
        <c:axId val="-92373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92372096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pieChart>
        <c:varyColors val="1"/>
        <c:ser>
          <c:idx val="0"/>
          <c:order val="0"/>
          <c:tx>
            <c:v>%</c:v>
          </c:tx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5C-EF42-93EA-3D7C9D0BCF2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25C-EF42-93EA-3D7C9D0BCF2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5C-EF42-93EA-3D7C9D0BCF2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25C-EF42-93EA-3D7C9D0BCF2C}"/>
              </c:ext>
            </c:extLst>
          </c:dPt>
          <c:dLbls>
            <c:dLbl>
              <c:idx val="0"/>
              <c:layout>
                <c:manualLayout>
                  <c:x val="-8.7067099567099571E-2"/>
                  <c:y val="-1.15712545676004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C-EF42-93EA-3D7C9D0BCF2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gráficos'!$A$101:$A$104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gráficos'!$H$101:$H$104</c:f>
              <c:numCache>
                <c:formatCode>0.0</c:formatCode>
                <c:ptCount val="4"/>
                <c:pt idx="0">
                  <c:v>7.0941729864644332</c:v>
                </c:pt>
                <c:pt idx="1">
                  <c:v>8.7645195353748679</c:v>
                </c:pt>
                <c:pt idx="2">
                  <c:v>19.70336949217625</c:v>
                </c:pt>
                <c:pt idx="3">
                  <c:v>64.437937985984448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C-EF42-93EA-3D7C9D0B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5801139096593644E-2"/>
          <c:y val="0.45691512157711917"/>
          <c:w val="0.86839772180681274"/>
          <c:h val="0.4822117336581404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9302080589939429E-2"/>
          <c:y val="7.5800112296462663E-2"/>
          <c:w val="0.90977072542650639"/>
          <c:h val="0.75687789839249697"/>
        </c:manualLayout>
      </c:layout>
      <c:barChart>
        <c:barDir val="bar"/>
        <c:grouping val="stacked"/>
        <c:varyColors val="0"/>
        <c:ser>
          <c:idx val="0"/>
          <c:order val="0"/>
          <c:tx>
            <c:v>% SI</c:v>
          </c:tx>
          <c:spPr>
            <a:solidFill>
              <a:srgbClr val="FF66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DE7-6048-9BE7-8CA918D73A08}"/>
              </c:ext>
            </c:extLst>
          </c:dPt>
          <c:dLbls>
            <c:dLbl>
              <c:idx val="0"/>
              <c:layout>
                <c:manualLayout>
                  <c:x val="1.8582900220068293E-2"/>
                  <c:y val="-3.301617012426558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E7-6048-9BE7-8CA918D73A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gráficos'!$A$110:$A$111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gráficos'!$B$110:$B$111</c:f>
              <c:numCache>
                <c:formatCode>0.0</c:formatCode>
                <c:ptCount val="2"/>
                <c:pt idx="0">
                  <c:v>2.6455026455026456</c:v>
                </c:pt>
                <c:pt idx="1">
                  <c:v>21.393034825870647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7-6048-9BE7-8CA918D73A08}"/>
            </c:ext>
          </c:extLst>
        </c:ser>
        <c:ser>
          <c:idx val="1"/>
          <c:order val="1"/>
          <c:tx>
            <c:v>% NO</c:v>
          </c:tx>
          <c:spPr>
            <a:solidFill>
              <a:srgbClr val="6699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DE7-6048-9BE7-8CA918D73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gráficos'!$A$110:$A$111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gráficos'!$C$110:$C$111</c:f>
              <c:numCache>
                <c:formatCode>0.0</c:formatCode>
                <c:ptCount val="2"/>
                <c:pt idx="0">
                  <c:v>97.354497354497354</c:v>
                </c:pt>
                <c:pt idx="1">
                  <c:v>78.606965174129357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E7-6048-9BE7-8CA918D7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376448"/>
        <c:axId val="-92383520"/>
      </c:barChart>
      <c:valAx>
        <c:axId val="-9238352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92376448"/>
        <c:crossesAt val="0"/>
        <c:crossBetween val="between"/>
      </c:valAx>
      <c:catAx>
        <c:axId val="-9237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>
                <a:ea typeface="MS PGothic" pitchFamily="32"/>
              </a:defRPr>
            </a:pPr>
            <a:endParaRPr lang="es-ES"/>
          </a:p>
        </c:txPr>
        <c:crossAx val="-92383520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5.5087127599775156E-3"/>
          <c:y val="3.9965673654529854E-2"/>
          <c:w val="0.83378302417088257"/>
          <c:h val="0.72575701851170771"/>
        </c:manualLayout>
      </c:layout>
      <c:barChart>
        <c:barDir val="bar"/>
        <c:grouping val="percentStacked"/>
        <c:varyColors val="0"/>
        <c:ser>
          <c:idx val="0"/>
          <c:order val="0"/>
          <c:tx>
            <c:v>Baja (menos de 25%)</c:v>
          </c:tx>
          <c:spPr>
            <a:solidFill>
              <a:srgbClr val="729FC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gráficos'!$B$16:$C$16</c:f>
              <c:numCache>
                <c:formatCode>0.000</c:formatCode>
                <c:ptCount val="2"/>
                <c:pt idx="0">
                  <c:v>28.571428571428601</c:v>
                </c:pt>
                <c:pt idx="1">
                  <c:v>20.894071914480101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C-A446-A9BC-F84E06FE4CF7}"/>
            </c:ext>
          </c:extLst>
        </c:ser>
        <c:ser>
          <c:idx val="1"/>
          <c:order val="1"/>
          <c:tx>
            <c:v>Baja-moderada (entre 25% y 50%)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gráficos'!$B$17:$C$17</c:f>
              <c:numCache>
                <c:formatCode>0.000</c:formatCode>
                <c:ptCount val="2"/>
                <c:pt idx="0">
                  <c:v>7.9203109815354704</c:v>
                </c:pt>
                <c:pt idx="1">
                  <c:v>11.078717201166199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1C-A446-A9BC-F84E06FE4CF7}"/>
            </c:ext>
          </c:extLst>
        </c:ser>
        <c:ser>
          <c:idx val="2"/>
          <c:order val="2"/>
          <c:tx>
            <c:v>Moderada - alta (entre 51% y 75%)</c:v>
          </c:tx>
          <c:spPr>
            <a:solidFill>
              <a:srgbClr val="FFD32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1C-A446-A9BC-F84E06FE4CF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gráficos'!$B$18:$C$18</c:f>
              <c:numCache>
                <c:formatCode>0.000</c:formatCode>
                <c:ptCount val="2"/>
                <c:pt idx="0">
                  <c:v>42.6141885325559</c:v>
                </c:pt>
                <c:pt idx="1">
                  <c:v>48.785228377065103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1C-A446-A9BC-F84E06FE4CF7}"/>
            </c:ext>
          </c:extLst>
        </c:ser>
        <c:ser>
          <c:idx val="3"/>
          <c:order val="3"/>
          <c:tx>
            <c:v>Alta (más de 75%)</c:v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gráficos'!$B$19:$C$19</c:f>
              <c:numCache>
                <c:formatCode>0.000</c:formatCode>
                <c:ptCount val="2"/>
                <c:pt idx="0">
                  <c:v>20.894071914480101</c:v>
                </c:pt>
                <c:pt idx="1">
                  <c:v>19.241982507288601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01C-A446-A9BC-F84E06FE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371552"/>
        <c:axId val="-92371008"/>
      </c:barChart>
      <c:valAx>
        <c:axId val="-92371008"/>
        <c:scaling>
          <c:orientation val="minMax"/>
        </c:scaling>
        <c:delete val="1"/>
        <c:axPos val="b"/>
        <c:numFmt formatCode="0%" sourceLinked="0"/>
        <c:majorTickMark val="cross"/>
        <c:minorTickMark val="cross"/>
        <c:tickLblPos val="nextTo"/>
        <c:crossAx val="-92371552"/>
        <c:crossesAt val="1"/>
        <c:crossBetween val="between"/>
      </c:valAx>
      <c:catAx>
        <c:axId val="-92371552"/>
        <c:scaling>
          <c:orientation val="minMax"/>
        </c:scaling>
        <c:delete val="0"/>
        <c:axPos val="l"/>
        <c:numFmt formatCode="#,#00" sourceLinked="0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92371008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5114099849470021"/>
          <c:y val="0.8194035747370717"/>
          <c:w val="0.64092650889126235"/>
          <c:h val="0.1786891722521933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56-3C45-95A3-C1EEC2F976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6-3C45-95A3-C1EEC2F976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gráficos'!$A$24:$A$25</c:f>
              <c:strCache>
                <c:ptCount val="2"/>
                <c:pt idx="0">
                  <c:v>Actúan con exclusividad en actividades de construcción sostenible</c:v>
                </c:pt>
                <c:pt idx="1">
                  <c:v>Con actividades ambientales secundarias</c:v>
                </c:pt>
              </c:strCache>
            </c:strRef>
          </c:cat>
          <c:val>
            <c:numRef>
              <c:f>'tabla para gráficos'!$C$24:$C$25</c:f>
              <c:numCache>
                <c:formatCode>0.0</c:formatCode>
                <c:ptCount val="2"/>
                <c:pt idx="0">
                  <c:v>47.678160919540232</c:v>
                </c:pt>
                <c:pt idx="1">
                  <c:v>52.321839080459775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56-3C45-95A3-C1EEC2F9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para gráficos'!$A$32:$A$41</c:f>
              <c:strCache>
                <c:ptCount val="10"/>
                <c:pt idx="0">
                  <c:v>Gestión ambiental del medio atmosférico</c:v>
                </c:pt>
                <c:pt idx="1">
                  <c:v>Gestión sostenible de recursos hídricos y descontaminación de espacios</c:v>
                </c:pt>
                <c:pt idx="2">
                  <c:v>Gestión de residuos y reciclaje</c:v>
                </c:pt>
                <c:pt idx="3">
                  <c:v>Gestión sostenible de la energía: Energía renovable </c:v>
                </c:pt>
                <c:pt idx="4">
                  <c:v>Agricultura y ganadería ecológicas</c:v>
                </c:pt>
                <c:pt idx="5">
                  <c:v>Gestión de espacios protegidos y actividades forestales sostenibles</c:v>
                </c:pt>
                <c:pt idx="6">
                  <c:v>Ecoturismo</c:v>
                </c:pt>
                <c:pt idx="7">
                  <c:v>Ecoinnovación, investigación y desarrollo en materia ambiental</c:v>
                </c:pt>
                <c:pt idx="8">
                  <c:v>Otros servicios ambientales a empresas y entidades</c:v>
                </c:pt>
                <c:pt idx="9">
                  <c:v>Construcción sostenible: Edificación, rehabilitación y eficiencia energética </c:v>
                </c:pt>
              </c:strCache>
            </c:strRef>
          </c:cat>
          <c:val>
            <c:numRef>
              <c:f>'tabla para gráficos'!$C$32:$C$41</c:f>
              <c:numCache>
                <c:formatCode>0.0</c:formatCode>
                <c:ptCount val="10"/>
                <c:pt idx="0">
                  <c:v>4.6436781609195403</c:v>
                </c:pt>
                <c:pt idx="1">
                  <c:v>18.390804597701148</c:v>
                </c:pt>
                <c:pt idx="2">
                  <c:v>39.816091954022987</c:v>
                </c:pt>
                <c:pt idx="3">
                  <c:v>31.908045977011497</c:v>
                </c:pt>
                <c:pt idx="4">
                  <c:v>4.735632183908046</c:v>
                </c:pt>
                <c:pt idx="5">
                  <c:v>1.103448275862069</c:v>
                </c:pt>
                <c:pt idx="6">
                  <c:v>3.6321839080459775</c:v>
                </c:pt>
                <c:pt idx="7">
                  <c:v>6.2528735632183903</c:v>
                </c:pt>
                <c:pt idx="8">
                  <c:v>16.459770114942529</c:v>
                </c:pt>
                <c:pt idx="9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3-E740-8211-581C1D66CE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92375360"/>
        <c:axId val="-92374816"/>
      </c:barChart>
      <c:catAx>
        <c:axId val="-92375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92374816"/>
        <c:crosses val="autoZero"/>
        <c:auto val="1"/>
        <c:lblAlgn val="ctr"/>
        <c:lblOffset val="100"/>
        <c:noMultiLvlLbl val="0"/>
      </c:catAx>
      <c:valAx>
        <c:axId val="-92374816"/>
        <c:scaling>
          <c:orientation val="minMax"/>
        </c:scaling>
        <c:delete val="1"/>
        <c:axPos val="b"/>
        <c:numFmt formatCode="0" sourceLinked="0"/>
        <c:majorTickMark val="none"/>
        <c:minorTickMark val="none"/>
        <c:tickLblPos val="nextTo"/>
        <c:crossAx val="-92375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09C-3B46-8F1A-4A57D4B5AB4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09C-3B46-8F1A-4A57D4B5AB4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09C-3B46-8F1A-4A57D4B5AB4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09C-3B46-8F1A-4A57D4B5A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gráficos'!$A$46:$A$49</c:f>
              <c:strCache>
                <c:ptCount val="4"/>
                <c:pt idx="0">
                  <c:v>Mercado mundial</c:v>
                </c:pt>
                <c:pt idx="1">
                  <c:v>Mercado europeo</c:v>
                </c:pt>
                <c:pt idx="2">
                  <c:v>Mercado nacional</c:v>
                </c:pt>
                <c:pt idx="3">
                  <c:v>Mercado regional andaluz</c:v>
                </c:pt>
              </c:strCache>
            </c:strRef>
          </c:cat>
          <c:val>
            <c:numRef>
              <c:f>'tabla para gráficos'!$B$46:$B$49</c:f>
              <c:numCache>
                <c:formatCode>0.0</c:formatCode>
                <c:ptCount val="4"/>
                <c:pt idx="0">
                  <c:v>4.4776119402985071</c:v>
                </c:pt>
                <c:pt idx="1">
                  <c:v>5.2238805970149249</c:v>
                </c:pt>
                <c:pt idx="2">
                  <c:v>16.417910447761194</c:v>
                </c:pt>
                <c:pt idx="3">
                  <c:v>98.507462686567166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C-3B46-8F1A-4A57D4B5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382432"/>
        <c:axId val="-92376992"/>
      </c:barChart>
      <c:valAx>
        <c:axId val="-9237699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92382432"/>
        <c:crossesAt val="0"/>
        <c:crossBetween val="between"/>
      </c:valAx>
      <c:catAx>
        <c:axId val="-923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92376992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EF-E340-98D0-01E3E5EB02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EF-E340-98D0-01E3E5EB02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EF-E340-98D0-01E3E5EB02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gráficos'!$A$54:$A$56</c:f>
              <c:strCache>
                <c:ptCount val="3"/>
                <c:pt idx="0">
                  <c:v>Gastos de personal</c:v>
                </c:pt>
                <c:pt idx="1">
                  <c:v>Inversiones reales</c:v>
                </c:pt>
                <c:pt idx="2">
                  <c:v>Resto de capítulos presupuestarios</c:v>
                </c:pt>
              </c:strCache>
            </c:strRef>
          </c:cat>
          <c:val>
            <c:numRef>
              <c:f>'tabla para gráficos'!$B$54:$B$56</c:f>
              <c:numCache>
                <c:formatCode>0.0</c:formatCode>
                <c:ptCount val="3"/>
                <c:pt idx="0">
                  <c:v>18.513817826455828</c:v>
                </c:pt>
                <c:pt idx="1">
                  <c:v>9.6852023686005531</c:v>
                </c:pt>
                <c:pt idx="2">
                  <c:v>71.800979804943609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EF-E340-98D0-01E3E5EB02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C1-CB46-BF17-3355EFD2B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C1-CB46-BF17-3355EFD2B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C1-CB46-BF17-3355EFD2B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C1-CB46-BF17-3355EFD2B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C1-CB46-BF17-3355EFD2B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C1-CB46-BF17-3355EFD2B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C1-CB46-BF17-3355EFD2B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C1-CB46-BF17-3355EFD2B0D5}"/>
              </c:ext>
            </c:extLst>
          </c:dPt>
          <c:dLbls>
            <c:dLbl>
              <c:idx val="0"/>
              <c:layout>
                <c:manualLayout>
                  <c:x val="-0.13512599972154765"/>
                  <c:y val="7.36367507053687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5271290008198871"/>
                  <c:y val="5.2035719759975931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019646365422397"/>
                  <c:y val="-9.6589818846544745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191420571446253E-2"/>
                  <c:y val="-0.231136367507053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gráficos'!$A$62:$A$69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gráficos'!$B$62:$B$69</c:f>
              <c:numCache>
                <c:formatCode>#,##0.0</c:formatCode>
                <c:ptCount val="8"/>
                <c:pt idx="0">
                  <c:v>6.9520189802371428</c:v>
                </c:pt>
                <c:pt idx="1">
                  <c:v>10.992583617621136</c:v>
                </c:pt>
                <c:pt idx="2">
                  <c:v>15.018162895427317</c:v>
                </c:pt>
                <c:pt idx="3">
                  <c:v>12.569107407107902</c:v>
                </c:pt>
                <c:pt idx="4">
                  <c:v>5.6603997710163956</c:v>
                </c:pt>
                <c:pt idx="5">
                  <c:v>13.521728542952472</c:v>
                </c:pt>
                <c:pt idx="6">
                  <c:v>9.4396800442981839</c:v>
                </c:pt>
                <c:pt idx="7">
                  <c:v>25.846318741339442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3C1-CB46-BF17-3355EFD2B0D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5700331414617129E-2"/>
          <c:y val="0.1934613077384523"/>
          <c:w val="0.62335019477876619"/>
          <c:h val="0.51604679064187164"/>
        </c:manualLayout>
      </c:layout>
      <c:barChart>
        <c:barDir val="bar"/>
        <c:grouping val="stacked"/>
        <c:varyColors val="0"/>
        <c:ser>
          <c:idx val="0"/>
          <c:order val="0"/>
          <c:tx>
            <c:v>Sector empresa</c:v>
          </c:tx>
          <c:spPr>
            <a:solidFill>
              <a:srgbClr val="FF950E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gráficos'!$B$73:$C$73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gráficos'!$B$75:$C$75</c:f>
              <c:numCache>
                <c:formatCode>#,##0.0</c:formatCode>
                <c:ptCount val="2"/>
                <c:pt idx="0">
                  <c:v>94.669877766165314</c:v>
                </c:pt>
                <c:pt idx="1">
                  <c:v>92.826890756302518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32-3649-9152-2C68D6AD01EB}"/>
            </c:ext>
          </c:extLst>
        </c:ser>
        <c:ser>
          <c:idx val="1"/>
          <c:order val="1"/>
          <c:tx>
            <c:v>Sector Administración Pública</c:v>
          </c:tx>
          <c:spPr>
            <a:solidFill>
              <a:srgbClr val="3465A4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gráficos'!$B$73:$C$73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gráficos'!$B$76:$C$76</c:f>
              <c:numCache>
                <c:formatCode>#,##0.0</c:formatCode>
                <c:ptCount val="2"/>
                <c:pt idx="0">
                  <c:v>5.3301222338346887</c:v>
                </c:pt>
                <c:pt idx="1">
                  <c:v>7.1731092436974784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32-3649-9152-2C68D6AD0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2384064"/>
        <c:axId val="-92370464"/>
      </c:barChart>
      <c:valAx>
        <c:axId val="-92370464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-92384064"/>
        <c:crossesAt val="1"/>
        <c:crossBetween val="between"/>
      </c:valAx>
      <c:catAx>
        <c:axId val="-9238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72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92370464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7B-4842-9A0B-B3DF657A3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7B-4842-9A0B-B3DF657A32E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gráficos'!$A$81:$A$82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para gráficos'!$B$81:$B$82</c:f>
              <c:numCache>
                <c:formatCode>0.0</c:formatCode>
                <c:ptCount val="2"/>
                <c:pt idx="0">
                  <c:v>88.759663865546216</c:v>
                </c:pt>
                <c:pt idx="1">
                  <c:v>11.240336134453781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7B-4842-9A0B-B3DF657A32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</xdr:colOff>
      <xdr:row>5</xdr:row>
      <xdr:rowOff>47690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A23004C-E96A-3644-BB51-A18D9B23E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212790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6975371-D79D-1B40-B13E-ED766CE25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263590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9AF61BC-D073-0B42-A88A-8170B9B8F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833B961-5899-4D4A-9FA1-6E4C078D2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03C3330-843E-BC45-B127-7255181E7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2260600</xdr:colOff>
      <xdr:row>4</xdr:row>
      <xdr:rowOff>212790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F606F0E-C090-9549-A7B8-75C56BF97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2298700</xdr:colOff>
      <xdr:row>4</xdr:row>
      <xdr:rowOff>212790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F523013-8543-064B-A1EA-1E11F7584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66760" y="2734200"/>
    <xdr:ext cx="4922280" cy="305748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D4E2DD9-3212-D9A2-624B-67F89665F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7556AFA-9091-7343-B89F-CC3F7456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95920" y="3067200"/>
    <xdr:ext cx="6404040" cy="293616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E96F10EF-53AD-B504-C260-A78108097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4B57D6-3DAA-5840-9C88-C61A6A8FC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0.66391</cdr:y>
    </cdr:from>
    <cdr:to>
      <cdr:x>0.52638</cdr:x>
      <cdr:y>0.79173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CF3972A7-B473-AB51-6852-4C7ECA5F9F71}"/>
            </a:ext>
          </a:extLst>
        </cdr:cNvPr>
        <cdr:cNvSpPr txBox="1"/>
      </cdr:nvSpPr>
      <cdr:spPr>
        <a:xfrm xmlns:a="http://schemas.openxmlformats.org/drawingml/2006/main">
          <a:off x="0" y="1821240"/>
          <a:ext cx="240660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  <cdr:relSizeAnchor xmlns:cdr="http://schemas.openxmlformats.org/drawingml/2006/chartDrawing">
    <cdr:from>
      <cdr:x>0</cdr:x>
      <cdr:y>0.28701</cdr:y>
    </cdr:from>
    <cdr:to>
      <cdr:x>0.52394</cdr:x>
      <cdr:y>0.41483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="" xmlns:a16="http://schemas.microsoft.com/office/drawing/2014/main" id="{B106509D-A1A9-13B4-5A81-1589ED3A4AEF}"/>
            </a:ext>
          </a:extLst>
        </cdr:cNvPr>
        <cdr:cNvSpPr txBox="1"/>
      </cdr:nvSpPr>
      <cdr:spPr>
        <a:xfrm xmlns:a="http://schemas.openxmlformats.org/drawingml/2006/main">
          <a:off x="0" y="787319"/>
          <a:ext cx="239544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919CB8FF-88E1-9C44-9170-CC6A0379F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11</xdr:col>
      <xdr:colOff>31750</xdr:colOff>
      <xdr:row>27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E10D8B98-517E-6945-9F98-F66D2DB1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A9F1F03-3C75-0847-B6B8-8DE469600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C9B45608-6666-7F4F-A798-B1B712F3B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84840" y="2838960"/>
    <xdr:ext cx="4923000" cy="255564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A5BF0F4-412A-10F6-ECE8-070D803DA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52241DB2-AB3C-F24C-8DA4-2EDAE530A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D262C06-4BD5-D541-A3F2-6510A44D9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9467812-8D64-7D46-9720-6BD9FCA19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12</xdr:row>
      <xdr:rowOff>12700</xdr:rowOff>
    </xdr:from>
    <xdr:to>
      <xdr:col>7</xdr:col>
      <xdr:colOff>990600</xdr:colOff>
      <xdr:row>35</xdr:row>
      <xdr:rowOff>120650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1874AAD0-13CD-4349-BE29-A5B4C5E9B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2B1040D-C967-9943-8706-1B6396A1D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66400" y="2753280"/>
    <xdr:ext cx="6191280" cy="240012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F494DF3-D141-9FA6-4BA0-F81C9161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5A803608-3BD2-0C44-8546-A3A3DFBDB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F42C73F-D5C4-E34A-B7C3-5B23F67CC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DDEFF0D-2EB9-4443-BC69-D259D7406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B08B007F-4BF0-AC4F-A99F-7EF816D51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177014A-5710-DF44-BA2A-CCE902277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819320" y="2679480"/>
    <xdr:ext cx="7033320" cy="326232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924A473-CD21-A7DF-C0D5-4D581C06C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5400" y="2653200"/>
    <xdr:ext cx="3659040" cy="3546720"/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4A54AC7-EC85-FE47-5AB7-4075A976A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12700</xdr:colOff>
      <xdr:row>4</xdr:row>
      <xdr:rowOff>161990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3BCE1436-3FAB-8647-A65A-6AAF67404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66839" y="2767320"/>
    <xdr:ext cx="6834240" cy="384660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25CFC32-4778-F845-E674-A3DF6DF7C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50800</xdr:colOff>
      <xdr:row>4</xdr:row>
      <xdr:rowOff>161990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FFA4C2D-A763-8142-8A70-0BBE206A6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241300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B55ABE8-5C41-A94F-A094-8D1C49A45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9636926-7CF4-534E-AE40-3087A4464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AAC9A10-C0C9-A842-B72B-3621E415E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ACA93A5-98BB-254A-A23E-21BDF719E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536C7BC-0F80-2248-9B35-897A8AEC7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063B958-6BB6-EA41-B8EE-90485B4C8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1044575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5E0454D-C4D6-4B4A-802F-8C781C0AD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51"/>
  <sheetViews>
    <sheetView showGridLines="0" tabSelected="1" workbookViewId="0">
      <selection activeCell="A6" sqref="A6:I6"/>
    </sheetView>
  </sheetViews>
  <sheetFormatPr baseColWidth="10" defaultColWidth="10.85546875" defaultRowHeight="12.75" x14ac:dyDescent="0.2"/>
  <cols>
    <col min="1" max="2" width="3.28515625" style="3" customWidth="1"/>
    <col min="3" max="8" width="13.7109375" style="3" customWidth="1"/>
    <col min="9" max="9" width="31.140625" style="3" customWidth="1"/>
    <col min="10" max="64" width="13.7109375" style="3" customWidth="1"/>
    <col min="65" max="16384" width="10.85546875" style="3"/>
  </cols>
  <sheetData>
    <row r="6" spans="1:14" ht="45" customHeight="1" x14ac:dyDescent="0.2">
      <c r="A6" s="112" t="s">
        <v>170</v>
      </c>
      <c r="B6" s="112"/>
      <c r="C6" s="112"/>
      <c r="D6" s="112"/>
      <c r="E6" s="112"/>
      <c r="F6" s="112"/>
      <c r="G6" s="112"/>
      <c r="H6" s="112"/>
      <c r="I6" s="112"/>
      <c r="J6" s="2"/>
      <c r="K6" s="2"/>
      <c r="L6" s="2"/>
      <c r="M6" s="2"/>
      <c r="N6" s="2"/>
    </row>
    <row r="7" spans="1:14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14" ht="15" customHeight="1" x14ac:dyDescent="0.2">
      <c r="A8" s="4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14" ht="15" customHeight="1" x14ac:dyDescent="0.2">
      <c r="A9" s="15" t="s">
        <v>167</v>
      </c>
      <c r="B9" s="5"/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</row>
    <row r="10" spans="1:14" ht="15" customHeight="1" x14ac:dyDescent="0.2">
      <c r="A10" s="6"/>
      <c r="B10" s="6"/>
      <c r="C10" s="113" t="s">
        <v>168</v>
      </c>
      <c r="D10" s="113"/>
      <c r="E10" s="113"/>
      <c r="F10" s="113"/>
      <c r="G10" s="113"/>
      <c r="H10" s="113"/>
      <c r="I10" s="113"/>
      <c r="J10" s="7"/>
      <c r="K10" s="7"/>
      <c r="L10" s="7"/>
      <c r="M10" s="7"/>
      <c r="N10" s="7"/>
    </row>
    <row r="11" spans="1:14" ht="15" customHeight="1" x14ac:dyDescent="0.2">
      <c r="A11" s="6"/>
      <c r="B11" s="6"/>
      <c r="C11" s="113" t="s">
        <v>169</v>
      </c>
      <c r="D11" s="113"/>
      <c r="E11" s="113"/>
      <c r="F11" s="113"/>
      <c r="G11" s="113"/>
      <c r="H11" s="113"/>
      <c r="I11" s="113"/>
      <c r="J11" s="7"/>
      <c r="K11" s="7"/>
      <c r="L11" s="7"/>
      <c r="M11" s="7"/>
      <c r="N11" s="7"/>
    </row>
    <row r="12" spans="1:14" ht="15" customHeight="1" x14ac:dyDescent="0.2">
      <c r="A12" s="8"/>
      <c r="B12" s="8"/>
      <c r="C12" s="8"/>
      <c r="D12" s="8"/>
      <c r="E12" s="8"/>
      <c r="F12" s="8"/>
      <c r="G12" s="8"/>
      <c r="H12" s="8"/>
      <c r="I12" s="8"/>
    </row>
    <row r="13" spans="1:14" ht="15" customHeight="1" x14ac:dyDescent="0.2">
      <c r="A13" s="9" t="s">
        <v>0</v>
      </c>
      <c r="B13" s="10"/>
      <c r="C13" s="10"/>
      <c r="D13" s="10"/>
      <c r="E13" s="10"/>
      <c r="F13" s="10"/>
      <c r="G13" s="10"/>
      <c r="H13" s="10"/>
      <c r="I13" s="10"/>
    </row>
    <row r="14" spans="1:14" ht="15" customHeight="1" x14ac:dyDescent="0.2">
      <c r="A14" s="8"/>
      <c r="B14" s="8"/>
      <c r="C14" s="8"/>
      <c r="D14" s="8"/>
      <c r="E14" s="8"/>
      <c r="F14" s="8"/>
      <c r="G14" s="8"/>
      <c r="H14" s="8"/>
      <c r="I14" s="8"/>
    </row>
    <row r="15" spans="1:14" ht="15" customHeight="1" x14ac:dyDescent="0.2">
      <c r="A15" s="8"/>
      <c r="B15" s="11" t="s">
        <v>1</v>
      </c>
      <c r="C15" s="8"/>
      <c r="D15" s="8"/>
      <c r="E15" s="8"/>
      <c r="F15" s="8"/>
      <c r="G15" s="8"/>
      <c r="H15" s="8"/>
      <c r="I15" s="8"/>
    </row>
    <row r="16" spans="1:14" ht="25.5" customHeight="1" x14ac:dyDescent="0.2">
      <c r="A16" s="8"/>
      <c r="B16" s="8"/>
      <c r="C16" s="114" t="s">
        <v>2</v>
      </c>
      <c r="D16" s="114"/>
      <c r="E16" s="114"/>
      <c r="F16" s="114"/>
      <c r="G16" s="114"/>
      <c r="H16" s="114"/>
      <c r="I16" s="114"/>
    </row>
    <row r="17" spans="1:64" ht="15" customHeight="1" x14ac:dyDescent="0.2">
      <c r="A17" s="8"/>
      <c r="B17" s="8"/>
      <c r="C17" s="114" t="s">
        <v>3</v>
      </c>
      <c r="D17" s="114"/>
      <c r="E17" s="114"/>
      <c r="F17" s="114"/>
      <c r="G17" s="114"/>
      <c r="H17" s="114"/>
      <c r="I17" s="114"/>
      <c r="J17" s="11"/>
      <c r="K17" s="11"/>
      <c r="L17" s="11"/>
      <c r="M17" s="11"/>
      <c r="N17" s="11"/>
      <c r="O17" s="11"/>
    </row>
    <row r="18" spans="1:64" ht="15" customHeight="1" x14ac:dyDescent="0.2">
      <c r="A18" s="8"/>
      <c r="B18" s="8"/>
      <c r="C18" s="8"/>
      <c r="D18" s="8"/>
      <c r="E18" s="8"/>
      <c r="F18" s="8"/>
      <c r="G18" s="8"/>
      <c r="H18" s="8"/>
      <c r="I18" s="8"/>
    </row>
    <row r="19" spans="1:64" ht="15" customHeight="1" x14ac:dyDescent="0.2">
      <c r="A19" s="8"/>
      <c r="B19" s="11" t="s">
        <v>4</v>
      </c>
      <c r="C19" s="8"/>
      <c r="D19" s="8"/>
      <c r="E19" s="8"/>
      <c r="F19" s="8"/>
      <c r="G19" s="8"/>
      <c r="H19" s="8"/>
      <c r="I19" s="8"/>
    </row>
    <row r="20" spans="1:64" ht="15" customHeight="1" x14ac:dyDescent="0.2">
      <c r="A20" s="8"/>
      <c r="B20" s="8"/>
      <c r="C20" s="114" t="s">
        <v>5</v>
      </c>
      <c r="D20" s="114"/>
      <c r="E20" s="114"/>
      <c r="F20" s="114"/>
      <c r="G20" s="114"/>
      <c r="H20" s="114"/>
      <c r="I20" s="114"/>
    </row>
    <row r="21" spans="1:64" ht="15" customHeight="1" x14ac:dyDescent="0.2">
      <c r="A21" s="8"/>
      <c r="B21" s="8"/>
      <c r="C21" s="114" t="s">
        <v>6</v>
      </c>
      <c r="D21" s="114"/>
      <c r="E21" s="114"/>
      <c r="F21" s="114"/>
      <c r="G21" s="114"/>
      <c r="H21" s="114"/>
      <c r="I21" s="114"/>
    </row>
    <row r="22" spans="1:64" ht="15" customHeight="1" x14ac:dyDescent="0.2">
      <c r="A22" s="8"/>
      <c r="B22" s="8"/>
      <c r="C22" s="114" t="s">
        <v>7</v>
      </c>
      <c r="D22" s="114"/>
      <c r="E22" s="114"/>
      <c r="F22" s="114"/>
      <c r="G22" s="114"/>
      <c r="H22" s="114"/>
      <c r="I22" s="114"/>
    </row>
    <row r="23" spans="1:64" ht="15" customHeight="1" x14ac:dyDescent="0.2">
      <c r="A23" s="8"/>
      <c r="B23" s="8"/>
      <c r="C23" s="114" t="s">
        <v>8</v>
      </c>
      <c r="D23" s="114"/>
      <c r="E23" s="114"/>
      <c r="F23" s="114"/>
      <c r="G23" s="114"/>
      <c r="H23" s="114"/>
      <c r="I23" s="114"/>
    </row>
    <row r="24" spans="1:64" ht="15" customHeight="1" x14ac:dyDescent="0.2">
      <c r="A24" s="8"/>
      <c r="B24" s="8"/>
      <c r="C24" s="8"/>
      <c r="D24" s="8"/>
      <c r="E24" s="8"/>
      <c r="F24" s="8"/>
      <c r="G24" s="8"/>
      <c r="H24" s="8"/>
      <c r="I24" s="8"/>
    </row>
    <row r="25" spans="1:64" ht="15" customHeight="1" x14ac:dyDescent="0.2">
      <c r="A25" s="8"/>
      <c r="B25" s="11" t="s">
        <v>9</v>
      </c>
      <c r="C25" s="8"/>
      <c r="D25" s="8"/>
      <c r="E25" s="8"/>
      <c r="F25" s="8"/>
      <c r="G25" s="8"/>
      <c r="H25" s="8"/>
      <c r="I25" s="8"/>
    </row>
    <row r="26" spans="1:64" ht="15" customHeight="1" x14ac:dyDescent="0.2">
      <c r="A26" s="8"/>
      <c r="B26" s="8"/>
      <c r="C26" s="114" t="s">
        <v>10</v>
      </c>
      <c r="D26" s="114"/>
      <c r="E26" s="114"/>
      <c r="F26" s="114"/>
      <c r="G26" s="114"/>
      <c r="H26" s="114"/>
      <c r="I26" s="114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ht="15" customHeight="1" x14ac:dyDescent="0.2">
      <c r="A27" s="8"/>
      <c r="B27" s="8"/>
      <c r="C27" s="114" t="s">
        <v>11</v>
      </c>
      <c r="D27" s="114"/>
      <c r="E27" s="114"/>
      <c r="F27" s="114"/>
      <c r="G27" s="114"/>
      <c r="H27" s="114"/>
      <c r="I27" s="114"/>
      <c r="J27" s="11"/>
      <c r="K27" s="11"/>
      <c r="L27" s="11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ht="15" customHeight="1" x14ac:dyDescent="0.2">
      <c r="A28" s="8"/>
      <c r="B28" s="8"/>
      <c r="C28" s="12"/>
      <c r="D28" s="12"/>
      <c r="E28" s="12"/>
      <c r="F28" s="12"/>
      <c r="G28" s="12"/>
      <c r="H28" s="12"/>
      <c r="I28" s="12"/>
      <c r="J28" s="11"/>
      <c r="K28" s="11"/>
      <c r="L28" s="11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ht="15" customHeight="1" x14ac:dyDescent="0.2">
      <c r="A29" s="8"/>
      <c r="B29" s="11" t="s">
        <v>12</v>
      </c>
      <c r="C29" s="8"/>
      <c r="D29" s="8"/>
      <c r="E29" s="8"/>
      <c r="F29" s="8"/>
      <c r="G29" s="8"/>
      <c r="H29" s="8"/>
      <c r="I29" s="8"/>
    </row>
    <row r="30" spans="1:64" ht="15" customHeight="1" x14ac:dyDescent="0.2">
      <c r="A30" s="8"/>
      <c r="B30" s="11"/>
      <c r="C30" s="114" t="s">
        <v>13</v>
      </c>
      <c r="D30" s="114"/>
      <c r="E30" s="114"/>
      <c r="F30" s="114"/>
      <c r="G30" s="114"/>
      <c r="H30" s="114"/>
      <c r="I30" s="114"/>
    </row>
    <row r="31" spans="1:64" ht="15" customHeight="1" x14ac:dyDescent="0.2">
      <c r="A31" s="8"/>
      <c r="B31" s="11"/>
      <c r="C31" s="114" t="s">
        <v>14</v>
      </c>
      <c r="D31" s="114"/>
      <c r="E31" s="114"/>
      <c r="F31" s="114"/>
      <c r="G31" s="114"/>
      <c r="H31" s="114"/>
      <c r="I31" s="114"/>
      <c r="J31" s="8"/>
      <c r="K31" s="8"/>
      <c r="L31" s="8"/>
      <c r="M31" s="8"/>
      <c r="N31" s="8"/>
      <c r="O31" s="8"/>
    </row>
    <row r="32" spans="1:64" ht="15" customHeight="1" x14ac:dyDescent="0.2">
      <c r="A32" s="8"/>
      <c r="B32" s="8"/>
      <c r="C32" s="114" t="s">
        <v>15</v>
      </c>
      <c r="D32" s="114"/>
      <c r="E32" s="114"/>
      <c r="F32" s="114"/>
      <c r="G32" s="114"/>
      <c r="H32" s="114"/>
      <c r="I32" s="114"/>
    </row>
    <row r="33" spans="1:17" ht="15" customHeight="1" x14ac:dyDescent="0.2">
      <c r="A33" s="8"/>
      <c r="B33" s="8"/>
      <c r="C33" s="114" t="s">
        <v>16</v>
      </c>
      <c r="D33" s="114"/>
      <c r="E33" s="114"/>
      <c r="F33" s="114"/>
      <c r="G33" s="114"/>
      <c r="H33" s="114"/>
      <c r="I33" s="114"/>
      <c r="J33" s="11"/>
      <c r="K33" s="11"/>
      <c r="L33" s="11"/>
      <c r="M33" s="11"/>
      <c r="N33" s="11"/>
      <c r="O33" s="11"/>
      <c r="P33" s="11"/>
      <c r="Q33" s="11"/>
    </row>
    <row r="34" spans="1:17" ht="15" customHeight="1" x14ac:dyDescent="0.2">
      <c r="A34" s="8"/>
      <c r="B34" s="8"/>
      <c r="C34" s="111" t="s">
        <v>17</v>
      </c>
      <c r="D34" s="13"/>
      <c r="E34" s="13"/>
      <c r="F34" s="13"/>
      <c r="G34" s="13"/>
      <c r="H34" s="13"/>
      <c r="I34" s="13"/>
      <c r="J34" s="11"/>
      <c r="K34" s="11"/>
      <c r="L34" s="11"/>
      <c r="M34" s="11"/>
      <c r="N34" s="11"/>
      <c r="O34" s="11"/>
      <c r="P34" s="11"/>
      <c r="Q34" s="11"/>
    </row>
    <row r="35" spans="1:17" ht="15" customHeight="1" x14ac:dyDescent="0.2">
      <c r="A35" s="8"/>
      <c r="B35" s="8"/>
      <c r="C35" s="111" t="s">
        <v>18</v>
      </c>
      <c r="D35" s="13"/>
      <c r="E35" s="13"/>
      <c r="F35" s="13"/>
      <c r="G35" s="13"/>
      <c r="H35" s="13"/>
      <c r="I35" s="13"/>
      <c r="J35" s="11"/>
      <c r="K35" s="11"/>
      <c r="L35" s="11"/>
      <c r="M35" s="11"/>
      <c r="N35" s="11"/>
      <c r="O35" s="11"/>
      <c r="P35" s="11"/>
      <c r="Q35" s="11"/>
    </row>
    <row r="36" spans="1:17" ht="15" customHeight="1" x14ac:dyDescent="0.2">
      <c r="A36" s="8"/>
      <c r="B36" s="8"/>
      <c r="C36" s="8"/>
      <c r="D36" s="8"/>
      <c r="E36" s="8"/>
      <c r="F36" s="8"/>
      <c r="G36" s="8"/>
      <c r="H36" s="8"/>
      <c r="I36" s="8"/>
    </row>
    <row r="37" spans="1:17" ht="15" customHeight="1" x14ac:dyDescent="0.2">
      <c r="A37" s="9" t="s">
        <v>19</v>
      </c>
      <c r="B37" s="10"/>
      <c r="C37" s="10"/>
      <c r="D37" s="10"/>
      <c r="E37" s="10"/>
      <c r="F37" s="10"/>
      <c r="G37" s="10"/>
      <c r="H37" s="10"/>
      <c r="I37" s="10"/>
    </row>
    <row r="38" spans="1:17" ht="15" customHeight="1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7" ht="15" customHeight="1" x14ac:dyDescent="0.2">
      <c r="A39" s="8"/>
      <c r="B39" s="8"/>
      <c r="C39" s="114" t="s">
        <v>20</v>
      </c>
      <c r="D39" s="114"/>
      <c r="E39" s="114"/>
      <c r="F39" s="114"/>
      <c r="G39" s="114"/>
      <c r="H39" s="114"/>
      <c r="I39" s="114"/>
    </row>
    <row r="40" spans="1:17" ht="15" customHeight="1" x14ac:dyDescent="0.2">
      <c r="A40" s="8"/>
      <c r="B40" s="8"/>
      <c r="C40" s="114" t="s">
        <v>21</v>
      </c>
      <c r="D40" s="114"/>
      <c r="E40" s="114"/>
      <c r="F40" s="114"/>
      <c r="G40" s="114"/>
      <c r="H40" s="114"/>
      <c r="I40" s="114"/>
    </row>
    <row r="41" spans="1:17" ht="15" customHeight="1" x14ac:dyDescent="0.2">
      <c r="A41" s="8"/>
      <c r="B41" s="8"/>
      <c r="C41" s="114" t="s">
        <v>22</v>
      </c>
      <c r="D41" s="114"/>
      <c r="E41" s="114"/>
      <c r="F41" s="114"/>
      <c r="G41" s="114"/>
      <c r="H41" s="114"/>
      <c r="I41" s="114"/>
    </row>
    <row r="42" spans="1:17" ht="15" customHeight="1" x14ac:dyDescent="0.2">
      <c r="A42" s="8"/>
      <c r="B42" s="8"/>
      <c r="C42" s="114" t="s">
        <v>23</v>
      </c>
      <c r="D42" s="114"/>
      <c r="E42" s="114"/>
      <c r="F42" s="114"/>
      <c r="G42" s="114"/>
      <c r="H42" s="114"/>
      <c r="I42" s="114"/>
    </row>
    <row r="43" spans="1:17" ht="18.75" customHeight="1" x14ac:dyDescent="0.2">
      <c r="A43" s="8"/>
      <c r="B43" s="8"/>
      <c r="C43" s="114" t="s">
        <v>24</v>
      </c>
      <c r="D43" s="114"/>
      <c r="E43" s="114"/>
      <c r="F43" s="114"/>
      <c r="G43" s="114"/>
      <c r="H43" s="114"/>
      <c r="I43" s="114"/>
    </row>
    <row r="44" spans="1:17" ht="15" customHeight="1" x14ac:dyDescent="0.2">
      <c r="A44" s="8"/>
      <c r="B44" s="8"/>
      <c r="C44" s="114" t="s">
        <v>25</v>
      </c>
      <c r="D44" s="114"/>
      <c r="E44" s="114"/>
      <c r="F44" s="114"/>
      <c r="G44" s="114"/>
      <c r="H44" s="114"/>
      <c r="I44" s="114"/>
    </row>
    <row r="45" spans="1:17" ht="15" customHeight="1" x14ac:dyDescent="0.2">
      <c r="A45" s="8"/>
      <c r="B45" s="8"/>
      <c r="C45" s="114" t="s">
        <v>26</v>
      </c>
      <c r="D45" s="114"/>
      <c r="E45" s="114"/>
      <c r="F45" s="114"/>
      <c r="G45" s="114"/>
      <c r="H45" s="114"/>
      <c r="I45" s="114"/>
    </row>
    <row r="46" spans="1:17" ht="15" customHeight="1" x14ac:dyDescent="0.2">
      <c r="A46" s="8"/>
      <c r="B46" s="8"/>
      <c r="C46" s="114" t="s">
        <v>27</v>
      </c>
      <c r="D46" s="114"/>
      <c r="E46" s="114"/>
      <c r="F46" s="114"/>
      <c r="G46" s="114"/>
      <c r="H46" s="114"/>
      <c r="I46" s="114"/>
    </row>
    <row r="47" spans="1:17" ht="15" customHeight="1" x14ac:dyDescent="0.2">
      <c r="A47" s="8"/>
      <c r="B47" s="8"/>
      <c r="C47" s="114" t="s">
        <v>28</v>
      </c>
      <c r="D47" s="114"/>
      <c r="E47" s="114"/>
      <c r="F47" s="114"/>
      <c r="G47" s="114"/>
      <c r="H47" s="114"/>
      <c r="I47" s="114"/>
    </row>
    <row r="48" spans="1:17" ht="15" customHeight="1" x14ac:dyDescent="0.2">
      <c r="A48" s="8"/>
      <c r="B48" s="8"/>
      <c r="C48" s="111" t="s">
        <v>29</v>
      </c>
      <c r="D48" s="13"/>
      <c r="E48" s="13"/>
      <c r="F48" s="13"/>
      <c r="G48" s="13"/>
      <c r="H48" s="13"/>
      <c r="I48" s="13"/>
    </row>
    <row r="49" spans="1:9" ht="15" customHeight="1" x14ac:dyDescent="0.2">
      <c r="A49" s="8"/>
      <c r="B49" s="8"/>
      <c r="C49" s="111" t="s">
        <v>30</v>
      </c>
      <c r="D49" s="13"/>
      <c r="E49" s="13"/>
      <c r="F49" s="13"/>
      <c r="G49" s="13"/>
      <c r="H49" s="13"/>
      <c r="I49" s="13"/>
    </row>
    <row r="50" spans="1:9" ht="15" customHeight="1" x14ac:dyDescent="0.2">
      <c r="A50" s="8"/>
      <c r="B50" s="8"/>
      <c r="C50" s="12"/>
      <c r="D50" s="12"/>
      <c r="E50" s="12"/>
      <c r="F50" s="12"/>
      <c r="G50" s="12"/>
      <c r="H50" s="12"/>
      <c r="I50" s="12"/>
    </row>
    <row r="51" spans="1:9" x14ac:dyDescent="0.2">
      <c r="A51" s="115"/>
      <c r="B51" s="115"/>
      <c r="C51" s="115"/>
      <c r="D51" s="115"/>
      <c r="E51" s="115"/>
      <c r="F51" s="115"/>
      <c r="G51" s="115"/>
      <c r="H51" s="115"/>
      <c r="I51" s="115"/>
    </row>
  </sheetData>
  <mergeCells count="25">
    <mergeCell ref="C47:I47"/>
    <mergeCell ref="A51:I51"/>
    <mergeCell ref="C41:I41"/>
    <mergeCell ref="C42:I42"/>
    <mergeCell ref="C43:I43"/>
    <mergeCell ref="C44:I44"/>
    <mergeCell ref="C45:I45"/>
    <mergeCell ref="C46:I46"/>
    <mergeCell ref="C40:I40"/>
    <mergeCell ref="C20:I20"/>
    <mergeCell ref="C21:I21"/>
    <mergeCell ref="C22:I22"/>
    <mergeCell ref="C23:I23"/>
    <mergeCell ref="C26:I26"/>
    <mergeCell ref="C27:I27"/>
    <mergeCell ref="C30:I30"/>
    <mergeCell ref="C31:I31"/>
    <mergeCell ref="C32:I32"/>
    <mergeCell ref="C33:I33"/>
    <mergeCell ref="C39:I39"/>
    <mergeCell ref="A6:I6"/>
    <mergeCell ref="C10:I10"/>
    <mergeCell ref="C11:I11"/>
    <mergeCell ref="C16:I16"/>
    <mergeCell ref="C17:I17"/>
  </mergeCells>
  <hyperlinks>
    <hyperlink ref="C16:I16" location="T01.1!A1" display="Tabla 01.1. Volumen de negocio, gasto y empleo ambientales. Totales y peso sobre el conjunto de actividades ambientales"/>
    <hyperlink ref="C17:I17" location="T01.2!A1" display="Tabla 01.2. Volumen de negocio, gasto y empleo ambientales por provincia"/>
    <hyperlink ref="C20:I20" location="T01.3!A1" display="Tabla 01.3. Facturación ambiental, total y media, por provincia"/>
    <hyperlink ref="C21:I21" location="T01.4!A1" display="Tabla 01.4. Indicadores de especialización ambiental"/>
    <hyperlink ref="C22:I22" location="'T01.5-6'!A1" display="Tabla 01.5 y 6. Indicadores de diversificación ambiental"/>
    <hyperlink ref="C23:I23" location="T01.7!A1" display="Tabla 01.7. Mercado geográfico ambiental"/>
    <hyperlink ref="C26:I26" location="T01.8!A1" display="Tabla 01.8. Gasto liquidado en las Administraciones Públicas por capítulo presupuestario"/>
    <hyperlink ref="C27:I27" location="T01.9!A1" display="Tabla 01.9. Gasto liquidado en las Administraciones Públicas por provincia y capítulo presupuestario"/>
    <hyperlink ref="C30:I30" location="T01.10!A1" display="Tabla 01.10. Personal ocupado y su equivalente a dedicación plena por sector institucional"/>
    <hyperlink ref="C31:I31" location="T01.11!A1" display="Tabla 01.11. Personal ocupado y su equivalente a dedicación plena por provincia y sector institucional"/>
    <hyperlink ref="C32:I32" location="T01.12!A1" display="Tabla 01.12. Personal ocupado y su equivalente a dedicación plena por sexo"/>
    <hyperlink ref="C33:I33" location="T01.13!A1" display="Tabla 01.13. Personal ocupado y su equivalente a dedicación plena por provincia y sexo"/>
    <hyperlink ref="C34" location="T01.14!A1" display="Tabla 01.14. Personal ocupado en el Sector Empresas por Categoría Profesional y sexo"/>
    <hyperlink ref="C35" location="T01.15!A1" display="Tabla 01.15. Empresas según la perspectiva de creación de empleo ambiental a corto y a largo plazo (en %)"/>
    <hyperlink ref="C39:I39" location="G01.1!A1" display="Gráfico 01.1. Distribución de la facturación ambiental por provincia (en %)"/>
    <hyperlink ref="C40:I40" location="G01.2!A1" display="Gráfico 01.2. Indicadores de especialización ambiental"/>
    <hyperlink ref="C41:I41" location="G01.3!A1" display="Gráfico 01.3. Indicadores de diversificación ambiental"/>
    <hyperlink ref="C42:I42" location="G01.4!A1" display="Gráfico 01.4. Distribución de establecimientos según ámbito geográfico de mercado ambiental (en %)"/>
    <hyperlink ref="C43:I43" location="G01.5!A1" display="Gráfico 01.5. Distribución del gasto liquidado en las Administraciones públicas por capítulo presupuestario (en %)"/>
    <hyperlink ref="C44:I44" location="G01.6!A1" display="Gráfico 01.6. Distribución del gasto total liquidado en las Administraciones Públicas por provincia (en %)"/>
    <hyperlink ref="C45:I45" location="G01.7!A1" display="Gráfico 01.7. Distribución del empleo ambiental por sector institucional (en %)"/>
    <hyperlink ref="C46:I46" location="G01.8!A1" display="Gráfico 01.8. Distribución del empleo ambiental (EDP) por sexo (en %)"/>
    <hyperlink ref="C47:I47" location="G01.9!A1" display="Gráfico 01.9. Distribución del empleo ambiental (EDP) por provincia (en %)"/>
    <hyperlink ref="C48" location="G01.10!A1" display="Gráfico 01.10. Personal ocupado en actuaciones ambientales por categoría profesional y sexo (%)"/>
    <hyperlink ref="C49" location="G01.11!A1" display="Gráfico 01.11. Empresas según la perspectiva de creación de empleo ambiental a corto y a largo plazo (en %)"/>
  </hyperlinks>
  <pageMargins left="0.74803149606299213" right="0.10984251968503937" top="0.4153543307086614" bottom="0.78543307086614167" header="0.12007874015748031" footer="0.49015748031496065"/>
  <pageSetup paperSize="0" fitToWidth="0" fitToHeight="0" pageOrder="overThenDown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2" width="44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3.28515625" customWidth="1"/>
    <col min="9" max="64" width="13.7109375" customWidth="1"/>
  </cols>
  <sheetData>
    <row r="5" spans="1:14" ht="32.1" customHeight="1" x14ac:dyDescent="0.2"/>
    <row r="6" spans="1:14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89"/>
      <c r="K6" s="89"/>
      <c r="L6" s="89"/>
      <c r="M6" s="89"/>
      <c r="N6" s="89"/>
    </row>
    <row r="9" spans="1:14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14" x14ac:dyDescent="0.2">
      <c r="B11" s="15" t="s">
        <v>12</v>
      </c>
    </row>
    <row r="13" spans="1:14" x14ac:dyDescent="0.2">
      <c r="B13" s="120" t="s">
        <v>13</v>
      </c>
      <c r="C13" s="120"/>
      <c r="D13" s="120"/>
      <c r="E13" s="120"/>
      <c r="F13" s="120"/>
      <c r="G13" s="120"/>
      <c r="H13" s="120"/>
    </row>
    <row r="15" spans="1:14" ht="25.5" customHeight="1" x14ac:dyDescent="0.2">
      <c r="B15" s="131" t="s">
        <v>100</v>
      </c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3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10" ht="15" customHeight="1" x14ac:dyDescent="0.2">
      <c r="B17" s="90" t="s">
        <v>101</v>
      </c>
      <c r="C17" s="90"/>
      <c r="D17" s="95">
        <v>20834</v>
      </c>
      <c r="E17" s="87">
        <v>94.669877766165314</v>
      </c>
      <c r="F17" s="87"/>
      <c r="G17" s="95">
        <v>13808</v>
      </c>
      <c r="H17" s="87">
        <v>92.826890756302518</v>
      </c>
    </row>
    <row r="18" spans="1:10" ht="15" customHeight="1" x14ac:dyDescent="0.2">
      <c r="B18" s="90" t="s">
        <v>102</v>
      </c>
      <c r="C18" s="90"/>
      <c r="D18" s="95">
        <v>1173</v>
      </c>
      <c r="E18" s="87">
        <v>5.3301222338346887</v>
      </c>
      <c r="F18" s="87"/>
      <c r="G18" s="95">
        <v>1067</v>
      </c>
      <c r="H18" s="87">
        <v>7.1731092436974784</v>
      </c>
    </row>
    <row r="19" spans="1:10" ht="15" customHeight="1" x14ac:dyDescent="0.2">
      <c r="B19" s="59" t="s">
        <v>103</v>
      </c>
      <c r="C19" s="60"/>
      <c r="D19" s="96">
        <v>22007</v>
      </c>
      <c r="E19" s="88">
        <v>100</v>
      </c>
      <c r="F19" s="87"/>
      <c r="G19" s="43">
        <v>14875</v>
      </c>
      <c r="H19" s="88">
        <v>100</v>
      </c>
    </row>
    <row r="20" spans="1:10" ht="48.75" customHeight="1" x14ac:dyDescent="0.2">
      <c r="B20" s="130" t="s">
        <v>104</v>
      </c>
      <c r="C20" s="130"/>
      <c r="D20" s="130"/>
      <c r="E20" s="130"/>
      <c r="F20" s="130"/>
      <c r="G20" s="130"/>
      <c r="H20" s="130"/>
    </row>
    <row r="21" spans="1:10" x14ac:dyDescent="0.2">
      <c r="B21" s="44"/>
      <c r="C21" s="44"/>
    </row>
    <row r="23" spans="1:10" ht="12.75" customHeight="1" x14ac:dyDescent="0.2">
      <c r="A23" s="119" t="s">
        <v>164</v>
      </c>
      <c r="B23" s="119"/>
      <c r="C23" s="119"/>
      <c r="D23" s="119"/>
      <c r="E23" s="119"/>
      <c r="F23" s="119"/>
      <c r="G23" s="119"/>
      <c r="H23" s="119"/>
      <c r="I23" s="110"/>
      <c r="J23" s="110"/>
    </row>
  </sheetData>
  <mergeCells count="7">
    <mergeCell ref="A6:I6"/>
    <mergeCell ref="B20:H20"/>
    <mergeCell ref="A23:H23"/>
    <mergeCell ref="B13:H13"/>
    <mergeCell ref="B15:B16"/>
    <mergeCell ref="D15:E15"/>
    <mergeCell ref="G15:H15"/>
  </mergeCells>
  <hyperlinks>
    <hyperlink ref="A23:H23" location="Índice!A1" display="Volver a índice GESTIÓN DE RESIDUOS Y RECICLAJE"/>
  </hyperlinks>
  <pageMargins left="0.74803149606299213" right="0.12992125984251968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22"/>
  <sheetViews>
    <sheetView showGridLines="0" workbookViewId="0">
      <selection activeCell="A6" sqref="A6:O6"/>
    </sheetView>
  </sheetViews>
  <sheetFormatPr baseColWidth="10" defaultRowHeight="15" customHeight="1" x14ac:dyDescent="0.2"/>
  <cols>
    <col min="1" max="1" width="3.28515625" customWidth="1"/>
    <col min="2" max="2" width="19.28515625" customWidth="1"/>
    <col min="3" max="3" width="1" customWidth="1"/>
    <col min="4" max="4" width="10.7109375" customWidth="1"/>
    <col min="5" max="5" width="9.42578125" customWidth="1"/>
    <col min="6" max="6" width="1" customWidth="1"/>
    <col min="7" max="7" width="10.7109375" customWidth="1"/>
    <col min="8" max="8" width="9.42578125" customWidth="1"/>
    <col min="9" max="9" width="1" customWidth="1"/>
    <col min="10" max="10" width="10.7109375" customWidth="1"/>
    <col min="11" max="11" width="9.42578125" customWidth="1"/>
    <col min="12" max="12" width="1" customWidth="1"/>
    <col min="13" max="13" width="10.7109375" customWidth="1"/>
    <col min="14" max="14" width="9.42578125" customWidth="1"/>
    <col min="15" max="64" width="13.7109375" customWidth="1"/>
  </cols>
  <sheetData>
    <row r="1" spans="1:15" ht="12.75" customHeight="1" x14ac:dyDescent="0.2"/>
    <row r="2" spans="1:15" ht="12.75" customHeight="1" x14ac:dyDescent="0.2"/>
    <row r="3" spans="1:15" ht="12.75" customHeight="1" x14ac:dyDescent="0.2"/>
    <row r="4" spans="1:15" ht="12.75" customHeight="1" x14ac:dyDescent="0.2"/>
    <row r="5" spans="1:15" ht="36" customHeight="1" x14ac:dyDescent="0.2"/>
    <row r="6" spans="1:15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9" spans="1:15" ht="15" customHeight="1" x14ac:dyDescent="0.2">
      <c r="A9" s="11" t="str">
        <f>+Índice!A9</f>
        <v>(11) CONSTRUCCIÓN SOSTENIBLE: EDIFICACIÓN, REHABILITACIÓN Y EFICIENCIA ENERGÉTICA</v>
      </c>
      <c r="B9" s="5"/>
      <c r="C9" s="5"/>
      <c r="D9" s="5"/>
      <c r="E9" s="5"/>
      <c r="F9" s="5"/>
      <c r="G9" s="5"/>
      <c r="H9" s="5"/>
      <c r="I9" s="5"/>
    </row>
    <row r="11" spans="1:15" ht="15" customHeight="1" x14ac:dyDescent="0.2">
      <c r="B11" s="15" t="s">
        <v>12</v>
      </c>
    </row>
    <row r="13" spans="1:15" ht="15" customHeight="1" x14ac:dyDescent="0.2">
      <c r="B13" s="120" t="s">
        <v>105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5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</row>
    <row r="16" spans="1:15" ht="15" customHeight="1" x14ac:dyDescent="0.2">
      <c r="B16" s="121"/>
      <c r="C16" s="31"/>
      <c r="D16" s="133" t="s">
        <v>106</v>
      </c>
      <c r="E16" s="133"/>
      <c r="F16" s="50"/>
      <c r="G16" s="133" t="s">
        <v>107</v>
      </c>
      <c r="H16" s="133"/>
      <c r="I16" s="50"/>
      <c r="J16" s="133" t="s">
        <v>106</v>
      </c>
      <c r="K16" s="133"/>
      <c r="L16" s="50"/>
      <c r="M16" s="133" t="s">
        <v>107</v>
      </c>
      <c r="N16" s="133"/>
    </row>
    <row r="17" spans="1:14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9">
        <v>1916</v>
      </c>
      <c r="E18" s="38">
        <v>9.1965057118172222</v>
      </c>
      <c r="F18" s="38"/>
      <c r="G18" s="39">
        <v>108</v>
      </c>
      <c r="H18" s="38">
        <v>9.2071611253196934</v>
      </c>
      <c r="I18" s="38"/>
      <c r="J18" s="39">
        <v>1262</v>
      </c>
      <c r="K18" s="38">
        <v>9.1396292004634994</v>
      </c>
      <c r="L18" s="38"/>
      <c r="M18" s="39">
        <v>93</v>
      </c>
      <c r="N18" s="38">
        <v>8.7160262417994385</v>
      </c>
    </row>
    <row r="19" spans="1:14" ht="15" customHeight="1" x14ac:dyDescent="0.2">
      <c r="B19" s="36" t="s">
        <v>51</v>
      </c>
      <c r="C19" s="36"/>
      <c r="D19" s="39">
        <v>2428</v>
      </c>
      <c r="E19" s="38">
        <v>11.654027071133724</v>
      </c>
      <c r="F19" s="38"/>
      <c r="G19" s="39">
        <v>126</v>
      </c>
      <c r="H19" s="38">
        <v>10.741687979539643</v>
      </c>
      <c r="I19" s="38"/>
      <c r="J19" s="39">
        <v>1608</v>
      </c>
      <c r="K19" s="38">
        <v>11.645422943221321</v>
      </c>
      <c r="L19" s="38"/>
      <c r="M19" s="39">
        <v>120</v>
      </c>
      <c r="N19" s="38">
        <v>11.246485473289598</v>
      </c>
    </row>
    <row r="20" spans="1:14" ht="15" customHeight="1" x14ac:dyDescent="0.2">
      <c r="B20" s="36" t="s">
        <v>52</v>
      </c>
      <c r="C20" s="36"/>
      <c r="D20" s="39">
        <v>2359</v>
      </c>
      <c r="E20" s="38">
        <v>11.322837669194586</v>
      </c>
      <c r="F20" s="38"/>
      <c r="G20" s="39">
        <v>103</v>
      </c>
      <c r="H20" s="38">
        <v>8.7809036658141526</v>
      </c>
      <c r="I20" s="38"/>
      <c r="J20" s="39">
        <v>1556</v>
      </c>
      <c r="K20" s="38">
        <v>11.26882966396292</v>
      </c>
      <c r="L20" s="38"/>
      <c r="M20" s="39">
        <v>95</v>
      </c>
      <c r="N20" s="38">
        <v>8.9034676663542651</v>
      </c>
    </row>
    <row r="21" spans="1:14" ht="15" customHeight="1" x14ac:dyDescent="0.2">
      <c r="B21" s="36" t="s">
        <v>53</v>
      </c>
      <c r="C21" s="36"/>
      <c r="D21" s="39">
        <v>2780</v>
      </c>
      <c r="E21" s="38">
        <v>13.343573005663819</v>
      </c>
      <c r="F21" s="38"/>
      <c r="G21" s="39">
        <v>166</v>
      </c>
      <c r="H21" s="38">
        <v>14.151747655583973</v>
      </c>
      <c r="I21" s="38"/>
      <c r="J21" s="39">
        <v>1837</v>
      </c>
      <c r="K21" s="38">
        <v>13.303881807647741</v>
      </c>
      <c r="L21" s="38"/>
      <c r="M21" s="39">
        <v>144</v>
      </c>
      <c r="N21" s="38">
        <v>13.495782567947517</v>
      </c>
    </row>
    <row r="22" spans="1:14" ht="15" customHeight="1" x14ac:dyDescent="0.2">
      <c r="B22" s="36" t="s">
        <v>54</v>
      </c>
      <c r="C22" s="36"/>
      <c r="D22" s="39">
        <v>1297</v>
      </c>
      <c r="E22" s="38">
        <v>6.2254007871748103</v>
      </c>
      <c r="F22" s="38"/>
      <c r="G22" s="39">
        <v>114</v>
      </c>
      <c r="H22" s="38">
        <v>9.7186700767263421</v>
      </c>
      <c r="I22" s="38"/>
      <c r="J22" s="39">
        <v>856</v>
      </c>
      <c r="K22" s="38">
        <v>6.1993047508690609</v>
      </c>
      <c r="L22" s="38"/>
      <c r="M22" s="39">
        <v>106</v>
      </c>
      <c r="N22" s="38">
        <v>9.9343955014058114</v>
      </c>
    </row>
    <row r="23" spans="1:14" ht="15" customHeight="1" x14ac:dyDescent="0.2">
      <c r="B23" s="36" t="s">
        <v>55</v>
      </c>
      <c r="C23" s="36"/>
      <c r="D23" s="39">
        <v>2030</v>
      </c>
      <c r="E23" s="38">
        <v>9.7436882019775357</v>
      </c>
      <c r="F23" s="38"/>
      <c r="G23" s="39">
        <v>124</v>
      </c>
      <c r="H23" s="38">
        <v>10.571184995737426</v>
      </c>
      <c r="I23" s="38"/>
      <c r="J23" s="39">
        <v>1344</v>
      </c>
      <c r="K23" s="38">
        <v>9.7334878331402095</v>
      </c>
      <c r="L23" s="38"/>
      <c r="M23" s="39">
        <v>111</v>
      </c>
      <c r="N23" s="38">
        <v>10.402999062792876</v>
      </c>
    </row>
    <row r="24" spans="1:14" ht="15" customHeight="1" x14ac:dyDescent="0.2">
      <c r="B24" s="36" t="s">
        <v>56</v>
      </c>
      <c r="C24" s="36"/>
      <c r="D24" s="39">
        <v>3345</v>
      </c>
      <c r="E24" s="38">
        <v>16.05548622444082</v>
      </c>
      <c r="F24" s="38"/>
      <c r="G24" s="39">
        <v>136</v>
      </c>
      <c r="H24" s="38">
        <v>11.594202898550725</v>
      </c>
      <c r="I24" s="38"/>
      <c r="J24" s="39">
        <v>2229</v>
      </c>
      <c r="K24" s="38">
        <v>16.142815758980301</v>
      </c>
      <c r="L24" s="38"/>
      <c r="M24" s="39">
        <v>122</v>
      </c>
      <c r="N24" s="38">
        <v>11.433926897844424</v>
      </c>
    </row>
    <row r="25" spans="1:14" ht="15" customHeight="1" x14ac:dyDescent="0.2">
      <c r="B25" s="36" t="s">
        <v>57</v>
      </c>
      <c r="C25" s="36"/>
      <c r="D25" s="39">
        <v>4679</v>
      </c>
      <c r="E25" s="38">
        <v>22.458481328597486</v>
      </c>
      <c r="F25" s="38"/>
      <c r="G25" s="39">
        <v>296</v>
      </c>
      <c r="H25" s="38">
        <v>25.234441602728047</v>
      </c>
      <c r="I25" s="38"/>
      <c r="J25" s="39">
        <v>3116</v>
      </c>
      <c r="K25" s="38">
        <v>22.566628041714949</v>
      </c>
      <c r="L25" s="38"/>
      <c r="M25" s="39">
        <v>276</v>
      </c>
      <c r="N25" s="38">
        <v>25.866916588566074</v>
      </c>
    </row>
    <row r="26" spans="1:14" ht="15" customHeight="1" x14ac:dyDescent="0.2">
      <c r="B26" s="40" t="s">
        <v>58</v>
      </c>
      <c r="C26" s="36"/>
      <c r="D26" s="43">
        <v>20834</v>
      </c>
      <c r="E26" s="42">
        <v>100</v>
      </c>
      <c r="F26" s="38"/>
      <c r="G26" s="43">
        <v>1173</v>
      </c>
      <c r="H26" s="42">
        <v>100</v>
      </c>
      <c r="I26" s="38"/>
      <c r="J26" s="43">
        <v>13808</v>
      </c>
      <c r="K26" s="42">
        <v>100</v>
      </c>
      <c r="L26" s="38"/>
      <c r="M26" s="43">
        <v>1067</v>
      </c>
      <c r="N26" s="42">
        <v>100</v>
      </c>
    </row>
    <row r="27" spans="1:14" ht="47.25" customHeight="1" x14ac:dyDescent="0.2">
      <c r="B27" s="130" t="s">
        <v>104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</row>
    <row r="28" spans="1:14" ht="12.75" customHeight="1" x14ac:dyDescent="0.2">
      <c r="B28" s="44"/>
    </row>
    <row r="29" spans="1:14" ht="12.75" customHeight="1" x14ac:dyDescent="0.2">
      <c r="B29" s="44"/>
    </row>
    <row r="30" spans="1:14" ht="12.75" customHeight="1" x14ac:dyDescent="0.2">
      <c r="A30" s="119" t="s">
        <v>164</v>
      </c>
      <c r="B30" s="119"/>
      <c r="C30" s="119"/>
      <c r="D30" s="119"/>
      <c r="E30" s="119"/>
      <c r="F30" s="119"/>
      <c r="G30" s="119"/>
      <c r="H30" s="119"/>
    </row>
    <row r="65522" ht="12.75" customHeight="1" x14ac:dyDescent="0.2"/>
  </sheetData>
  <mergeCells count="11">
    <mergeCell ref="A6:O6"/>
    <mergeCell ref="B27:N27"/>
    <mergeCell ref="A30:H30"/>
    <mergeCell ref="B13:N13"/>
    <mergeCell ref="B15:B17"/>
    <mergeCell ref="D15:H15"/>
    <mergeCell ref="J15:N15"/>
    <mergeCell ref="D16:E16"/>
    <mergeCell ref="G16:H16"/>
    <mergeCell ref="J16:K16"/>
    <mergeCell ref="M16:N16"/>
  </mergeCells>
  <hyperlinks>
    <hyperlink ref="A30:H30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J6"/>
    </sheetView>
  </sheetViews>
  <sheetFormatPr baseColWidth="10" defaultRowHeight="15" customHeight="1" x14ac:dyDescent="0.2"/>
  <cols>
    <col min="1" max="1" width="3.28515625" customWidth="1"/>
    <col min="2" max="2" width="31.7109375" customWidth="1"/>
    <col min="3" max="3" width="1" customWidth="1"/>
    <col min="4" max="4" width="14.42578125" customWidth="1"/>
    <col min="5" max="5" width="13.140625" customWidth="1"/>
    <col min="6" max="6" width="1" customWidth="1"/>
    <col min="7" max="7" width="14.42578125" customWidth="1"/>
    <col min="8" max="8" width="13.140625" customWidth="1"/>
    <col min="9" max="64" width="13.7109375" customWidth="1"/>
  </cols>
  <sheetData>
    <row r="6" spans="1:14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116"/>
      <c r="K6" s="14"/>
      <c r="L6" s="14"/>
      <c r="M6" s="14"/>
      <c r="N6" s="14"/>
    </row>
    <row r="9" spans="1:14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14" ht="15" customHeight="1" x14ac:dyDescent="0.2">
      <c r="B11" s="15" t="s">
        <v>12</v>
      </c>
    </row>
    <row r="13" spans="1:14" ht="15" customHeight="1" x14ac:dyDescent="0.2">
      <c r="B13" s="120" t="s">
        <v>15</v>
      </c>
      <c r="C13" s="120"/>
      <c r="D13" s="120"/>
      <c r="E13" s="120"/>
      <c r="F13" s="120"/>
      <c r="G13" s="120"/>
      <c r="H13" s="120"/>
    </row>
    <row r="15" spans="1:14" ht="24.75" customHeight="1" x14ac:dyDescent="0.2">
      <c r="B15" s="121"/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2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8" ht="15" customHeight="1" x14ac:dyDescent="0.2">
      <c r="B17" s="90" t="s">
        <v>108</v>
      </c>
      <c r="C17" s="90"/>
      <c r="D17" s="95">
        <v>18232</v>
      </c>
      <c r="E17" s="87">
        <v>82.846367065024765</v>
      </c>
      <c r="F17" s="87"/>
      <c r="G17" s="95">
        <v>13203</v>
      </c>
      <c r="H17" s="87">
        <v>88.75966386554623</v>
      </c>
    </row>
    <row r="18" spans="1:8" ht="15" customHeight="1" x14ac:dyDescent="0.2">
      <c r="B18" s="90" t="s">
        <v>109</v>
      </c>
      <c r="C18" s="90"/>
      <c r="D18" s="95">
        <v>3775</v>
      </c>
      <c r="E18" s="87">
        <v>17.153632934975235</v>
      </c>
      <c r="F18" s="87"/>
      <c r="G18" s="95">
        <v>1672</v>
      </c>
      <c r="H18" s="87">
        <v>11.240336134453781</v>
      </c>
    </row>
    <row r="19" spans="1:8" ht="15" customHeight="1" x14ac:dyDescent="0.2">
      <c r="B19" s="59" t="s">
        <v>103</v>
      </c>
      <c r="C19" s="60"/>
      <c r="D19" s="96">
        <v>22007</v>
      </c>
      <c r="E19" s="88">
        <v>100</v>
      </c>
      <c r="F19" s="87"/>
      <c r="G19" s="43">
        <v>14875</v>
      </c>
      <c r="H19" s="88">
        <v>100.00000000000001</v>
      </c>
    </row>
    <row r="20" spans="1:8" ht="15" customHeight="1" x14ac:dyDescent="0.2">
      <c r="B20" s="44"/>
      <c r="C20" s="44"/>
    </row>
    <row r="21" spans="1:8" ht="12.75" customHeight="1" x14ac:dyDescent="0.2"/>
    <row r="22" spans="1:8" ht="12.75" customHeight="1" x14ac:dyDescent="0.2">
      <c r="A22" s="119" t="s">
        <v>164</v>
      </c>
      <c r="B22" s="119"/>
      <c r="C22" s="119"/>
      <c r="D22" s="119"/>
      <c r="E22" s="119"/>
      <c r="F22" s="119"/>
      <c r="G22" s="119"/>
      <c r="H22" s="119"/>
    </row>
    <row r="65536" ht="12.75" customHeight="1" x14ac:dyDescent="0.2"/>
  </sheetData>
  <mergeCells count="6">
    <mergeCell ref="A6:J6"/>
    <mergeCell ref="A22:H22"/>
    <mergeCell ref="B13:H13"/>
    <mergeCell ref="B15:B16"/>
    <mergeCell ref="D15:E15"/>
    <mergeCell ref="G15:H15"/>
  </mergeCells>
  <hyperlinks>
    <hyperlink ref="A22:H2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A6" sqref="A6:P6"/>
    </sheetView>
  </sheetViews>
  <sheetFormatPr baseColWidth="10" defaultRowHeight="12.75" x14ac:dyDescent="0.2"/>
  <cols>
    <col min="1" max="1" width="3.28515625" customWidth="1"/>
    <col min="2" max="2" width="16.85546875" customWidth="1"/>
    <col min="3" max="3" width="1" customWidth="1"/>
    <col min="4" max="4" width="12" customWidth="1"/>
    <col min="5" max="5" width="10.7109375" customWidth="1"/>
    <col min="6" max="6" width="1" customWidth="1"/>
    <col min="7" max="7" width="12" customWidth="1"/>
    <col min="8" max="8" width="10.7109375" customWidth="1"/>
    <col min="9" max="9" width="1" customWidth="1"/>
    <col min="10" max="10" width="12" customWidth="1"/>
    <col min="11" max="11" width="10.7109375" customWidth="1"/>
    <col min="12" max="12" width="1" customWidth="1"/>
    <col min="13" max="13" width="12" customWidth="1"/>
    <col min="14" max="14" width="10.7109375" customWidth="1"/>
    <col min="15" max="15" width="1" customWidth="1"/>
    <col min="16" max="16" width="12" customWidth="1"/>
    <col min="17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6" ht="15" customHeight="1" x14ac:dyDescent="0.2"/>
    <row r="11" spans="1:16" ht="15" customHeight="1" x14ac:dyDescent="0.2">
      <c r="B11" s="15" t="s">
        <v>12</v>
      </c>
    </row>
    <row r="12" spans="1:16" ht="15" customHeight="1" x14ac:dyDescent="0.2"/>
    <row r="13" spans="1:16" ht="15" customHeight="1" x14ac:dyDescent="0.2">
      <c r="B13" s="120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</row>
    <row r="14" spans="1:16" ht="15" customHeight="1" x14ac:dyDescent="0.2"/>
    <row r="15" spans="1:16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  <c r="O15" s="60"/>
      <c r="P15" s="135" t="s">
        <v>110</v>
      </c>
    </row>
    <row r="16" spans="1:16" ht="15" customHeight="1" x14ac:dyDescent="0.2">
      <c r="B16" s="121"/>
      <c r="C16" s="31"/>
      <c r="D16" s="133" t="s">
        <v>108</v>
      </c>
      <c r="E16" s="133"/>
      <c r="F16" s="50"/>
      <c r="G16" s="133" t="s">
        <v>109</v>
      </c>
      <c r="H16" s="133"/>
      <c r="I16" s="50"/>
      <c r="J16" s="133" t="s">
        <v>108</v>
      </c>
      <c r="K16" s="133"/>
      <c r="L16" s="50"/>
      <c r="M16" s="133" t="s">
        <v>109</v>
      </c>
      <c r="N16" s="133"/>
      <c r="O16" s="60"/>
      <c r="P16" s="135"/>
    </row>
    <row r="17" spans="1:16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53" t="s">
        <v>46</v>
      </c>
      <c r="O17" s="50"/>
      <c r="P17" s="135"/>
    </row>
    <row r="18" spans="1:16" ht="15" customHeight="1" x14ac:dyDescent="0.2">
      <c r="B18" s="36" t="s">
        <v>50</v>
      </c>
      <c r="C18" s="36"/>
      <c r="D18" s="39">
        <v>1682</v>
      </c>
      <c r="E18" s="38">
        <v>9.225537516454585</v>
      </c>
      <c r="F18" s="38"/>
      <c r="G18" s="39">
        <v>342</v>
      </c>
      <c r="H18" s="38">
        <v>9.0596026490066226</v>
      </c>
      <c r="I18" s="39"/>
      <c r="J18" s="39">
        <v>1207</v>
      </c>
      <c r="K18" s="38">
        <v>9.1418616980989178</v>
      </c>
      <c r="L18" s="38"/>
      <c r="M18" s="39">
        <v>148</v>
      </c>
      <c r="N18" s="38">
        <v>8.8516746411483265</v>
      </c>
      <c r="O18" s="38"/>
      <c r="P18" s="66">
        <v>0.12261806130903065</v>
      </c>
    </row>
    <row r="19" spans="1:16" ht="15" customHeight="1" x14ac:dyDescent="0.2">
      <c r="B19" s="36" t="s">
        <v>51</v>
      </c>
      <c r="C19" s="36"/>
      <c r="D19" s="39">
        <v>2098</v>
      </c>
      <c r="E19" s="38">
        <v>11.507240017551558</v>
      </c>
      <c r="F19" s="38"/>
      <c r="G19" s="39">
        <v>456</v>
      </c>
      <c r="H19" s="38">
        <v>12.079470198675498</v>
      </c>
      <c r="I19" s="39"/>
      <c r="J19" s="39">
        <v>1530</v>
      </c>
      <c r="K19" s="38">
        <v>11.588275391956374</v>
      </c>
      <c r="L19" s="38"/>
      <c r="M19" s="39">
        <v>198</v>
      </c>
      <c r="N19" s="38">
        <v>11.842105263157894</v>
      </c>
      <c r="O19" s="38"/>
      <c r="P19" s="66">
        <v>0.12941176470588237</v>
      </c>
    </row>
    <row r="20" spans="1:16" ht="15" customHeight="1" x14ac:dyDescent="0.2">
      <c r="B20" s="36" t="s">
        <v>52</v>
      </c>
      <c r="C20" s="36"/>
      <c r="D20" s="39">
        <v>2055</v>
      </c>
      <c r="E20" s="38">
        <v>11.271390960947784</v>
      </c>
      <c r="F20" s="38"/>
      <c r="G20" s="39">
        <v>407</v>
      </c>
      <c r="H20" s="38">
        <v>10.781456953642383</v>
      </c>
      <c r="I20" s="39"/>
      <c r="J20" s="39">
        <v>1472</v>
      </c>
      <c r="K20" s="38">
        <v>11.148981292130577</v>
      </c>
      <c r="L20" s="38"/>
      <c r="M20" s="39">
        <v>179</v>
      </c>
      <c r="N20" s="38">
        <v>10.705741626794259</v>
      </c>
      <c r="O20" s="38"/>
      <c r="P20" s="66">
        <v>0.12160326086956522</v>
      </c>
    </row>
    <row r="21" spans="1:16" ht="15" customHeight="1" x14ac:dyDescent="0.2">
      <c r="B21" s="36" t="s">
        <v>53</v>
      </c>
      <c r="C21" s="36"/>
      <c r="D21" s="39">
        <v>2455</v>
      </c>
      <c r="E21" s="38">
        <v>13.465335673541027</v>
      </c>
      <c r="F21" s="38"/>
      <c r="G21" s="39">
        <v>491</v>
      </c>
      <c r="H21" s="38">
        <v>13.006622516556291</v>
      </c>
      <c r="I21" s="39"/>
      <c r="J21" s="39">
        <v>1770</v>
      </c>
      <c r="K21" s="38">
        <v>13.406044080890705</v>
      </c>
      <c r="L21" s="38"/>
      <c r="M21" s="39">
        <v>211</v>
      </c>
      <c r="N21" s="38">
        <v>12.619617224880383</v>
      </c>
      <c r="O21" s="38"/>
      <c r="P21" s="66">
        <v>0.1192090395480226</v>
      </c>
    </row>
    <row r="22" spans="1:16" ht="15" customHeight="1" x14ac:dyDescent="0.2">
      <c r="B22" s="36" t="s">
        <v>54</v>
      </c>
      <c r="C22" s="36"/>
      <c r="D22" s="39">
        <v>1167</v>
      </c>
      <c r="E22" s="38">
        <v>6.4008336989907848</v>
      </c>
      <c r="F22" s="38"/>
      <c r="G22" s="39">
        <v>244</v>
      </c>
      <c r="H22" s="38">
        <v>6.4635761589403966</v>
      </c>
      <c r="I22" s="39"/>
      <c r="J22" s="39">
        <v>854</v>
      </c>
      <c r="K22" s="38">
        <v>6.4682269181246683</v>
      </c>
      <c r="L22" s="38"/>
      <c r="M22" s="39">
        <v>108</v>
      </c>
      <c r="N22" s="38">
        <v>6.4593301435406705</v>
      </c>
      <c r="O22" s="38"/>
      <c r="P22" s="66">
        <v>0.12646370023419204</v>
      </c>
    </row>
    <row r="23" spans="1:16" ht="15" customHeight="1" x14ac:dyDescent="0.2">
      <c r="B23" s="36" t="s">
        <v>55</v>
      </c>
      <c r="C23" s="36"/>
      <c r="D23" s="39">
        <v>1795</v>
      </c>
      <c r="E23" s="38">
        <v>9.8453268977621757</v>
      </c>
      <c r="F23" s="38"/>
      <c r="G23" s="39">
        <v>359</v>
      </c>
      <c r="H23" s="38">
        <v>9.5099337748344368</v>
      </c>
      <c r="I23" s="39"/>
      <c r="J23" s="39">
        <v>1300</v>
      </c>
      <c r="K23" s="38">
        <v>9.8462470650609717</v>
      </c>
      <c r="L23" s="38"/>
      <c r="M23" s="39">
        <v>155</v>
      </c>
      <c r="N23" s="38">
        <v>9.2703349282296656</v>
      </c>
      <c r="O23" s="38"/>
      <c r="P23" s="66">
        <v>0.11923076923076924</v>
      </c>
    </row>
    <row r="24" spans="1:16" ht="15" customHeight="1" x14ac:dyDescent="0.2">
      <c r="B24" s="36" t="s">
        <v>56</v>
      </c>
      <c r="C24" s="36"/>
      <c r="D24" s="39">
        <v>2879</v>
      </c>
      <c r="E24" s="38">
        <v>15.790917068889865</v>
      </c>
      <c r="F24" s="38"/>
      <c r="G24" s="39">
        <v>602</v>
      </c>
      <c r="H24" s="38">
        <v>15.947019867549669</v>
      </c>
      <c r="I24" s="39"/>
      <c r="J24" s="39">
        <v>2091</v>
      </c>
      <c r="K24" s="38">
        <v>15.837309702340377</v>
      </c>
      <c r="L24" s="38"/>
      <c r="M24" s="39">
        <v>260</v>
      </c>
      <c r="N24" s="38">
        <v>15.550239234449762</v>
      </c>
      <c r="O24" s="38"/>
      <c r="P24" s="66">
        <v>0.12434241989478718</v>
      </c>
    </row>
    <row r="25" spans="1:16" ht="15" customHeight="1" x14ac:dyDescent="0.2">
      <c r="B25" s="36" t="s">
        <v>57</v>
      </c>
      <c r="C25" s="36"/>
      <c r="D25" s="39">
        <v>4101</v>
      </c>
      <c r="E25" s="38">
        <v>22.49341816586222</v>
      </c>
      <c r="F25" s="38"/>
      <c r="G25" s="39">
        <v>874</v>
      </c>
      <c r="H25" s="38">
        <v>23.152317880794701</v>
      </c>
      <c r="I25" s="39"/>
      <c r="J25" s="39">
        <v>2979</v>
      </c>
      <c r="K25" s="38">
        <v>22.563053851397409</v>
      </c>
      <c r="L25" s="38"/>
      <c r="M25" s="39">
        <v>413</v>
      </c>
      <c r="N25" s="38">
        <v>24.700956937799042</v>
      </c>
      <c r="O25" s="38"/>
      <c r="P25" s="66">
        <v>0.13863712655253441</v>
      </c>
    </row>
    <row r="26" spans="1:16" ht="15" customHeight="1" x14ac:dyDescent="0.2">
      <c r="B26" s="40" t="s">
        <v>58</v>
      </c>
      <c r="C26" s="36"/>
      <c r="D26" s="43">
        <v>18232</v>
      </c>
      <c r="E26" s="42">
        <v>100.00000000000001</v>
      </c>
      <c r="F26" s="38"/>
      <c r="G26" s="43">
        <v>3775</v>
      </c>
      <c r="H26" s="42">
        <v>100</v>
      </c>
      <c r="I26" s="98"/>
      <c r="J26" s="43">
        <v>13203</v>
      </c>
      <c r="K26" s="42">
        <v>100.00000000000001</v>
      </c>
      <c r="L26" s="38"/>
      <c r="M26" s="43">
        <v>1672</v>
      </c>
      <c r="N26" s="42">
        <v>100</v>
      </c>
      <c r="O26" s="38"/>
      <c r="P26" s="99">
        <v>0.12663788532909187</v>
      </c>
    </row>
    <row r="27" spans="1:16" ht="37.5" customHeight="1" x14ac:dyDescent="0.2">
      <c r="B27" s="134" t="s">
        <v>111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1:16" ht="15" customHeight="1" x14ac:dyDescent="0.2">
      <c r="B28" s="44"/>
      <c r="C28" s="44"/>
    </row>
    <row r="29" spans="1:16" ht="15" customHeight="1" x14ac:dyDescent="0.2"/>
    <row r="30" spans="1:16" ht="12.75" customHeight="1" x14ac:dyDescent="0.2">
      <c r="A30" s="119" t="s">
        <v>164</v>
      </c>
      <c r="B30" s="119"/>
      <c r="C30" s="119"/>
      <c r="D30" s="119"/>
      <c r="E30" s="119"/>
      <c r="F30" s="119"/>
      <c r="G30" s="119"/>
      <c r="H30" s="119"/>
    </row>
  </sheetData>
  <mergeCells count="12">
    <mergeCell ref="M16:N16"/>
    <mergeCell ref="B27:P27"/>
    <mergeCell ref="A30:H30"/>
    <mergeCell ref="A6:P6"/>
    <mergeCell ref="B13:P13"/>
    <mergeCell ref="B15:B17"/>
    <mergeCell ref="D15:H15"/>
    <mergeCell ref="J15:N15"/>
    <mergeCell ref="P15:P17"/>
    <mergeCell ref="D16:E16"/>
    <mergeCell ref="G16:H16"/>
    <mergeCell ref="J16:K16"/>
  </mergeCells>
  <hyperlinks>
    <hyperlink ref="A30:H30" location="Índice!A1" display="Volver a índice GESTIÓN DE RESIDUOS Y RECICLAJE"/>
  </hyperlinks>
  <pageMargins left="0.74803149606299213" right="0.74803149606299213" top="0.56535433070866148" bottom="0.89527559055118111" header="0.27007874015748035" footer="0.6"/>
  <pageSetup paperSize="0" fitToWidth="0" fitToHeight="0" pageOrder="overThenDown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5"/>
  <sheetViews>
    <sheetView showGridLines="0" workbookViewId="0">
      <selection activeCell="A6" sqref="A6:I6"/>
    </sheetView>
  </sheetViews>
  <sheetFormatPr baseColWidth="10" defaultRowHeight="12.75" x14ac:dyDescent="0.2"/>
  <cols>
    <col min="1" max="1" width="4.7109375" customWidth="1"/>
    <col min="2" max="2" width="43.85546875" customWidth="1"/>
    <col min="3" max="3" width="13.28515625" customWidth="1"/>
    <col min="4" max="4" width="14.140625" customWidth="1"/>
    <col min="5" max="5" width="2.140625" customWidth="1"/>
    <col min="6" max="6" width="13.28515625" customWidth="1"/>
    <col min="7" max="7" width="14.140625" customWidth="1"/>
    <col min="8" max="8" width="2.140625" customWidth="1"/>
    <col min="9" max="9" width="13.28515625" customWidth="1"/>
    <col min="10" max="11" width="14.140625" customWidth="1"/>
    <col min="12" max="12" width="2" customWidth="1"/>
    <col min="13" max="14" width="14.140625" customWidth="1"/>
    <col min="15" max="15" width="2.140625" customWidth="1"/>
    <col min="16" max="64" width="14.140625" customWidth="1"/>
  </cols>
  <sheetData>
    <row r="5" spans="1:16" ht="24" customHeight="1" x14ac:dyDescent="0.2"/>
    <row r="6" spans="1:16" ht="43.3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30"/>
      <c r="K6" s="30"/>
      <c r="L6" s="30"/>
      <c r="M6" s="30"/>
      <c r="N6" s="30"/>
      <c r="O6" s="30"/>
      <c r="P6" s="30"/>
    </row>
    <row r="9" spans="1:16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16" x14ac:dyDescent="0.2">
      <c r="A11" s="15" t="s">
        <v>12</v>
      </c>
      <c r="B11" s="15"/>
    </row>
    <row r="12" spans="1:16" x14ac:dyDescent="0.2">
      <c r="B12" s="15"/>
    </row>
    <row r="13" spans="1:16" x14ac:dyDescent="0.2">
      <c r="A13" s="46"/>
      <c r="B13" s="46" t="s">
        <v>17</v>
      </c>
      <c r="C13" s="46"/>
      <c r="D13" s="46"/>
      <c r="E13" s="46"/>
      <c r="F13" s="46"/>
      <c r="G13" s="46"/>
      <c r="H13" s="46"/>
      <c r="I13" s="46"/>
      <c r="J13" s="46"/>
    </row>
    <row r="14" spans="1:16" x14ac:dyDescent="0.2">
      <c r="C14" s="100"/>
      <c r="D14" s="100"/>
      <c r="E14" s="100"/>
      <c r="F14" s="100"/>
      <c r="G14" s="100"/>
      <c r="H14" s="100"/>
      <c r="I14" s="100"/>
      <c r="J14" s="100"/>
    </row>
    <row r="15" spans="1:16" ht="15" customHeight="1" x14ac:dyDescent="0.2">
      <c r="B15" s="121"/>
      <c r="C15" s="133" t="s">
        <v>43</v>
      </c>
      <c r="D15" s="133"/>
      <c r="E15" s="133"/>
      <c r="F15" s="133"/>
      <c r="G15" s="133"/>
      <c r="H15" s="133"/>
      <c r="I15" s="133"/>
      <c r="J15" s="133"/>
    </row>
    <row r="16" spans="1:16" ht="15" customHeight="1" x14ac:dyDescent="0.2">
      <c r="B16" s="121"/>
      <c r="C16" s="133" t="s">
        <v>108</v>
      </c>
      <c r="D16" s="133"/>
      <c r="E16" s="50"/>
      <c r="F16" s="133" t="s">
        <v>109</v>
      </c>
      <c r="G16" s="133"/>
      <c r="H16" s="50"/>
      <c r="I16" s="133" t="s">
        <v>97</v>
      </c>
      <c r="J16" s="133"/>
    </row>
    <row r="17" spans="1:10" ht="15" customHeight="1" x14ac:dyDescent="0.2">
      <c r="B17" s="121"/>
      <c r="C17" s="33" t="s">
        <v>48</v>
      </c>
      <c r="D17" s="34" t="s">
        <v>46</v>
      </c>
      <c r="E17" s="32"/>
      <c r="F17" s="33" t="s">
        <v>48</v>
      </c>
      <c r="G17" s="34" t="s">
        <v>46</v>
      </c>
      <c r="H17" s="32"/>
      <c r="I17" s="33" t="s">
        <v>48</v>
      </c>
      <c r="J17" s="34" t="s">
        <v>46</v>
      </c>
    </row>
    <row r="18" spans="1:10" ht="27.95" customHeight="1" x14ac:dyDescent="0.2">
      <c r="B18" s="36" t="s">
        <v>112</v>
      </c>
      <c r="C18" s="95">
        <v>1176</v>
      </c>
      <c r="D18" s="38">
        <v>6.8169961161671786</v>
      </c>
      <c r="E18" s="38"/>
      <c r="F18" s="39">
        <v>302</v>
      </c>
      <c r="G18" s="38">
        <v>8.4286910410270721</v>
      </c>
      <c r="H18" s="38"/>
      <c r="I18" s="39">
        <v>1478</v>
      </c>
      <c r="J18" s="38">
        <v>7.0941729864644341</v>
      </c>
    </row>
    <row r="19" spans="1:10" ht="39" customHeight="1" x14ac:dyDescent="0.2">
      <c r="B19" s="36" t="s">
        <v>113</v>
      </c>
      <c r="C19" s="95">
        <v>1590</v>
      </c>
      <c r="D19" s="38">
        <v>9.2168569937974603</v>
      </c>
      <c r="E19" s="38"/>
      <c r="F19" s="39">
        <v>236</v>
      </c>
      <c r="G19" s="38">
        <v>6.5866592241138706</v>
      </c>
      <c r="H19" s="38"/>
      <c r="I19" s="39">
        <v>1826</v>
      </c>
      <c r="J19" s="38">
        <v>8.7645195353748679</v>
      </c>
    </row>
    <row r="20" spans="1:10" ht="27" customHeight="1" x14ac:dyDescent="0.2">
      <c r="B20" s="36" t="s">
        <v>114</v>
      </c>
      <c r="C20" s="95">
        <v>3673</v>
      </c>
      <c r="D20" s="38">
        <v>21.291519332212623</v>
      </c>
      <c r="E20" s="38"/>
      <c r="F20" s="39">
        <v>432</v>
      </c>
      <c r="G20" s="38">
        <v>12.056935528886408</v>
      </c>
      <c r="H20" s="38"/>
      <c r="I20" s="39">
        <v>4105</v>
      </c>
      <c r="J20" s="38">
        <v>19.70336949217625</v>
      </c>
    </row>
    <row r="21" spans="1:10" ht="39.950000000000003" customHeight="1" x14ac:dyDescent="0.2">
      <c r="B21" s="36" t="s">
        <v>115</v>
      </c>
      <c r="C21" s="95">
        <v>10812</v>
      </c>
      <c r="D21" s="38">
        <v>62.674627557822738</v>
      </c>
      <c r="E21" s="38"/>
      <c r="F21" s="39">
        <v>2613</v>
      </c>
      <c r="G21" s="38">
        <v>72.927714205972649</v>
      </c>
      <c r="H21" s="38"/>
      <c r="I21" s="39">
        <v>13425</v>
      </c>
      <c r="J21" s="38">
        <v>64.437937985984448</v>
      </c>
    </row>
    <row r="22" spans="1:10" ht="15" customHeight="1" x14ac:dyDescent="0.2">
      <c r="B22" s="40" t="s">
        <v>97</v>
      </c>
      <c r="C22" s="43">
        <v>17251</v>
      </c>
      <c r="D22" s="42">
        <v>100</v>
      </c>
      <c r="E22" s="38"/>
      <c r="F22" s="43">
        <v>3583</v>
      </c>
      <c r="G22" s="42">
        <v>100</v>
      </c>
      <c r="H22" s="38"/>
      <c r="I22" s="43">
        <v>20834</v>
      </c>
      <c r="J22" s="42">
        <v>100</v>
      </c>
    </row>
    <row r="25" spans="1:10" ht="12.75" customHeight="1" x14ac:dyDescent="0.2">
      <c r="A25" s="119" t="s">
        <v>164</v>
      </c>
      <c r="B25" s="119"/>
      <c r="C25" s="119"/>
      <c r="D25" s="119"/>
      <c r="E25" s="119"/>
      <c r="F25" s="119"/>
      <c r="G25" s="119"/>
      <c r="H25" s="119"/>
    </row>
  </sheetData>
  <mergeCells count="7">
    <mergeCell ref="A6:I6"/>
    <mergeCell ref="A25:H25"/>
    <mergeCell ref="B15:B17"/>
    <mergeCell ref="C15:J15"/>
    <mergeCell ref="C16:D16"/>
    <mergeCell ref="F16:G16"/>
    <mergeCell ref="I16:J16"/>
  </mergeCells>
  <hyperlinks>
    <hyperlink ref="A25:H25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0"/>
  <sheetViews>
    <sheetView showGridLines="0" workbookViewId="0">
      <selection activeCell="A6" sqref="A6:E6"/>
    </sheetView>
  </sheetViews>
  <sheetFormatPr baseColWidth="10" defaultRowHeight="12.75" x14ac:dyDescent="0.2"/>
  <cols>
    <col min="1" max="1" width="4.140625" customWidth="1"/>
    <col min="2" max="2" width="85.7109375" customWidth="1"/>
    <col min="3" max="4" width="14.140625" customWidth="1"/>
    <col min="5" max="5" width="11" customWidth="1"/>
    <col min="6" max="1024" width="14.140625" customWidth="1"/>
  </cols>
  <sheetData>
    <row r="5" spans="1:13" ht="35.1" customHeight="1" x14ac:dyDescent="0.2"/>
    <row r="6" spans="1:13" ht="43.35" customHeight="1" x14ac:dyDescent="0.2">
      <c r="A6" s="116" t="s">
        <v>170</v>
      </c>
      <c r="B6" s="116"/>
      <c r="C6" s="116"/>
      <c r="D6" s="116"/>
      <c r="E6" s="116"/>
      <c r="F6" s="30"/>
      <c r="G6" s="30"/>
      <c r="H6" s="30"/>
      <c r="I6" s="30"/>
      <c r="J6" s="30"/>
      <c r="K6" s="30"/>
      <c r="L6" s="30"/>
      <c r="M6" s="30"/>
    </row>
    <row r="9" spans="1:13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13" x14ac:dyDescent="0.2">
      <c r="A11" s="15" t="s">
        <v>12</v>
      </c>
    </row>
    <row r="13" spans="1:13" x14ac:dyDescent="0.2">
      <c r="B13" s="15" t="s">
        <v>18</v>
      </c>
      <c r="C13" s="45"/>
    </row>
    <row r="14" spans="1:13" x14ac:dyDescent="0.2">
      <c r="B14" s="45"/>
      <c r="C14" s="45"/>
    </row>
    <row r="15" spans="1:13" ht="15" customHeight="1" x14ac:dyDescent="0.2">
      <c r="B15" s="67"/>
      <c r="C15" s="69" t="s">
        <v>116</v>
      </c>
      <c r="D15" s="69" t="s">
        <v>117</v>
      </c>
      <c r="E15" s="69" t="s">
        <v>97</v>
      </c>
    </row>
    <row r="16" spans="1:13" s="45" customFormat="1" ht="27.95" customHeight="1" x14ac:dyDescent="0.2">
      <c r="A16"/>
      <c r="B16" s="70" t="s">
        <v>118</v>
      </c>
      <c r="C16" s="38">
        <v>2.6455026455026456</v>
      </c>
      <c r="D16" s="38">
        <v>97.354497354497354</v>
      </c>
      <c r="E16" s="38">
        <v>100</v>
      </c>
    </row>
    <row r="17" spans="1:8" s="45" customFormat="1" ht="26.1" customHeight="1" x14ac:dyDescent="0.2">
      <c r="A17"/>
      <c r="B17" s="101" t="s">
        <v>119</v>
      </c>
      <c r="C17" s="82">
        <v>21.393034825870647</v>
      </c>
      <c r="D17" s="82">
        <v>78.606965174129357</v>
      </c>
      <c r="E17" s="82">
        <v>100</v>
      </c>
    </row>
    <row r="20" spans="1:8" ht="12.75" customHeight="1" x14ac:dyDescent="0.2">
      <c r="A20" s="119" t="s">
        <v>164</v>
      </c>
      <c r="B20" s="119"/>
      <c r="C20" s="119"/>
      <c r="D20" s="119"/>
      <c r="E20" s="119"/>
      <c r="F20" s="119"/>
      <c r="G20" s="119"/>
      <c r="H20" s="119"/>
    </row>
  </sheetData>
  <mergeCells count="2">
    <mergeCell ref="A6:E6"/>
    <mergeCell ref="A20:H20"/>
  </mergeCells>
  <hyperlinks>
    <hyperlink ref="A20:H20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1"/>
  <sheetViews>
    <sheetView topLeftCell="A103" workbookViewId="0">
      <selection activeCell="A110" sqref="A110:A111"/>
    </sheetView>
  </sheetViews>
  <sheetFormatPr baseColWidth="10" defaultRowHeight="12.75" x14ac:dyDescent="0.2"/>
  <cols>
    <col min="1" max="10" width="14.140625" customWidth="1"/>
  </cols>
  <sheetData>
    <row r="2" spans="1:3" x14ac:dyDescent="0.2">
      <c r="A2" s="106" t="s">
        <v>135</v>
      </c>
      <c r="B2" t="s">
        <v>136</v>
      </c>
    </row>
    <row r="4" spans="1:3" x14ac:dyDescent="0.2">
      <c r="A4" s="36" t="s">
        <v>50</v>
      </c>
      <c r="B4" s="38">
        <f>+'T01.2'!E18</f>
        <v>9.0356045586624365</v>
      </c>
    </row>
    <row r="5" spans="1:3" x14ac:dyDescent="0.2">
      <c r="A5" s="36" t="s">
        <v>51</v>
      </c>
      <c r="B5" s="38">
        <f>+'T01.2'!E19</f>
        <v>12.230549523047182</v>
      </c>
    </row>
    <row r="6" spans="1:3" x14ac:dyDescent="0.2">
      <c r="A6" s="36" t="s">
        <v>52</v>
      </c>
      <c r="B6" s="38">
        <f>+'T01.2'!E20</f>
        <v>10.841036743323617</v>
      </c>
    </row>
    <row r="7" spans="1:3" x14ac:dyDescent="0.2">
      <c r="A7" s="36" t="s">
        <v>53</v>
      </c>
      <c r="B7" s="38">
        <f>+'T01.2'!E21</f>
        <v>13.213430896725328</v>
      </c>
    </row>
    <row r="8" spans="1:3" x14ac:dyDescent="0.2">
      <c r="A8" s="36" t="s">
        <v>54</v>
      </c>
      <c r="B8" s="38">
        <f>+'T01.2'!E22</f>
        <v>6.3421622799166437</v>
      </c>
    </row>
    <row r="9" spans="1:3" x14ac:dyDescent="0.2">
      <c r="A9" s="36" t="s">
        <v>55</v>
      </c>
      <c r="B9" s="38">
        <f>+'T01.2'!E23</f>
        <v>9.5961634372575961</v>
      </c>
    </row>
    <row r="10" spans="1:3" x14ac:dyDescent="0.2">
      <c r="A10" s="36" t="s">
        <v>56</v>
      </c>
      <c r="B10" s="38">
        <f>+'T01.2'!E24</f>
        <v>16.457989255192551</v>
      </c>
    </row>
    <row r="11" spans="1:3" x14ac:dyDescent="0.2">
      <c r="A11" s="36" t="s">
        <v>57</v>
      </c>
      <c r="B11" s="38">
        <f>+'T01.2'!E25</f>
        <v>22.283063305874627</v>
      </c>
    </row>
    <row r="13" spans="1:3" x14ac:dyDescent="0.2">
      <c r="A13" s="106" t="s">
        <v>137</v>
      </c>
    </row>
    <row r="14" spans="1:3" ht="33.75" x14ac:dyDescent="0.2">
      <c r="A14" s="57"/>
      <c r="B14" s="32" t="s">
        <v>138</v>
      </c>
      <c r="C14" s="32" t="s">
        <v>139</v>
      </c>
    </row>
    <row r="15" spans="1:3" ht="33.75" x14ac:dyDescent="0.2">
      <c r="A15" s="57"/>
      <c r="B15" s="32" t="s">
        <v>140</v>
      </c>
      <c r="C15" s="32" t="s">
        <v>140</v>
      </c>
    </row>
    <row r="16" spans="1:3" x14ac:dyDescent="0.2">
      <c r="A16" s="60" t="s">
        <v>69</v>
      </c>
      <c r="B16" s="107">
        <f>+'T01.4'!E18</f>
        <v>28.571428571428601</v>
      </c>
      <c r="C16" s="107">
        <f>+'T01.4'!G18</f>
        <v>20.894071914480101</v>
      </c>
    </row>
    <row r="17" spans="1:9" x14ac:dyDescent="0.2">
      <c r="A17" s="60" t="s">
        <v>70</v>
      </c>
      <c r="B17" s="107">
        <f>+'T01.4'!E19</f>
        <v>7.9203109815354704</v>
      </c>
      <c r="C17" s="107">
        <f>+'T01.4'!G19</f>
        <v>11.078717201166199</v>
      </c>
    </row>
    <row r="18" spans="1:9" x14ac:dyDescent="0.2">
      <c r="A18" s="60" t="s">
        <v>71</v>
      </c>
      <c r="B18" s="107">
        <f>+'T01.4'!E20</f>
        <v>42.6141885325559</v>
      </c>
      <c r="C18" s="107">
        <f>+'T01.4'!G20</f>
        <v>48.785228377065103</v>
      </c>
    </row>
    <row r="19" spans="1:9" x14ac:dyDescent="0.2">
      <c r="A19" s="60" t="s">
        <v>72</v>
      </c>
      <c r="B19" s="107">
        <f>+'T01.4'!E21</f>
        <v>20.894071914480101</v>
      </c>
      <c r="C19" s="107">
        <f>+'T01.4'!G21</f>
        <v>19.241982507288601</v>
      </c>
    </row>
    <row r="23" spans="1:9" x14ac:dyDescent="0.2">
      <c r="A23" s="67"/>
      <c r="B23" s="68"/>
      <c r="C23" s="69" t="s">
        <v>46</v>
      </c>
    </row>
    <row r="24" spans="1:9" ht="56.25" x14ac:dyDescent="0.2">
      <c r="A24" s="70" t="s">
        <v>171</v>
      </c>
      <c r="B24" s="70"/>
      <c r="C24" s="64">
        <f>+'T01.5-6'!D16</f>
        <v>47.678160919540232</v>
      </c>
      <c r="F24" s="20" t="s">
        <v>37</v>
      </c>
      <c r="G24" s="20"/>
      <c r="H24" s="27">
        <f>+'T01.1'!E20</f>
        <v>40523.1</v>
      </c>
      <c r="I24" s="105">
        <f>100*H24/$H$26</f>
        <v>18.513817826455828</v>
      </c>
    </row>
    <row r="25" spans="1:9" ht="33.75" x14ac:dyDescent="0.2">
      <c r="A25" s="70" t="s">
        <v>75</v>
      </c>
      <c r="B25" s="70"/>
      <c r="C25" s="64">
        <f>+'T01.5-6'!D17</f>
        <v>52.321839080459775</v>
      </c>
      <c r="F25" s="20" t="s">
        <v>38</v>
      </c>
      <c r="G25" s="20"/>
      <c r="H25" s="27">
        <f>+'T01.1'!E21</f>
        <v>21199</v>
      </c>
      <c r="I25" s="105">
        <f>100*H25/$H$26</f>
        <v>9.6852023686005548</v>
      </c>
    </row>
    <row r="26" spans="1:9" x14ac:dyDescent="0.2">
      <c r="A26" s="71" t="s">
        <v>76</v>
      </c>
      <c r="B26" s="72"/>
      <c r="C26" s="42">
        <v>100</v>
      </c>
      <c r="F26" s="22" t="s">
        <v>39</v>
      </c>
      <c r="G26" s="20"/>
      <c r="H26" s="27">
        <f>+'T01.1'!E22</f>
        <v>218880.30000000002</v>
      </c>
      <c r="I26" s="105">
        <f>100*H26/$H$26</f>
        <v>99.999999999999986</v>
      </c>
    </row>
    <row r="27" spans="1:9" x14ac:dyDescent="0.2">
      <c r="A27" s="73"/>
      <c r="B27" s="73"/>
      <c r="C27" s="31"/>
      <c r="F27" t="s">
        <v>129</v>
      </c>
      <c r="H27">
        <f>+H26-H24-H25</f>
        <v>157158.20000000001</v>
      </c>
      <c r="I27" s="105">
        <f>100*H27/$H$26</f>
        <v>71.800979804943623</v>
      </c>
    </row>
    <row r="28" spans="1:9" x14ac:dyDescent="0.2">
      <c r="A28" s="45"/>
      <c r="B28" s="45"/>
      <c r="C28" s="45"/>
    </row>
    <row r="29" spans="1:9" x14ac:dyDescent="0.2">
      <c r="A29" s="15" t="s">
        <v>130</v>
      </c>
      <c r="B29" s="31"/>
      <c r="C29" s="45"/>
    </row>
    <row r="30" spans="1:9" x14ac:dyDescent="0.2">
      <c r="A30" s="15"/>
      <c r="B30" s="31"/>
      <c r="C30" s="45"/>
    </row>
    <row r="31" spans="1:9" x14ac:dyDescent="0.2">
      <c r="A31" s="59" t="s">
        <v>78</v>
      </c>
      <c r="B31" s="72"/>
      <c r="C31" s="69" t="s">
        <v>46</v>
      </c>
    </row>
    <row r="32" spans="1:9" x14ac:dyDescent="0.2">
      <c r="A32" s="60" t="str">
        <f>+'T01.5-6'!B24</f>
        <v>Gestión ambiental del medio atmosférico</v>
      </c>
      <c r="B32" s="74"/>
      <c r="C32" s="64">
        <f>+'T01.5-6'!D24</f>
        <v>4.6436781609195403</v>
      </c>
    </row>
    <row r="33" spans="1:3" x14ac:dyDescent="0.2">
      <c r="A33" s="60" t="str">
        <f>+'T01.5-6'!B25</f>
        <v>Gestión sostenible de recursos hídricos y descontaminación de espacios</v>
      </c>
      <c r="B33" s="74"/>
      <c r="C33" s="64">
        <f>+'T01.5-6'!D25</f>
        <v>18.390804597701148</v>
      </c>
    </row>
    <row r="34" spans="1:3" x14ac:dyDescent="0.2">
      <c r="A34" s="60" t="str">
        <f>+'T01.5-6'!B26</f>
        <v>Gestión de residuos y reciclaje</v>
      </c>
      <c r="B34" s="74"/>
      <c r="C34" s="64">
        <f>+'T01.5-6'!D26</f>
        <v>39.816091954022987</v>
      </c>
    </row>
    <row r="35" spans="1:3" x14ac:dyDescent="0.2">
      <c r="A35" s="60" t="str">
        <f>+'T01.5-6'!B27</f>
        <v xml:space="preserve">Gestión sostenible de la energía: Energía renovable </v>
      </c>
      <c r="B35" s="74"/>
      <c r="C35" s="64">
        <f>+'T01.5-6'!D27</f>
        <v>31.908045977011497</v>
      </c>
    </row>
    <row r="36" spans="1:3" x14ac:dyDescent="0.2">
      <c r="A36" s="60" t="str">
        <f>+'T01.5-6'!B28</f>
        <v>Agricultura y ganadería ecológicas</v>
      </c>
      <c r="B36" s="74"/>
      <c r="C36" s="64">
        <f>+'T01.5-6'!D28</f>
        <v>4.735632183908046</v>
      </c>
    </row>
    <row r="37" spans="1:3" x14ac:dyDescent="0.2">
      <c r="A37" s="60" t="str">
        <f>+'T01.5-6'!B29</f>
        <v>Gestión de espacios protegidos y actividades forestales sostenibles</v>
      </c>
      <c r="B37" s="74"/>
      <c r="C37" s="64">
        <f>+'T01.5-6'!D29</f>
        <v>1.103448275862069</v>
      </c>
    </row>
    <row r="38" spans="1:3" x14ac:dyDescent="0.2">
      <c r="A38" s="60" t="str">
        <f>+'T01.5-6'!B30</f>
        <v>Ecoturismo</v>
      </c>
      <c r="B38" s="74"/>
      <c r="C38" s="64">
        <f>+'T01.5-6'!D30</f>
        <v>3.6321839080459775</v>
      </c>
    </row>
    <row r="39" spans="1:3" x14ac:dyDescent="0.2">
      <c r="A39" s="60" t="str">
        <f>+'T01.5-6'!B31</f>
        <v>Ecoinnovación, investigación y desarrollo en materia ambiental</v>
      </c>
      <c r="B39" s="74"/>
      <c r="C39" s="64">
        <f>+'T01.5-6'!D31</f>
        <v>6.2528735632183903</v>
      </c>
    </row>
    <row r="40" spans="1:3" x14ac:dyDescent="0.2">
      <c r="A40" s="60" t="str">
        <f>+'T01.5-6'!B32</f>
        <v>Otros servicios ambientales a empresas y entidades</v>
      </c>
      <c r="B40" s="74"/>
      <c r="C40" s="64">
        <f>+'T01.5-6'!D32</f>
        <v>16.459770114942529</v>
      </c>
    </row>
    <row r="41" spans="1:3" x14ac:dyDescent="0.2">
      <c r="A41" s="60" t="str">
        <f>+'T01.5-6'!B33</f>
        <v xml:space="preserve">Construcción sostenible: Edificación, rehabilitación y eficiencia energética </v>
      </c>
      <c r="B41" s="76"/>
      <c r="C41" s="64">
        <f>+'T01.5-6'!D33</f>
        <v>100</v>
      </c>
    </row>
    <row r="43" spans="1:3" x14ac:dyDescent="0.2">
      <c r="A43" s="106" t="s">
        <v>141</v>
      </c>
    </row>
    <row r="44" spans="1:3" x14ac:dyDescent="0.2">
      <c r="A44" t="s">
        <v>142</v>
      </c>
      <c r="B44" t="s">
        <v>143</v>
      </c>
    </row>
    <row r="45" spans="1:3" x14ac:dyDescent="0.2">
      <c r="A45" s="59" t="s">
        <v>86</v>
      </c>
      <c r="B45" s="56" t="s">
        <v>46</v>
      </c>
    </row>
    <row r="46" spans="1:3" x14ac:dyDescent="0.2">
      <c r="A46" s="81" t="s">
        <v>144</v>
      </c>
      <c r="B46" s="82">
        <f>+'T01.7'!D19</f>
        <v>4.4776119402985071</v>
      </c>
      <c r="C46" t="s">
        <v>145</v>
      </c>
    </row>
    <row r="47" spans="1:3" x14ac:dyDescent="0.2">
      <c r="A47" s="79" t="s">
        <v>146</v>
      </c>
      <c r="B47" s="82">
        <f>+'T01.7'!D18</f>
        <v>5.2238805970149249</v>
      </c>
      <c r="C47" t="s">
        <v>145</v>
      </c>
    </row>
    <row r="48" spans="1:3" x14ac:dyDescent="0.2">
      <c r="A48" s="79" t="s">
        <v>147</v>
      </c>
      <c r="B48" s="82">
        <f>+'T01.7'!D17</f>
        <v>16.417910447761194</v>
      </c>
      <c r="C48" t="s">
        <v>145</v>
      </c>
    </row>
    <row r="49" spans="1:3" x14ac:dyDescent="0.2">
      <c r="A49" s="79" t="s">
        <v>148</v>
      </c>
      <c r="B49" s="82">
        <f>+'T01.7'!D16</f>
        <v>98.507462686567166</v>
      </c>
      <c r="C49" t="s">
        <v>145</v>
      </c>
    </row>
    <row r="52" spans="1:3" x14ac:dyDescent="0.2">
      <c r="A52" s="106" t="s">
        <v>149</v>
      </c>
    </row>
    <row r="53" spans="1:3" x14ac:dyDescent="0.2">
      <c r="A53" s="84"/>
      <c r="B53" s="35" t="s">
        <v>46</v>
      </c>
    </row>
    <row r="54" spans="1:3" x14ac:dyDescent="0.2">
      <c r="A54" s="60" t="s">
        <v>150</v>
      </c>
      <c r="B54" s="38">
        <f>+'T01.8'!E17</f>
        <v>18.513817826455828</v>
      </c>
    </row>
    <row r="55" spans="1:3" x14ac:dyDescent="0.2">
      <c r="A55" s="60" t="s">
        <v>151</v>
      </c>
      <c r="B55" s="38">
        <f>+'T01.8'!E18</f>
        <v>9.6852023686005531</v>
      </c>
    </row>
    <row r="56" spans="1:3" x14ac:dyDescent="0.2">
      <c r="A56" s="60" t="s">
        <v>152</v>
      </c>
      <c r="B56" s="38">
        <f>+'T01.8'!E19</f>
        <v>71.800979804943609</v>
      </c>
    </row>
    <row r="57" spans="1:3" x14ac:dyDescent="0.2">
      <c r="A57" s="59" t="s">
        <v>97</v>
      </c>
      <c r="B57" s="42">
        <f>SUM(B54:B56)</f>
        <v>99.999999999999986</v>
      </c>
    </row>
    <row r="59" spans="1:3" x14ac:dyDescent="0.2">
      <c r="A59" s="106" t="s">
        <v>153</v>
      </c>
    </row>
    <row r="60" spans="1:3" x14ac:dyDescent="0.2">
      <c r="A60" s="49"/>
      <c r="B60" s="51"/>
    </row>
    <row r="61" spans="1:3" x14ac:dyDescent="0.2">
      <c r="A61" s="52"/>
      <c r="B61" s="86" t="s">
        <v>46</v>
      </c>
    </row>
    <row r="62" spans="1:3" x14ac:dyDescent="0.2">
      <c r="A62" s="36" t="s">
        <v>50</v>
      </c>
      <c r="B62" s="87">
        <f>+'T01.9'!E17</f>
        <v>6.9520189802371428</v>
      </c>
    </row>
    <row r="63" spans="1:3" x14ac:dyDescent="0.2">
      <c r="A63" s="36" t="s">
        <v>51</v>
      </c>
      <c r="B63" s="87">
        <f>+'T01.9'!E18</f>
        <v>10.992583617621136</v>
      </c>
    </row>
    <row r="64" spans="1:3" x14ac:dyDescent="0.2">
      <c r="A64" s="36" t="s">
        <v>52</v>
      </c>
      <c r="B64" s="87">
        <f>+'T01.9'!E19</f>
        <v>15.018162895427317</v>
      </c>
    </row>
    <row r="65" spans="1:3" x14ac:dyDescent="0.2">
      <c r="A65" s="36" t="s">
        <v>53</v>
      </c>
      <c r="B65" s="87">
        <f>+'T01.9'!E20</f>
        <v>12.569107407107902</v>
      </c>
    </row>
    <row r="66" spans="1:3" x14ac:dyDescent="0.2">
      <c r="A66" s="36" t="s">
        <v>54</v>
      </c>
      <c r="B66" s="87">
        <f>+'T01.9'!E21</f>
        <v>5.6603997710163956</v>
      </c>
    </row>
    <row r="67" spans="1:3" x14ac:dyDescent="0.2">
      <c r="A67" s="36" t="s">
        <v>55</v>
      </c>
      <c r="B67" s="87">
        <f>+'T01.9'!E22</f>
        <v>13.521728542952472</v>
      </c>
    </row>
    <row r="68" spans="1:3" x14ac:dyDescent="0.2">
      <c r="A68" s="36" t="s">
        <v>56</v>
      </c>
      <c r="B68" s="87">
        <f>+'T01.9'!E23</f>
        <v>9.4396800442981839</v>
      </c>
    </row>
    <row r="69" spans="1:3" x14ac:dyDescent="0.2">
      <c r="A69" s="36" t="s">
        <v>57</v>
      </c>
      <c r="B69" s="87">
        <f>+'T01.9'!E24</f>
        <v>25.846318741339442</v>
      </c>
    </row>
    <row r="70" spans="1:3" x14ac:dyDescent="0.2">
      <c r="A70" s="40" t="s">
        <v>58</v>
      </c>
      <c r="B70" s="87">
        <f>+'T01.9'!E25</f>
        <v>99.999999999999986</v>
      </c>
    </row>
    <row r="72" spans="1:3" x14ac:dyDescent="0.2">
      <c r="A72" s="106" t="s">
        <v>154</v>
      </c>
    </row>
    <row r="73" spans="1:3" ht="22.5" x14ac:dyDescent="0.2">
      <c r="A73" s="131" t="s">
        <v>100</v>
      </c>
      <c r="B73" s="97" t="s">
        <v>155</v>
      </c>
      <c r="C73" s="51" t="s">
        <v>156</v>
      </c>
    </row>
    <row r="74" spans="1:3" x14ac:dyDescent="0.2">
      <c r="A74" s="131"/>
      <c r="B74" s="93" t="s">
        <v>46</v>
      </c>
      <c r="C74" s="93" t="s">
        <v>46</v>
      </c>
    </row>
    <row r="75" spans="1:3" x14ac:dyDescent="0.2">
      <c r="A75" s="90" t="s">
        <v>157</v>
      </c>
      <c r="B75" s="87">
        <f>+'T01.10'!E17</f>
        <v>94.669877766165314</v>
      </c>
      <c r="C75" s="87">
        <f>+'T01.10'!H17</f>
        <v>92.826890756302518</v>
      </c>
    </row>
    <row r="76" spans="1:3" ht="33.75" x14ac:dyDescent="0.2">
      <c r="A76" s="90" t="s">
        <v>158</v>
      </c>
      <c r="B76" s="87">
        <f>+'T01.10'!E18</f>
        <v>5.3301222338346887</v>
      </c>
      <c r="C76" s="87">
        <f>+'T01.10'!H18</f>
        <v>7.1731092436974784</v>
      </c>
    </row>
    <row r="77" spans="1:3" x14ac:dyDescent="0.2">
      <c r="A77" s="59" t="s">
        <v>103</v>
      </c>
      <c r="B77" s="88">
        <v>100</v>
      </c>
      <c r="C77" s="88">
        <v>100</v>
      </c>
    </row>
    <row r="79" spans="1:3" x14ac:dyDescent="0.2">
      <c r="A79" s="106" t="s">
        <v>159</v>
      </c>
    </row>
    <row r="80" spans="1:3" ht="33.75" x14ac:dyDescent="0.2">
      <c r="B80" s="51" t="s">
        <v>160</v>
      </c>
      <c r="C80" s="108" t="s">
        <v>161</v>
      </c>
    </row>
    <row r="81" spans="1:3" x14ac:dyDescent="0.2">
      <c r="A81" t="s">
        <v>162</v>
      </c>
      <c r="B81" s="103">
        <f>+C81*100/$C$83</f>
        <v>88.759663865546216</v>
      </c>
      <c r="C81" s="103">
        <f>+'T01.12'!G17</f>
        <v>13203</v>
      </c>
    </row>
    <row r="82" spans="1:3" x14ac:dyDescent="0.2">
      <c r="A82" t="s">
        <v>163</v>
      </c>
      <c r="B82" s="103">
        <f>+C82*100/$C$83</f>
        <v>11.240336134453781</v>
      </c>
      <c r="C82" s="103">
        <f>+'T01.12'!G18</f>
        <v>1672</v>
      </c>
    </row>
    <row r="83" spans="1:3" x14ac:dyDescent="0.2">
      <c r="B83" s="103"/>
      <c r="C83" s="103">
        <f>SUM(C81:C82)</f>
        <v>14875</v>
      </c>
    </row>
    <row r="85" spans="1:3" x14ac:dyDescent="0.2">
      <c r="B85" t="s">
        <v>131</v>
      </c>
      <c r="C85" t="s">
        <v>46</v>
      </c>
    </row>
    <row r="86" spans="1:3" x14ac:dyDescent="0.2">
      <c r="A86" t="s">
        <v>50</v>
      </c>
      <c r="B86" s="109">
        <f>+'T01.13'!J18+'T01.13'!M18</f>
        <v>1355</v>
      </c>
      <c r="C86">
        <f>+B86*100/$B$94</f>
        <v>9.1092436974789912</v>
      </c>
    </row>
    <row r="87" spans="1:3" x14ac:dyDescent="0.2">
      <c r="A87" t="s">
        <v>51</v>
      </c>
      <c r="B87" s="109">
        <f>+'T01.13'!J19+'T01.13'!M19</f>
        <v>1728</v>
      </c>
      <c r="C87">
        <f t="shared" ref="C87:C93" si="0">+B87*100/$B$94</f>
        <v>11.616806722689075</v>
      </c>
    </row>
    <row r="88" spans="1:3" x14ac:dyDescent="0.2">
      <c r="A88" t="s">
        <v>52</v>
      </c>
      <c r="B88" s="109">
        <f>+'T01.13'!J20+'T01.13'!M20</f>
        <v>1651</v>
      </c>
      <c r="C88">
        <f t="shared" si="0"/>
        <v>11.099159663865546</v>
      </c>
    </row>
    <row r="89" spans="1:3" x14ac:dyDescent="0.2">
      <c r="A89" t="s">
        <v>53</v>
      </c>
      <c r="B89" s="109">
        <f>+'T01.13'!J21+'T01.13'!M21</f>
        <v>1981</v>
      </c>
      <c r="C89">
        <f t="shared" si="0"/>
        <v>13.31764705882353</v>
      </c>
    </row>
    <row r="90" spans="1:3" x14ac:dyDescent="0.2">
      <c r="A90" t="s">
        <v>54</v>
      </c>
      <c r="B90" s="109">
        <f>+'T01.13'!J22+'T01.13'!M22</f>
        <v>962</v>
      </c>
      <c r="C90">
        <f t="shared" si="0"/>
        <v>6.4672268907563026</v>
      </c>
    </row>
    <row r="91" spans="1:3" x14ac:dyDescent="0.2">
      <c r="A91" t="s">
        <v>55</v>
      </c>
      <c r="B91" s="109">
        <f>+'T01.13'!J23+'T01.13'!M23</f>
        <v>1455</v>
      </c>
      <c r="C91">
        <f t="shared" si="0"/>
        <v>9.7815126050420176</v>
      </c>
    </row>
    <row r="92" spans="1:3" x14ac:dyDescent="0.2">
      <c r="A92" t="s">
        <v>56</v>
      </c>
      <c r="B92" s="109">
        <f>+'T01.13'!J24+'T01.13'!M24</f>
        <v>2351</v>
      </c>
      <c r="C92">
        <f t="shared" si="0"/>
        <v>15.805042016806723</v>
      </c>
    </row>
    <row r="93" spans="1:3" x14ac:dyDescent="0.2">
      <c r="A93" t="s">
        <v>57</v>
      </c>
      <c r="B93" s="109">
        <f>+'T01.13'!J25+'T01.13'!M25</f>
        <v>3392</v>
      </c>
      <c r="C93">
        <f t="shared" si="0"/>
        <v>22.803361344537816</v>
      </c>
    </row>
    <row r="94" spans="1:3" x14ac:dyDescent="0.2">
      <c r="A94" t="s">
        <v>58</v>
      </c>
      <c r="B94" s="109">
        <f>+'T01.13'!J26+'T01.13'!M26</f>
        <v>14875</v>
      </c>
    </row>
    <row r="98" spans="1:10" x14ac:dyDescent="0.2">
      <c r="A98" s="121"/>
      <c r="B98" s="31"/>
      <c r="C98" s="50" t="s">
        <v>43</v>
      </c>
      <c r="D98" s="50"/>
      <c r="E98" s="50"/>
      <c r="F98" s="50"/>
      <c r="G98" s="50"/>
      <c r="H98" s="50"/>
      <c r="I98" s="50"/>
      <c r="J98" s="50"/>
    </row>
    <row r="99" spans="1:10" x14ac:dyDescent="0.2">
      <c r="A99" s="121"/>
      <c r="B99" s="31"/>
      <c r="C99" s="50" t="s">
        <v>108</v>
      </c>
      <c r="D99" s="50" t="s">
        <v>109</v>
      </c>
      <c r="E99" s="50" t="s">
        <v>97</v>
      </c>
      <c r="F99" s="50" t="s">
        <v>108</v>
      </c>
      <c r="G99" s="50" t="s">
        <v>109</v>
      </c>
      <c r="H99" s="50"/>
      <c r="J99" s="50"/>
    </row>
    <row r="100" spans="1:10" x14ac:dyDescent="0.2">
      <c r="A100" s="121"/>
      <c r="B100" s="31"/>
      <c r="C100" s="33" t="s">
        <v>48</v>
      </c>
      <c r="D100" s="33" t="s">
        <v>48</v>
      </c>
      <c r="E100" s="33" t="s">
        <v>48</v>
      </c>
      <c r="F100" s="34" t="s">
        <v>46</v>
      </c>
      <c r="G100" s="34" t="s">
        <v>46</v>
      </c>
      <c r="H100" s="32"/>
    </row>
    <row r="101" spans="1:10" ht="22.5" x14ac:dyDescent="0.2">
      <c r="A101" s="36" t="s">
        <v>112</v>
      </c>
      <c r="B101" s="36"/>
      <c r="C101" s="95">
        <f>+'T01.14'!C18</f>
        <v>1176</v>
      </c>
      <c r="D101" s="39">
        <f>+'T01.14'!F18</f>
        <v>302</v>
      </c>
      <c r="E101" s="39">
        <f>+C101+D101</f>
        <v>1478</v>
      </c>
      <c r="F101" s="38">
        <f t="shared" ref="F101:G104" si="1">100*C101/$E101</f>
        <v>79.566982408660351</v>
      </c>
      <c r="G101" s="38">
        <f t="shared" si="1"/>
        <v>20.433017591339649</v>
      </c>
      <c r="H101" s="38">
        <f>+E101*100/$E$105</f>
        <v>7.0941729864644332</v>
      </c>
    </row>
    <row r="102" spans="1:10" ht="56.25" x14ac:dyDescent="0.2">
      <c r="A102" s="36" t="s">
        <v>113</v>
      </c>
      <c r="B102" s="36"/>
      <c r="C102" s="95">
        <f>+'T01.14'!C19</f>
        <v>1590</v>
      </c>
      <c r="D102" s="39">
        <f>+'T01.14'!F19</f>
        <v>236</v>
      </c>
      <c r="E102" s="39">
        <f t="shared" ref="E102:E105" si="2">+C102+D102</f>
        <v>1826</v>
      </c>
      <c r="F102" s="38">
        <f t="shared" si="1"/>
        <v>87.075575027382257</v>
      </c>
      <c r="G102" s="38">
        <f t="shared" si="1"/>
        <v>12.924424972617743</v>
      </c>
      <c r="H102" s="38">
        <f t="shared" ref="H102:H105" si="3">+E102*100/$E$105</f>
        <v>8.7645195353748679</v>
      </c>
    </row>
    <row r="103" spans="1:10" ht="56.25" x14ac:dyDescent="0.2">
      <c r="A103" s="36" t="s">
        <v>114</v>
      </c>
      <c r="B103" s="36"/>
      <c r="C103" s="95">
        <f>+'T01.14'!C20</f>
        <v>3673</v>
      </c>
      <c r="D103" s="39">
        <f>+'T01.14'!F20</f>
        <v>432</v>
      </c>
      <c r="E103" s="39">
        <f t="shared" si="2"/>
        <v>4105</v>
      </c>
      <c r="F103" s="38">
        <f t="shared" si="1"/>
        <v>89.476248477466498</v>
      </c>
      <c r="G103" s="38">
        <f>100*D103/$E103</f>
        <v>10.523751522533496</v>
      </c>
      <c r="H103" s="38">
        <f t="shared" si="3"/>
        <v>19.70336949217625</v>
      </c>
    </row>
    <row r="104" spans="1:10" ht="112.5" x14ac:dyDescent="0.2">
      <c r="A104" s="36" t="s">
        <v>115</v>
      </c>
      <c r="B104" s="36"/>
      <c r="C104" s="95">
        <f>+'T01.14'!C21</f>
        <v>10812</v>
      </c>
      <c r="D104" s="39">
        <f>+'T01.14'!F21</f>
        <v>2613</v>
      </c>
      <c r="E104" s="39">
        <f t="shared" si="2"/>
        <v>13425</v>
      </c>
      <c r="F104" s="38">
        <f t="shared" si="1"/>
        <v>80.536312849162016</v>
      </c>
      <c r="G104" s="38">
        <f t="shared" si="1"/>
        <v>19.463687150837988</v>
      </c>
      <c r="H104" s="38">
        <f t="shared" si="3"/>
        <v>64.437937985984448</v>
      </c>
    </row>
    <row r="105" spans="1:10" x14ac:dyDescent="0.2">
      <c r="A105" s="40" t="s">
        <v>97</v>
      </c>
      <c r="B105" s="36"/>
      <c r="C105" s="95">
        <f>+'T01.14'!C22</f>
        <v>17251</v>
      </c>
      <c r="D105" s="39">
        <f>+'T01.14'!F22</f>
        <v>3583</v>
      </c>
      <c r="E105" s="39">
        <f t="shared" si="2"/>
        <v>20834</v>
      </c>
      <c r="F105" s="42"/>
      <c r="G105" s="42"/>
      <c r="H105" s="38">
        <f t="shared" si="3"/>
        <v>100</v>
      </c>
    </row>
    <row r="109" spans="1:10" x14ac:dyDescent="0.2">
      <c r="A109" s="67"/>
      <c r="B109" s="69" t="s">
        <v>116</v>
      </c>
      <c r="C109" s="69" t="s">
        <v>117</v>
      </c>
    </row>
    <row r="110" spans="1:10" ht="112.5" x14ac:dyDescent="0.2">
      <c r="A110" s="70" t="s">
        <v>118</v>
      </c>
      <c r="B110" s="38">
        <f>+'T01.15'!C16</f>
        <v>2.6455026455026456</v>
      </c>
      <c r="C110" s="38">
        <f>+'T01.15'!D16</f>
        <v>97.354497354497354</v>
      </c>
    </row>
    <row r="111" spans="1:10" ht="123.75" x14ac:dyDescent="0.2">
      <c r="A111" s="101" t="s">
        <v>119</v>
      </c>
      <c r="B111" s="38">
        <f>+'T01.15'!C17</f>
        <v>21.393034825870647</v>
      </c>
      <c r="C111" s="38">
        <f>+'T01.15'!D17</f>
        <v>78.606965174129357</v>
      </c>
    </row>
  </sheetData>
  <mergeCells count="2">
    <mergeCell ref="A98:A100"/>
    <mergeCell ref="A73:A74"/>
  </mergeCell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7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20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2.75" customHeight="1" x14ac:dyDescent="0.2">
      <c r="A32" s="119" t="s">
        <v>164</v>
      </c>
      <c r="B32" s="119"/>
      <c r="C32" s="119"/>
      <c r="D32" s="119"/>
      <c r="E32" s="119"/>
      <c r="F32" s="119"/>
      <c r="G32" s="119"/>
      <c r="H32" s="119"/>
    </row>
    <row r="36" spans="11:11" x14ac:dyDescent="0.2">
      <c r="K36" s="38"/>
    </row>
    <row r="37" spans="11:11" x14ac:dyDescent="0.2">
      <c r="K37" s="38"/>
    </row>
    <row r="38" spans="11:11" x14ac:dyDescent="0.2">
      <c r="K38" s="38"/>
    </row>
    <row r="39" spans="11:11" x14ac:dyDescent="0.2">
      <c r="K39" s="38"/>
    </row>
    <row r="40" spans="11:11" x14ac:dyDescent="0.2">
      <c r="K40" s="38"/>
    </row>
    <row r="41" spans="11:11" x14ac:dyDescent="0.2">
      <c r="K41" s="38"/>
    </row>
    <row r="42" spans="11:11" x14ac:dyDescent="0.2">
      <c r="K42" s="38"/>
    </row>
    <row r="43" spans="11:11" x14ac:dyDescent="0.2">
      <c r="K43" s="38"/>
    </row>
  </sheetData>
  <mergeCells count="3">
    <mergeCell ref="B11:H11"/>
    <mergeCell ref="A32:H32"/>
    <mergeCell ref="A6:I6"/>
  </mergeCells>
  <hyperlinks>
    <hyperlink ref="A32:H3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5.710937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36" customHeight="1" x14ac:dyDescent="0.2">
      <c r="A11" s="15"/>
      <c r="B11" s="126" t="s">
        <v>120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15" ht="15" customHeight="1" x14ac:dyDescent="0.2"/>
    <row r="18" spans="1:15" ht="15" customHeight="1" x14ac:dyDescent="0.2"/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>
      <c r="K24" s="60"/>
      <c r="L24" s="15"/>
      <c r="M24" s="64"/>
      <c r="O24" s="64"/>
    </row>
    <row r="25" spans="1:15" ht="15" customHeight="1" x14ac:dyDescent="0.2">
      <c r="K25" s="60"/>
      <c r="L25" s="15"/>
      <c r="M25" s="64"/>
      <c r="O25" s="64"/>
    </row>
    <row r="26" spans="1:15" ht="15" customHeight="1" x14ac:dyDescent="0.2">
      <c r="K26" s="60"/>
      <c r="L26" s="15"/>
      <c r="M26" s="64"/>
      <c r="O26" s="64"/>
    </row>
    <row r="27" spans="1:15" ht="15" customHeight="1" x14ac:dyDescent="0.2">
      <c r="K27" s="60"/>
      <c r="L27" s="15"/>
      <c r="M27" s="64"/>
      <c r="O27" s="64"/>
    </row>
    <row r="28" spans="1:15" ht="15" customHeight="1" x14ac:dyDescent="0.2"/>
    <row r="29" spans="1:15" ht="15" customHeight="1" x14ac:dyDescent="0.2">
      <c r="B29" s="44"/>
      <c r="D29" s="15"/>
      <c r="E29" s="15"/>
      <c r="F29" s="65"/>
      <c r="G29" s="66"/>
      <c r="H29" s="66"/>
    </row>
    <row r="30" spans="1:15" ht="15" customHeight="1" x14ac:dyDescent="0.2"/>
    <row r="31" spans="1:15" ht="12.75" customHeight="1" x14ac:dyDescent="0.2">
      <c r="A31" s="119" t="s">
        <v>164</v>
      </c>
      <c r="B31" s="119"/>
      <c r="C31" s="119"/>
      <c r="D31" s="119"/>
      <c r="E31" s="119"/>
      <c r="F31" s="119"/>
      <c r="G31" s="119"/>
      <c r="H31" s="119"/>
    </row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04857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6.140625" customWidth="1"/>
    <col min="9" max="9" width="13.7109375" customWidth="1"/>
    <col min="10" max="10" width="39" customWidth="1"/>
    <col min="11" max="64" width="13.7109375" customWidth="1"/>
  </cols>
  <sheetData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9" ht="26.25" customHeight="1" x14ac:dyDescent="0.2">
      <c r="B11" s="126" t="s">
        <v>121</v>
      </c>
      <c r="C11" s="126"/>
      <c r="D11" s="126"/>
      <c r="E11" s="126"/>
      <c r="F11" s="126"/>
      <c r="G11" s="126"/>
      <c r="H11" s="126"/>
    </row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8" customHeight="1" x14ac:dyDescent="0.2"/>
    <row r="28" spans="2:9" ht="18" customHeight="1" x14ac:dyDescent="0.2"/>
    <row r="29" spans="2:9" ht="18" customHeight="1" x14ac:dyDescent="0.2"/>
    <row r="30" spans="2:9" ht="18" customHeight="1" x14ac:dyDescent="0.2"/>
    <row r="31" spans="2:9" ht="30" customHeight="1" x14ac:dyDescent="0.2">
      <c r="B31" s="128" t="s">
        <v>122</v>
      </c>
      <c r="C31" s="128"/>
      <c r="D31" s="128"/>
      <c r="E31" s="128"/>
      <c r="F31" s="128"/>
      <c r="G31" s="128"/>
      <c r="H31" s="128"/>
    </row>
    <row r="32" spans="2:9" ht="12.75" customHeight="1" x14ac:dyDescent="0.3">
      <c r="B32" s="44"/>
      <c r="C32" s="44"/>
      <c r="D32" s="44"/>
      <c r="I32" s="102"/>
    </row>
    <row r="33" spans="1:8" ht="12.75" customHeight="1" x14ac:dyDescent="0.2"/>
    <row r="34" spans="1:8" ht="12.75" customHeight="1" x14ac:dyDescent="0.2">
      <c r="A34" s="119" t="s">
        <v>164</v>
      </c>
      <c r="B34" s="119"/>
      <c r="C34" s="119"/>
      <c r="D34" s="119"/>
      <c r="E34" s="119"/>
      <c r="F34" s="119"/>
      <c r="G34" s="119"/>
      <c r="H34" s="119"/>
    </row>
    <row r="65539" ht="12.75" customHeight="1" x14ac:dyDescent="0.2"/>
    <row r="1048576" ht="12.75" customHeight="1" x14ac:dyDescent="0.2"/>
  </sheetData>
  <mergeCells count="4">
    <mergeCell ref="B11:H11"/>
    <mergeCell ref="B31:H31"/>
    <mergeCell ref="A34:H34"/>
    <mergeCell ref="A6:I6"/>
  </mergeCells>
  <hyperlinks>
    <hyperlink ref="A34:H34" location="Índice!A1" display="Volver a índice GESTIÓN DE RESIDUOS Y RECICLAJE"/>
  </hyperlinks>
  <pageMargins left="0.74803149606299213" right="0.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62.42578125" customWidth="1"/>
    <col min="4" max="4" width="1" customWidth="1"/>
    <col min="5" max="5" width="15.7109375" customWidth="1"/>
    <col min="6" max="6" width="16.85546875" customWidth="1"/>
    <col min="7" max="7" width="1" customWidth="1"/>
    <col min="8" max="8" width="15.7109375" customWidth="1"/>
    <col min="9" max="64" width="13.7109375" customWidth="1"/>
  </cols>
  <sheetData>
    <row r="6" spans="1:64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</row>
    <row r="9" spans="1:64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64" ht="15" customHeight="1" x14ac:dyDescent="0.2">
      <c r="C10" s="15"/>
    </row>
    <row r="11" spans="1:64" ht="15" customHeight="1" x14ac:dyDescent="0.2">
      <c r="B11" s="15" t="s">
        <v>1</v>
      </c>
      <c r="C11" s="15"/>
    </row>
    <row r="12" spans="1:64" ht="1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30" customHeight="1" x14ac:dyDescent="0.2">
      <c r="A13" s="3"/>
      <c r="B13" s="117" t="s">
        <v>2</v>
      </c>
      <c r="C13" s="117"/>
      <c r="D13" s="117"/>
      <c r="E13" s="117"/>
      <c r="F13" s="117"/>
      <c r="G13" s="117"/>
      <c r="H13" s="11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44.85" customHeight="1" x14ac:dyDescent="0.2">
      <c r="A15" s="3"/>
      <c r="B15" s="16"/>
      <c r="C15" s="16"/>
      <c r="D15" s="3"/>
      <c r="E15" s="118" t="s">
        <v>172</v>
      </c>
      <c r="F15" s="118"/>
      <c r="G15" s="17"/>
      <c r="H15" s="118" t="s">
        <v>31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34.5" customHeight="1" x14ac:dyDescent="0.2">
      <c r="A16" s="3"/>
      <c r="B16" s="18"/>
      <c r="C16" s="18"/>
      <c r="D16" s="8"/>
      <c r="E16" s="19" t="s">
        <v>32</v>
      </c>
      <c r="F16" s="19" t="s">
        <v>33</v>
      </c>
      <c r="G16" s="17"/>
      <c r="H16" s="11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customHeight="1" x14ac:dyDescent="0.2">
      <c r="A17" s="3"/>
      <c r="B17" s="20" t="s">
        <v>34</v>
      </c>
      <c r="C17" s="8"/>
      <c r="D17" s="8"/>
      <c r="E17" s="8"/>
      <c r="F17" s="8"/>
      <c r="G17" s="8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ht="15" customHeight="1" x14ac:dyDescent="0.2">
      <c r="A18" s="3"/>
      <c r="B18" s="21"/>
      <c r="C18" s="22" t="s">
        <v>35</v>
      </c>
      <c r="D18" s="20"/>
      <c r="E18" s="23">
        <v>1421188.8000000003</v>
      </c>
      <c r="F18" s="24">
        <v>6.4</v>
      </c>
      <c r="G18" s="25"/>
      <c r="H18" s="23">
        <v>22122980.900000002</v>
      </c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ht="15" customHeight="1" x14ac:dyDescent="0.2">
      <c r="A19" s="3"/>
      <c r="B19" s="20" t="s">
        <v>36</v>
      </c>
      <c r="C19" s="8"/>
      <c r="D19" s="8"/>
      <c r="E19" s="27"/>
      <c r="F19" s="25"/>
      <c r="G19" s="25"/>
      <c r="H19" s="27"/>
      <c r="I19" s="2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ht="15" customHeight="1" x14ac:dyDescent="0.2">
      <c r="A20" s="3"/>
      <c r="B20" s="8"/>
      <c r="C20" s="20" t="s">
        <v>37</v>
      </c>
      <c r="D20" s="20"/>
      <c r="E20" s="27">
        <v>40523.1</v>
      </c>
      <c r="F20" s="25">
        <v>3.8</v>
      </c>
      <c r="G20" s="25"/>
      <c r="H20" s="27">
        <v>1061646.1000000001</v>
      </c>
      <c r="I20" s="2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ht="15" customHeight="1" x14ac:dyDescent="0.2">
      <c r="A21" s="3"/>
      <c r="B21" s="8"/>
      <c r="C21" s="20" t="s">
        <v>38</v>
      </c>
      <c r="D21" s="20"/>
      <c r="E21" s="27">
        <v>21199</v>
      </c>
      <c r="F21" s="25">
        <v>2.6</v>
      </c>
      <c r="G21" s="25"/>
      <c r="H21" s="27">
        <v>808176</v>
      </c>
      <c r="I21" s="2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ht="15" customHeight="1" x14ac:dyDescent="0.2">
      <c r="A22" s="3"/>
      <c r="B22" s="18"/>
      <c r="C22" s="22" t="s">
        <v>39</v>
      </c>
      <c r="D22" s="20"/>
      <c r="E22" s="23">
        <v>218880.30000000002</v>
      </c>
      <c r="F22" s="24">
        <v>5.4</v>
      </c>
      <c r="G22" s="25"/>
      <c r="H22" s="23">
        <v>4077263.6999999993</v>
      </c>
      <c r="I22" s="2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ht="15" customHeight="1" x14ac:dyDescent="0.2">
      <c r="A23" s="3"/>
      <c r="B23" s="20" t="s">
        <v>12</v>
      </c>
      <c r="C23" s="8"/>
      <c r="D23" s="8"/>
      <c r="E23" s="8"/>
      <c r="F23" s="8"/>
      <c r="G23" s="8"/>
      <c r="H23" s="8"/>
      <c r="I23" s="2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ht="15" customHeight="1" x14ac:dyDescent="0.2">
      <c r="A24" s="3"/>
      <c r="B24" s="8"/>
      <c r="C24" s="20" t="s">
        <v>40</v>
      </c>
      <c r="D24" s="20"/>
      <c r="E24" s="28">
        <v>22007</v>
      </c>
      <c r="F24" s="25">
        <v>8.1999999999999993</v>
      </c>
      <c r="G24" s="25"/>
      <c r="H24" s="28">
        <v>267886</v>
      </c>
      <c r="I24" s="2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ht="15" customHeight="1" x14ac:dyDescent="0.2">
      <c r="A25" s="3"/>
      <c r="B25" s="18"/>
      <c r="C25" s="22" t="s">
        <v>41</v>
      </c>
      <c r="D25" s="20"/>
      <c r="E25" s="29">
        <v>14875</v>
      </c>
      <c r="F25" s="24">
        <v>8.1</v>
      </c>
      <c r="G25" s="25"/>
      <c r="H25" s="29">
        <v>184247</v>
      </c>
      <c r="I25" s="2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ht="15" customHeight="1" x14ac:dyDescent="0.2">
      <c r="A26" s="3"/>
      <c r="B26" s="8"/>
      <c r="C26" s="20"/>
      <c r="D26" s="20"/>
      <c r="E26" s="27"/>
      <c r="F26" s="25"/>
      <c r="G26" s="25"/>
      <c r="H26" s="2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ht="15" customHeight="1" x14ac:dyDescent="0.2">
      <c r="A27" s="3"/>
      <c r="B27" s="8"/>
      <c r="C27" s="20"/>
      <c r="D27" s="20"/>
      <c r="E27" s="27"/>
      <c r="F27" s="25"/>
      <c r="G27" s="25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ht="12.75" customHeight="1" x14ac:dyDescent="0.2">
      <c r="A28" s="119" t="s">
        <v>164</v>
      </c>
      <c r="B28" s="119"/>
      <c r="C28" s="119"/>
      <c r="D28" s="119"/>
      <c r="E28" s="119"/>
      <c r="F28" s="119"/>
      <c r="G28" s="119"/>
      <c r="H28" s="119"/>
    </row>
    <row r="65536" ht="12.75" customHeight="1" x14ac:dyDescent="0.2"/>
  </sheetData>
  <mergeCells count="5">
    <mergeCell ref="A6:H6"/>
    <mergeCell ref="B13:H13"/>
    <mergeCell ref="E15:F15"/>
    <mergeCell ref="H15:H16"/>
    <mergeCell ref="A28:H28"/>
  </mergeCells>
  <hyperlinks>
    <hyperlink ref="A28:H28" location="Índice!A1" display="Volver a índice GESTIÓN DE RESIDUOS Y RECICLAJE"/>
  </hyperlinks>
  <pageMargins left="0.74803149606299213" right="0.25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8.28515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/>
    <row r="11" spans="1:9" ht="27" customHeight="1" x14ac:dyDescent="0.2">
      <c r="B11" s="126" t="s">
        <v>123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24.75" customHeight="1" x14ac:dyDescent="0.2">
      <c r="B28" s="128" t="s">
        <v>124</v>
      </c>
      <c r="C28" s="128"/>
      <c r="D28" s="128"/>
      <c r="E28" s="128"/>
      <c r="F28" s="128"/>
      <c r="G28" s="128"/>
      <c r="H28" s="128"/>
    </row>
    <row r="29" spans="1:8" ht="15" customHeight="1" x14ac:dyDescent="0.2">
      <c r="B29" s="44"/>
      <c r="C29" s="44"/>
    </row>
    <row r="30" spans="1:8" ht="15" customHeight="1" x14ac:dyDescent="0.2"/>
    <row r="31" spans="1:8" ht="12.75" customHeight="1" x14ac:dyDescent="0.2">
      <c r="A31" s="119" t="s">
        <v>164</v>
      </c>
      <c r="B31" s="119"/>
      <c r="C31" s="119"/>
      <c r="D31" s="119"/>
      <c r="E31" s="119"/>
      <c r="F31" s="119"/>
      <c r="G31" s="119"/>
      <c r="H31" s="119"/>
    </row>
  </sheetData>
  <mergeCells count="4">
    <mergeCell ref="B11:H11"/>
    <mergeCell ref="B28:H28"/>
    <mergeCell ref="A31:H31"/>
    <mergeCell ref="A6:I6"/>
  </mergeCells>
  <hyperlinks>
    <hyperlink ref="A31:H31" location="Índice!A1" display="Volver a índice GESTIÓN DE RESIDUOS Y RECICLAJE"/>
  </hyperlinks>
  <pageMargins left="0.74803149606299213" right="0.5901574803149606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537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5.85546875" customWidth="1"/>
    <col min="9" max="64" width="13.7109375" customWidth="1"/>
  </cols>
  <sheetData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9" ht="29.25" customHeight="1" x14ac:dyDescent="0.2">
      <c r="B11" s="126" t="s">
        <v>125</v>
      </c>
      <c r="C11" s="126"/>
      <c r="D11" s="126"/>
      <c r="E11" s="126"/>
      <c r="F11" s="126"/>
      <c r="G11" s="126"/>
      <c r="H11" s="126"/>
    </row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>
      <c r="B28" s="44"/>
    </row>
    <row r="29" spans="1:8" ht="12.75" customHeight="1" x14ac:dyDescent="0.2">
      <c r="B29" s="44"/>
    </row>
    <row r="30" spans="1:8" ht="12.75" customHeight="1" x14ac:dyDescent="0.2"/>
    <row r="31" spans="1:8" ht="12.75" customHeight="1" x14ac:dyDescent="0.2">
      <c r="A31" s="119" t="s">
        <v>164</v>
      </c>
      <c r="B31" s="119"/>
      <c r="C31" s="119"/>
      <c r="D31" s="119"/>
      <c r="E31" s="119"/>
      <c r="F31" s="119"/>
      <c r="G31" s="119"/>
      <c r="H31" s="119"/>
    </row>
    <row r="65537" ht="12.75" customHeight="1" x14ac:dyDescent="0.2"/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2799212598425196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6553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24" customWidth="1"/>
    <col min="9" max="64" width="13.7109375" customWidth="1"/>
  </cols>
  <sheetData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9" ht="24.75" customHeight="1" x14ac:dyDescent="0.2">
      <c r="B11" s="126" t="s">
        <v>25</v>
      </c>
      <c r="C11" s="126"/>
      <c r="D11" s="126"/>
      <c r="E11" s="126"/>
      <c r="F11" s="126"/>
      <c r="G11" s="126"/>
      <c r="H11" s="126"/>
    </row>
    <row r="27" spans="2:11" ht="12.75" customHeight="1" x14ac:dyDescent="0.2">
      <c r="B27" s="44"/>
    </row>
    <row r="28" spans="2:11" ht="12.75" customHeight="1" x14ac:dyDescent="0.2">
      <c r="J28" s="36"/>
      <c r="K28" s="87"/>
    </row>
    <row r="29" spans="2:11" ht="12.75" customHeight="1" x14ac:dyDescent="0.2"/>
    <row r="30" spans="2:11" ht="15" customHeight="1" x14ac:dyDescent="0.2">
      <c r="J30" s="36"/>
      <c r="K30" s="87"/>
    </row>
    <row r="31" spans="2:11" ht="15" customHeight="1" x14ac:dyDescent="0.2">
      <c r="J31" s="36"/>
      <c r="K31" s="87"/>
    </row>
    <row r="32" spans="2:11" ht="15" customHeight="1" x14ac:dyDescent="0.2">
      <c r="J32" s="36"/>
      <c r="K32" s="87"/>
    </row>
    <row r="33" spans="1:11" ht="15" customHeight="1" x14ac:dyDescent="0.2">
      <c r="J33" s="36"/>
      <c r="K33" s="87"/>
    </row>
    <row r="34" spans="1:11" ht="15" customHeight="1" x14ac:dyDescent="0.2">
      <c r="J34" s="36"/>
      <c r="K34" s="87"/>
    </row>
    <row r="35" spans="1:11" ht="15" customHeight="1" x14ac:dyDescent="0.2">
      <c r="J35" s="36"/>
      <c r="K35" s="87"/>
    </row>
    <row r="38" spans="1:11" ht="15" customHeight="1" x14ac:dyDescent="0.2">
      <c r="A38" s="119" t="s">
        <v>164</v>
      </c>
      <c r="B38" s="119"/>
      <c r="C38" s="119"/>
      <c r="D38" s="119"/>
      <c r="E38" s="119"/>
      <c r="F38" s="119"/>
      <c r="G38" s="119"/>
      <c r="H38" s="119"/>
    </row>
    <row r="65536" ht="12.75" customHeight="1" x14ac:dyDescent="0.2"/>
  </sheetData>
  <mergeCells count="3">
    <mergeCell ref="B11:H11"/>
    <mergeCell ref="A38:H38"/>
    <mergeCell ref="A6:I6"/>
  </mergeCells>
  <hyperlinks>
    <hyperlink ref="A38:H38" location="Índice!A1" display="Volver a índice GESTIÓN DE RESIDUOS Y RECICLAJE"/>
  </hyperlinks>
  <pageMargins left="0.74803149606299213" right="7.9921259842519687E-2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126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50.25" customHeight="1" x14ac:dyDescent="0.2">
      <c r="B27" s="130" t="s">
        <v>127</v>
      </c>
      <c r="C27" s="130"/>
      <c r="D27" s="130"/>
      <c r="E27" s="130"/>
      <c r="F27" s="130"/>
      <c r="G27" s="130"/>
      <c r="H27" s="130"/>
    </row>
    <row r="28" spans="1:8" ht="15" customHeight="1" x14ac:dyDescent="0.2">
      <c r="B28" s="44"/>
      <c r="C28" s="44"/>
    </row>
    <row r="29" spans="1:8" ht="15" customHeight="1" x14ac:dyDescent="0.2"/>
    <row r="30" spans="1:8" ht="12.75" customHeight="1" x14ac:dyDescent="0.2">
      <c r="A30" s="119" t="s">
        <v>164</v>
      </c>
      <c r="B30" s="119"/>
      <c r="C30" s="119"/>
      <c r="D30" s="119"/>
      <c r="E30" s="119"/>
      <c r="F30" s="119"/>
      <c r="G30" s="119"/>
      <c r="H30" s="119"/>
    </row>
  </sheetData>
  <mergeCells count="4">
    <mergeCell ref="B11:H11"/>
    <mergeCell ref="B27:H27"/>
    <mergeCell ref="A30:H30"/>
    <mergeCell ref="A6:I6"/>
  </mergeCells>
  <hyperlinks>
    <hyperlink ref="A30:H30" location="Índice!A1" display="Volver a índice GESTIÓN DE RESIDUOS Y RECICLAJE"/>
  </hyperlinks>
  <pageMargins left="0.74803149606299213" right="0.6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27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2.75" customHeight="1" x14ac:dyDescent="0.2">
      <c r="A29" s="119" t="s">
        <v>164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28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2.75" customHeight="1" x14ac:dyDescent="0.2">
      <c r="A29" s="119" t="s">
        <v>164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8554687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2" t="s">
        <v>170</v>
      </c>
      <c r="B6" s="112"/>
      <c r="C6" s="112"/>
      <c r="D6" s="112"/>
      <c r="E6" s="112"/>
      <c r="F6" s="112"/>
      <c r="G6" s="112"/>
      <c r="H6" s="112"/>
      <c r="I6" s="112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1" spans="1:10" x14ac:dyDescent="0.2">
      <c r="B11" s="15" t="s">
        <v>128</v>
      </c>
    </row>
    <row r="31" spans="4:5" x14ac:dyDescent="0.2">
      <c r="D31" s="103"/>
      <c r="E31" s="103"/>
    </row>
    <row r="32" spans="4:5" x14ac:dyDescent="0.2">
      <c r="D32" s="103"/>
      <c r="E32" s="103"/>
    </row>
    <row r="33" spans="1:13" x14ac:dyDescent="0.2">
      <c r="D33" s="103"/>
      <c r="E33" s="103"/>
    </row>
    <row r="34" spans="1:13" x14ac:dyDescent="0.2">
      <c r="D34" s="103"/>
      <c r="E34" s="103"/>
    </row>
    <row r="35" spans="1:13" x14ac:dyDescent="0.2">
      <c r="D35" s="103"/>
      <c r="E35" s="103"/>
    </row>
    <row r="36" spans="1:13" ht="12.75" customHeight="1" x14ac:dyDescent="0.2">
      <c r="A36" s="119" t="s">
        <v>164</v>
      </c>
      <c r="B36" s="119"/>
      <c r="C36" s="119"/>
      <c r="D36" s="119"/>
      <c r="E36" s="119"/>
      <c r="F36" s="119"/>
      <c r="G36" s="119"/>
      <c r="H36" s="119"/>
    </row>
    <row r="37" spans="1:13" x14ac:dyDescent="0.2">
      <c r="G37" s="36"/>
      <c r="H37" s="38"/>
    </row>
    <row r="38" spans="1:13" x14ac:dyDescent="0.2">
      <c r="G38" s="36"/>
      <c r="H38" s="38"/>
    </row>
    <row r="39" spans="1:13" x14ac:dyDescent="0.2">
      <c r="G39" s="36"/>
      <c r="H39" s="38"/>
      <c r="K39" s="36"/>
      <c r="L39" s="38"/>
      <c r="M39" s="38"/>
    </row>
    <row r="40" spans="1:13" x14ac:dyDescent="0.2">
      <c r="G40" s="36"/>
      <c r="H40" s="38"/>
      <c r="K40" s="36"/>
      <c r="L40" s="38"/>
      <c r="M40" s="38"/>
    </row>
    <row r="41" spans="1:13" x14ac:dyDescent="0.2">
      <c r="K41" s="36"/>
      <c r="L41" s="38"/>
      <c r="M41" s="38"/>
    </row>
    <row r="42" spans="1:13" x14ac:dyDescent="0.2">
      <c r="K42" s="36"/>
      <c r="L42" s="38"/>
      <c r="M42" s="38"/>
    </row>
    <row r="43" spans="1:13" x14ac:dyDescent="0.2">
      <c r="I43" s="103"/>
      <c r="J43" s="103"/>
    </row>
    <row r="44" spans="1:13" x14ac:dyDescent="0.2">
      <c r="I44" s="103"/>
      <c r="J44" s="103"/>
    </row>
    <row r="45" spans="1:13" x14ac:dyDescent="0.2">
      <c r="I45" s="103"/>
      <c r="J45" s="103"/>
    </row>
    <row r="46" spans="1:13" x14ac:dyDescent="0.2">
      <c r="I46" s="103"/>
      <c r="J46" s="103"/>
    </row>
  </sheetData>
  <mergeCells count="2">
    <mergeCell ref="A6:I6"/>
    <mergeCell ref="A36:H36"/>
  </mergeCells>
  <hyperlinks>
    <hyperlink ref="A36:H36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2851562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2" t="s">
        <v>170</v>
      </c>
      <c r="B6" s="112"/>
      <c r="C6" s="112"/>
      <c r="D6" s="112"/>
      <c r="E6" s="112"/>
      <c r="F6" s="112"/>
      <c r="G6" s="112"/>
      <c r="H6" s="112"/>
      <c r="I6" s="112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10" ht="12.75" customHeight="1" x14ac:dyDescent="0.2">
      <c r="A10" s="104"/>
      <c r="B10" s="104"/>
      <c r="C10" s="104"/>
      <c r="D10" s="104"/>
    </row>
    <row r="11" spans="1:10" ht="12.6" customHeight="1" x14ac:dyDescent="0.2">
      <c r="A11" s="45"/>
      <c r="B11" s="45"/>
    </row>
    <row r="12" spans="1:10" ht="12.95" customHeight="1" x14ac:dyDescent="0.2">
      <c r="A12" s="15"/>
      <c r="B12" s="15" t="s">
        <v>30</v>
      </c>
    </row>
    <row r="38" spans="1:8" ht="12.75" customHeight="1" x14ac:dyDescent="0.2">
      <c r="A38" s="119" t="s">
        <v>164</v>
      </c>
      <c r="B38" s="119"/>
      <c r="C38" s="119"/>
      <c r="D38" s="119"/>
      <c r="E38" s="119"/>
      <c r="F38" s="119"/>
      <c r="G38" s="119"/>
      <c r="H38" s="119"/>
    </row>
  </sheetData>
  <mergeCells count="2">
    <mergeCell ref="A6:I6"/>
    <mergeCell ref="A38:H38"/>
  </mergeCells>
  <hyperlinks>
    <hyperlink ref="A38:H38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N6"/>
    </sheetView>
  </sheetViews>
  <sheetFormatPr baseColWidth="10" defaultRowHeight="15" customHeight="1" x14ac:dyDescent="0.2"/>
  <cols>
    <col min="1" max="1" width="3.28515625" customWidth="1"/>
    <col min="2" max="2" width="13.7109375" customWidth="1"/>
    <col min="3" max="3" width="1" customWidth="1"/>
    <col min="4" max="4" width="13.140625" customWidth="1"/>
    <col min="5" max="5" width="10.7109375" customWidth="1"/>
    <col min="6" max="6" width="1" customWidth="1"/>
    <col min="7" max="7" width="13.140625" customWidth="1"/>
    <col min="8" max="8" width="10.7109375" customWidth="1"/>
    <col min="9" max="9" width="1" customWidth="1"/>
    <col min="10" max="10" width="13.140625" customWidth="1"/>
    <col min="11" max="11" width="10.7109375" customWidth="1"/>
    <col min="12" max="12" width="1" customWidth="1"/>
    <col min="13" max="13" width="13.140625" customWidth="1"/>
    <col min="14" max="14" width="10.7109375" customWidth="1"/>
    <col min="15" max="64" width="13.7109375" customWidth="1"/>
  </cols>
  <sheetData>
    <row r="6" spans="1:14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9" spans="1:14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4" ht="15" customHeight="1" x14ac:dyDescent="0.2">
      <c r="C10" s="15"/>
    </row>
    <row r="11" spans="1:14" ht="15" customHeight="1" x14ac:dyDescent="0.2">
      <c r="B11" s="15" t="s">
        <v>1</v>
      </c>
      <c r="C11" s="15"/>
    </row>
    <row r="13" spans="1:14" ht="15" customHeight="1" x14ac:dyDescent="0.2">
      <c r="B13" s="120" t="s">
        <v>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4" ht="20.100000000000001" customHeight="1" x14ac:dyDescent="0.2">
      <c r="B15" s="121"/>
      <c r="C15" s="31"/>
      <c r="D15" s="122" t="s">
        <v>42</v>
      </c>
      <c r="E15" s="122"/>
      <c r="F15" s="32"/>
      <c r="G15" s="122" t="s">
        <v>36</v>
      </c>
      <c r="H15" s="122"/>
      <c r="J15" s="123" t="s">
        <v>12</v>
      </c>
      <c r="K15" s="123"/>
      <c r="L15" s="123"/>
      <c r="M15" s="123"/>
      <c r="N15" s="123"/>
    </row>
    <row r="16" spans="1:14" ht="24.75" customHeight="1" x14ac:dyDescent="0.2">
      <c r="B16" s="121"/>
      <c r="C16" s="31"/>
      <c r="D16" s="122"/>
      <c r="E16" s="122"/>
      <c r="F16" s="32"/>
      <c r="G16" s="122"/>
      <c r="H16" s="122"/>
      <c r="J16" s="124" t="s">
        <v>43</v>
      </c>
      <c r="K16" s="124"/>
      <c r="L16" s="32"/>
      <c r="M16" s="124" t="s">
        <v>44</v>
      </c>
      <c r="N16" s="124"/>
    </row>
    <row r="17" spans="1:14" ht="23.25" customHeight="1" x14ac:dyDescent="0.2">
      <c r="B17" s="121"/>
      <c r="C17" s="31"/>
      <c r="D17" s="33" t="s">
        <v>45</v>
      </c>
      <c r="E17" s="34" t="s">
        <v>46</v>
      </c>
      <c r="F17" s="32"/>
      <c r="G17" s="33" t="s">
        <v>47</v>
      </c>
      <c r="H17" s="35" t="s">
        <v>46</v>
      </c>
      <c r="J17" s="33" t="s">
        <v>48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7">
        <v>128413</v>
      </c>
      <c r="E18" s="38">
        <v>9.0356045586624365</v>
      </c>
      <c r="F18" s="38"/>
      <c r="G18" s="37">
        <v>15216.6</v>
      </c>
      <c r="H18" s="38">
        <v>6.9520189802371428</v>
      </c>
      <c r="J18" s="39">
        <v>2024</v>
      </c>
      <c r="K18" s="38">
        <v>9.1970736583814237</v>
      </c>
      <c r="L18" s="38"/>
      <c r="M18" s="39">
        <v>1355</v>
      </c>
      <c r="N18" s="38">
        <v>9.1092436974789912</v>
      </c>
    </row>
    <row r="19" spans="1:14" ht="15" customHeight="1" x14ac:dyDescent="0.2">
      <c r="B19" s="36" t="s">
        <v>51</v>
      </c>
      <c r="C19" s="36"/>
      <c r="D19" s="37">
        <v>173819.2</v>
      </c>
      <c r="E19" s="38">
        <v>12.230549523047182</v>
      </c>
      <c r="F19" s="38"/>
      <c r="G19" s="37">
        <v>24060.6</v>
      </c>
      <c r="H19" s="38">
        <v>10.992583617621136</v>
      </c>
      <c r="J19" s="39">
        <v>2554</v>
      </c>
      <c r="K19" s="38">
        <v>11.605398282364703</v>
      </c>
      <c r="L19" s="38"/>
      <c r="M19" s="39">
        <v>1728</v>
      </c>
      <c r="N19" s="38">
        <v>11.616806722689075</v>
      </c>
    </row>
    <row r="20" spans="1:14" ht="15" customHeight="1" x14ac:dyDescent="0.2">
      <c r="B20" s="36" t="s">
        <v>52</v>
      </c>
      <c r="C20" s="36"/>
      <c r="D20" s="37">
        <v>154071.6</v>
      </c>
      <c r="E20" s="38">
        <v>10.841036743323617</v>
      </c>
      <c r="F20" s="38"/>
      <c r="G20" s="37">
        <v>32871.800000000003</v>
      </c>
      <c r="H20" s="38">
        <v>15.018162895427317</v>
      </c>
      <c r="J20" s="39">
        <v>2462</v>
      </c>
      <c r="K20" s="38">
        <v>11.187349479711001</v>
      </c>
      <c r="L20" s="38"/>
      <c r="M20" s="39">
        <v>1651</v>
      </c>
      <c r="N20" s="38">
        <v>11.099159663865546</v>
      </c>
    </row>
    <row r="21" spans="1:14" ht="15" customHeight="1" x14ac:dyDescent="0.2">
      <c r="B21" s="36" t="s">
        <v>53</v>
      </c>
      <c r="C21" s="36"/>
      <c r="D21" s="37">
        <v>187787.8</v>
      </c>
      <c r="E21" s="38">
        <v>13.213430896725328</v>
      </c>
      <c r="F21" s="38"/>
      <c r="G21" s="37">
        <v>27511.3</v>
      </c>
      <c r="H21" s="38">
        <v>12.569107407107902</v>
      </c>
      <c r="J21" s="39">
        <v>2946</v>
      </c>
      <c r="K21" s="38">
        <v>13.386649702367428</v>
      </c>
      <c r="L21" s="38"/>
      <c r="M21" s="39">
        <v>1981</v>
      </c>
      <c r="N21" s="38">
        <v>13.317647058823528</v>
      </c>
    </row>
    <row r="22" spans="1:14" ht="15" customHeight="1" x14ac:dyDescent="0.2">
      <c r="B22" s="36" t="s">
        <v>54</v>
      </c>
      <c r="C22" s="36"/>
      <c r="D22" s="37">
        <v>90134.1</v>
      </c>
      <c r="E22" s="38">
        <v>6.3421622799166437</v>
      </c>
      <c r="F22" s="38"/>
      <c r="G22" s="37">
        <v>12389.5</v>
      </c>
      <c r="H22" s="38">
        <v>5.6603997710163956</v>
      </c>
      <c r="J22" s="39">
        <v>1411</v>
      </c>
      <c r="K22" s="38">
        <v>6.4115963102649154</v>
      </c>
      <c r="L22" s="38"/>
      <c r="M22" s="39">
        <v>962</v>
      </c>
      <c r="N22" s="38">
        <v>6.4672268907563026</v>
      </c>
    </row>
    <row r="23" spans="1:14" ht="15" customHeight="1" x14ac:dyDescent="0.2">
      <c r="B23" s="36" t="s">
        <v>55</v>
      </c>
      <c r="C23" s="36"/>
      <c r="D23" s="37">
        <v>136379.6</v>
      </c>
      <c r="E23" s="38">
        <v>9.5961634372575961</v>
      </c>
      <c r="F23" s="38"/>
      <c r="G23" s="37">
        <v>29596.400000000001</v>
      </c>
      <c r="H23" s="38">
        <v>13.521728542952472</v>
      </c>
      <c r="J23" s="39">
        <v>2154</v>
      </c>
      <c r="K23" s="38">
        <v>9.787794792566002</v>
      </c>
      <c r="L23" s="38"/>
      <c r="M23" s="39">
        <v>1455</v>
      </c>
      <c r="N23" s="38">
        <v>9.7815126050420176</v>
      </c>
    </row>
    <row r="24" spans="1:14" ht="15" customHeight="1" x14ac:dyDescent="0.2">
      <c r="B24" s="36" t="s">
        <v>56</v>
      </c>
      <c r="C24" s="36"/>
      <c r="D24" s="37">
        <v>233899.1</v>
      </c>
      <c r="E24" s="38">
        <v>16.457989255192551</v>
      </c>
      <c r="F24" s="38"/>
      <c r="G24" s="37">
        <v>20661.599999999999</v>
      </c>
      <c r="H24" s="38">
        <v>9.4396800442981839</v>
      </c>
      <c r="J24" s="39">
        <v>3481</v>
      </c>
      <c r="K24" s="38">
        <v>15.817694369973189</v>
      </c>
      <c r="L24" s="38"/>
      <c r="M24" s="39">
        <v>2351</v>
      </c>
      <c r="N24" s="38">
        <v>15.805042016806722</v>
      </c>
    </row>
    <row r="25" spans="1:14" ht="15" customHeight="1" x14ac:dyDescent="0.2">
      <c r="B25" s="36" t="s">
        <v>57</v>
      </c>
      <c r="C25" s="36"/>
      <c r="D25" s="37">
        <v>316684.40000000002</v>
      </c>
      <c r="E25" s="38">
        <v>22.283063305874627</v>
      </c>
      <c r="F25" s="38"/>
      <c r="G25" s="37">
        <v>56572.5</v>
      </c>
      <c r="H25" s="38">
        <v>25.846318741339442</v>
      </c>
      <c r="J25" s="39">
        <v>4975</v>
      </c>
      <c r="K25" s="38">
        <v>22.606443404371337</v>
      </c>
      <c r="L25" s="38"/>
      <c r="M25" s="39">
        <v>3392</v>
      </c>
      <c r="N25" s="38">
        <v>22.803361344537816</v>
      </c>
    </row>
    <row r="26" spans="1:14" ht="15" customHeight="1" x14ac:dyDescent="0.2">
      <c r="B26" s="40" t="s">
        <v>58</v>
      </c>
      <c r="C26" s="36"/>
      <c r="D26" s="41">
        <v>1421188.8000000003</v>
      </c>
      <c r="E26" s="42">
        <v>99.999999999999972</v>
      </c>
      <c r="F26" s="38"/>
      <c r="G26" s="41">
        <v>218880.30000000002</v>
      </c>
      <c r="H26" s="42">
        <v>99.999999999999986</v>
      </c>
      <c r="J26" s="43">
        <v>22007</v>
      </c>
      <c r="K26" s="42">
        <v>100</v>
      </c>
      <c r="L26" s="38"/>
      <c r="M26" s="43">
        <v>14875</v>
      </c>
      <c r="N26" s="42">
        <v>100</v>
      </c>
    </row>
    <row r="27" spans="1:14" ht="15" customHeight="1" x14ac:dyDescent="0.2">
      <c r="B27" s="44"/>
      <c r="C27" s="44"/>
      <c r="D27" s="45"/>
      <c r="E27" s="45"/>
      <c r="F27" s="45"/>
      <c r="G27" s="45"/>
      <c r="H27" s="45"/>
    </row>
    <row r="28" spans="1:14" ht="12.75" customHeight="1" x14ac:dyDescent="0.2"/>
    <row r="29" spans="1:14" ht="12.75" customHeight="1" x14ac:dyDescent="0.2">
      <c r="A29" s="119" t="s">
        <v>164</v>
      </c>
      <c r="B29" s="119"/>
      <c r="C29" s="119"/>
      <c r="D29" s="119"/>
      <c r="E29" s="119"/>
      <c r="F29" s="119"/>
      <c r="G29" s="119"/>
      <c r="H29" s="119"/>
    </row>
    <row r="65536" ht="12.75" customHeight="1" x14ac:dyDescent="0.2"/>
  </sheetData>
  <mergeCells count="9">
    <mergeCell ref="A29:H29"/>
    <mergeCell ref="A6:N6"/>
    <mergeCell ref="B13:N13"/>
    <mergeCell ref="B15:B17"/>
    <mergeCell ref="D15:E16"/>
    <mergeCell ref="G15:H16"/>
    <mergeCell ref="J15:N15"/>
    <mergeCell ref="J16:K16"/>
    <mergeCell ref="M16:N16"/>
  </mergeCells>
  <hyperlinks>
    <hyperlink ref="A29:H29" location="Índice!A1" display="Volver a índice GESTIÓN DE RESIDUOS Y RECICLAJE"/>
  </hyperlinks>
  <pageMargins left="0.24015748031496062" right="0.17992125984251969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workbookViewId="0">
      <selection activeCell="A6" sqref="A6:H6"/>
    </sheetView>
  </sheetViews>
  <sheetFormatPr baseColWidth="10" defaultRowHeight="12.75" x14ac:dyDescent="0.2"/>
  <cols>
    <col min="1" max="1" width="3.28515625" customWidth="1"/>
    <col min="2" max="2" width="51.42578125" customWidth="1"/>
    <col min="3" max="3" width="1" customWidth="1"/>
    <col min="4" max="4" width="16.85546875" customWidth="1"/>
    <col min="5" max="5" width="13.140625" customWidth="1"/>
    <col min="6" max="6" width="1" customWidth="1"/>
    <col min="7" max="7" width="15.7109375" customWidth="1"/>
    <col min="8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</row>
    <row r="12" spans="1:16" ht="15" customHeight="1" x14ac:dyDescent="0.2"/>
    <row r="13" spans="1:16" ht="15" customHeight="1" x14ac:dyDescent="0.2">
      <c r="B13" s="120" t="s">
        <v>5</v>
      </c>
      <c r="C13" s="120"/>
      <c r="D13" s="120"/>
      <c r="E13" s="120"/>
      <c r="F13" s="120"/>
      <c r="G13" s="120"/>
    </row>
    <row r="14" spans="1:16" ht="15" customHeight="1" x14ac:dyDescent="0.2"/>
    <row r="15" spans="1:16" ht="15" customHeight="1" x14ac:dyDescent="0.2">
      <c r="B15" s="49"/>
      <c r="D15" s="125" t="s">
        <v>59</v>
      </c>
      <c r="E15" s="125"/>
      <c r="F15" s="50"/>
      <c r="G15" s="51" t="s">
        <v>60</v>
      </c>
    </row>
    <row r="16" spans="1:16" ht="27" customHeight="1" x14ac:dyDescent="0.2">
      <c r="B16" s="52"/>
      <c r="C16" s="45"/>
      <c r="D16" s="35" t="s">
        <v>61</v>
      </c>
      <c r="E16" s="53" t="s">
        <v>46</v>
      </c>
      <c r="F16" s="50"/>
      <c r="G16" s="54" t="s">
        <v>62</v>
      </c>
    </row>
    <row r="17" spans="1:8" ht="15" customHeight="1" x14ac:dyDescent="0.2">
      <c r="B17" s="36" t="s">
        <v>50</v>
      </c>
      <c r="C17" s="15"/>
      <c r="D17" s="37">
        <v>128413</v>
      </c>
      <c r="E17" s="38">
        <v>9.0356045586624365</v>
      </c>
      <c r="F17" s="38"/>
      <c r="G17" s="37">
        <v>209.48287112561175</v>
      </c>
    </row>
    <row r="18" spans="1:8" ht="15" customHeight="1" x14ac:dyDescent="0.2">
      <c r="B18" s="36" t="s">
        <v>51</v>
      </c>
      <c r="C18" s="15"/>
      <c r="D18" s="37">
        <v>173819.2</v>
      </c>
      <c r="E18" s="38">
        <v>12.230549523047182</v>
      </c>
      <c r="F18" s="38"/>
      <c r="G18" s="37">
        <v>274.5958925750395</v>
      </c>
    </row>
    <row r="19" spans="1:8" ht="15" customHeight="1" x14ac:dyDescent="0.2">
      <c r="B19" s="36" t="s">
        <v>52</v>
      </c>
      <c r="C19" s="15"/>
      <c r="D19" s="37">
        <v>154071.6</v>
      </c>
      <c r="E19" s="38">
        <v>10.841036743323617</v>
      </c>
      <c r="F19" s="38"/>
      <c r="G19" s="37">
        <v>204.88244680851065</v>
      </c>
    </row>
    <row r="20" spans="1:8" ht="15" customHeight="1" x14ac:dyDescent="0.2">
      <c r="B20" s="36" t="s">
        <v>53</v>
      </c>
      <c r="C20" s="15"/>
      <c r="D20" s="37">
        <v>187787.8</v>
      </c>
      <c r="E20" s="38">
        <v>13.213430896725328</v>
      </c>
      <c r="F20" s="38"/>
      <c r="G20" s="37">
        <v>212.42963800904977</v>
      </c>
    </row>
    <row r="21" spans="1:8" ht="15" customHeight="1" x14ac:dyDescent="0.2">
      <c r="B21" s="36" t="s">
        <v>54</v>
      </c>
      <c r="C21" s="15"/>
      <c r="D21" s="37">
        <v>90134.1</v>
      </c>
      <c r="E21" s="38">
        <v>6.3421622799166437</v>
      </c>
      <c r="F21" s="38"/>
      <c r="G21" s="37">
        <v>240.35760000000002</v>
      </c>
    </row>
    <row r="22" spans="1:8" ht="15" customHeight="1" x14ac:dyDescent="0.2">
      <c r="B22" s="36" t="s">
        <v>55</v>
      </c>
      <c r="C22" s="15"/>
      <c r="D22" s="37">
        <v>136379.6</v>
      </c>
      <c r="E22" s="38">
        <v>9.5961634372575961</v>
      </c>
      <c r="F22" s="38"/>
      <c r="G22" s="37">
        <v>207.57929984779301</v>
      </c>
    </row>
    <row r="23" spans="1:8" ht="15" customHeight="1" x14ac:dyDescent="0.2">
      <c r="B23" s="36" t="s">
        <v>56</v>
      </c>
      <c r="C23" s="15"/>
      <c r="D23" s="37">
        <v>233899.1</v>
      </c>
      <c r="E23" s="38">
        <v>16.457989255192551</v>
      </c>
      <c r="F23" s="38"/>
      <c r="G23" s="37">
        <v>247.77447033898306</v>
      </c>
    </row>
    <row r="24" spans="1:8" ht="15" customHeight="1" x14ac:dyDescent="0.2">
      <c r="B24" s="36" t="s">
        <v>57</v>
      </c>
      <c r="C24" s="15"/>
      <c r="D24" s="37">
        <v>316684.40000000002</v>
      </c>
      <c r="E24" s="38">
        <v>22.283063305874627</v>
      </c>
      <c r="F24" s="38"/>
      <c r="G24" s="37">
        <v>224.91789772727273</v>
      </c>
    </row>
    <row r="25" spans="1:8" ht="15" customHeight="1" x14ac:dyDescent="0.2">
      <c r="B25" s="40" t="s">
        <v>58</v>
      </c>
      <c r="C25" s="15"/>
      <c r="D25" s="41">
        <v>1421188.8000000003</v>
      </c>
      <c r="E25" s="42">
        <v>99.999999999999972</v>
      </c>
      <c r="F25" s="38"/>
      <c r="G25" s="41">
        <v>226.80957548675394</v>
      </c>
    </row>
    <row r="26" spans="1:8" ht="15" customHeight="1" x14ac:dyDescent="0.2">
      <c r="B26" s="44"/>
      <c r="C26" s="44"/>
      <c r="D26" s="55"/>
    </row>
    <row r="27" spans="1:8" ht="15" customHeight="1" x14ac:dyDescent="0.2"/>
    <row r="28" spans="1:8" ht="12.75" customHeight="1" x14ac:dyDescent="0.2">
      <c r="A28" s="119" t="s">
        <v>164</v>
      </c>
      <c r="B28" s="119"/>
      <c r="C28" s="119"/>
      <c r="D28" s="119"/>
      <c r="E28" s="119"/>
      <c r="F28" s="119"/>
      <c r="G28" s="119"/>
      <c r="H28" s="119"/>
    </row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mergeCells count="4">
    <mergeCell ref="B13:G13"/>
    <mergeCell ref="D15:E15"/>
    <mergeCell ref="A28:H28"/>
    <mergeCell ref="A6:H6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46.42578125" customWidth="1"/>
    <col min="4" max="4" width="1" customWidth="1"/>
    <col min="5" max="5" width="24.28515625" customWidth="1"/>
    <col min="6" max="6" width="1" customWidth="1"/>
    <col min="7" max="7" width="24.28515625" customWidth="1"/>
    <col min="8" max="64" width="13.7109375" customWidth="1"/>
  </cols>
  <sheetData>
    <row r="6" spans="1:15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</row>
    <row r="9" spans="1:15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</row>
    <row r="11" spans="1:15" ht="15" customHeight="1" x14ac:dyDescent="0.2">
      <c r="B11" s="15" t="s">
        <v>4</v>
      </c>
    </row>
    <row r="12" spans="1:15" ht="12.75" customHeight="1" x14ac:dyDescent="0.2"/>
    <row r="13" spans="1:15" ht="36.75" customHeight="1" x14ac:dyDescent="0.2">
      <c r="B13" s="126" t="s">
        <v>63</v>
      </c>
      <c r="C13" s="126"/>
      <c r="D13" s="126"/>
      <c r="E13" s="126"/>
      <c r="F13" s="126"/>
      <c r="G13" s="126"/>
    </row>
    <row r="14" spans="1:15" ht="12.75" customHeight="1" x14ac:dyDescent="0.2"/>
    <row r="15" spans="1:15" ht="39" customHeight="1" x14ac:dyDescent="0.2">
      <c r="B15" s="121"/>
      <c r="C15" s="121"/>
      <c r="D15" s="57"/>
      <c r="E15" s="48" t="s">
        <v>64</v>
      </c>
      <c r="G15" s="48" t="s">
        <v>65</v>
      </c>
    </row>
    <row r="16" spans="1:15" ht="15" customHeight="1" x14ac:dyDescent="0.2">
      <c r="B16" s="58" t="s">
        <v>66</v>
      </c>
      <c r="C16" s="59"/>
      <c r="D16" s="60"/>
      <c r="E16" s="61"/>
      <c r="G16" s="61"/>
    </row>
    <row r="17" spans="1:8" ht="15" customHeight="1" x14ac:dyDescent="0.2">
      <c r="B17" s="127" t="s">
        <v>67</v>
      </c>
      <c r="C17" s="127"/>
      <c r="D17" s="62"/>
      <c r="E17" s="63" t="s">
        <v>68</v>
      </c>
      <c r="G17" s="63" t="s">
        <v>68</v>
      </c>
    </row>
    <row r="18" spans="1:8" ht="15" customHeight="1" x14ac:dyDescent="0.2">
      <c r="C18" s="60" t="s">
        <v>69</v>
      </c>
      <c r="D18" s="15"/>
      <c r="E18" s="64">
        <v>28.571428571428601</v>
      </c>
      <c r="G18" s="64">
        <v>20.894071914480101</v>
      </c>
    </row>
    <row r="19" spans="1:8" ht="15" customHeight="1" x14ac:dyDescent="0.2">
      <c r="C19" s="60" t="s">
        <v>70</v>
      </c>
      <c r="D19" s="15"/>
      <c r="E19" s="64">
        <v>7.9203109815354704</v>
      </c>
      <c r="G19" s="64">
        <v>11.078717201166199</v>
      </c>
    </row>
    <row r="20" spans="1:8" ht="15" customHeight="1" x14ac:dyDescent="0.2">
      <c r="C20" s="60" t="s">
        <v>71</v>
      </c>
      <c r="D20" s="15"/>
      <c r="E20" s="64">
        <v>42.6141885325559</v>
      </c>
      <c r="G20" s="64">
        <v>48.785228377065103</v>
      </c>
    </row>
    <row r="21" spans="1:8" ht="15" customHeight="1" x14ac:dyDescent="0.2">
      <c r="C21" s="60" t="s">
        <v>72</v>
      </c>
      <c r="D21" s="15"/>
      <c r="E21" s="64">
        <v>20.894071914480101</v>
      </c>
      <c r="G21" s="64">
        <v>19.241982507288601</v>
      </c>
    </row>
    <row r="22" spans="1:8" ht="15" customHeight="1" x14ac:dyDescent="0.2">
      <c r="B22" s="47"/>
      <c r="C22" s="59" t="s">
        <v>73</v>
      </c>
      <c r="D22" s="15"/>
      <c r="E22" s="42">
        <v>100.00000000000006</v>
      </c>
      <c r="G22" s="42">
        <v>100</v>
      </c>
    </row>
    <row r="23" spans="1:8" ht="15" customHeight="1" x14ac:dyDescent="0.2">
      <c r="B23" s="44"/>
      <c r="C23" s="15"/>
      <c r="D23" s="15"/>
      <c r="E23" s="65"/>
      <c r="F23" s="66"/>
      <c r="G23" s="66"/>
    </row>
    <row r="24" spans="1:8" ht="12.75" customHeight="1" x14ac:dyDescent="0.2"/>
    <row r="25" spans="1:8" ht="12.75" customHeight="1" x14ac:dyDescent="0.2">
      <c r="A25" s="119" t="s">
        <v>164</v>
      </c>
      <c r="B25" s="119"/>
      <c r="C25" s="119"/>
      <c r="D25" s="119"/>
      <c r="E25" s="119"/>
      <c r="F25" s="119"/>
      <c r="G25" s="119"/>
      <c r="H25" s="119"/>
    </row>
    <row r="65536" ht="12.75" customHeight="1" x14ac:dyDescent="0.2"/>
  </sheetData>
  <mergeCells count="5">
    <mergeCell ref="B13:G13"/>
    <mergeCell ref="B15:C15"/>
    <mergeCell ref="B17:C17"/>
    <mergeCell ref="A25:H25"/>
    <mergeCell ref="A6:H6"/>
  </mergeCells>
  <hyperlinks>
    <hyperlink ref="A25:H25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workbookViewId="0">
      <selection activeCell="A6" sqref="A6:D6"/>
    </sheetView>
  </sheetViews>
  <sheetFormatPr baseColWidth="10" defaultRowHeight="12.75" x14ac:dyDescent="0.2"/>
  <cols>
    <col min="1" max="1" width="3.28515625" customWidth="1"/>
    <col min="2" max="2" width="90.85546875" customWidth="1"/>
    <col min="3" max="3" width="1" customWidth="1"/>
    <col min="4" max="4" width="20.7109375" customWidth="1"/>
    <col min="5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170</v>
      </c>
      <c r="B6" s="116"/>
      <c r="C6" s="116"/>
      <c r="D6" s="116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  <c r="C11" s="15"/>
    </row>
    <row r="12" spans="1:16" ht="15" customHeight="1" x14ac:dyDescent="0.2"/>
    <row r="13" spans="1:16" ht="24.75" customHeight="1" x14ac:dyDescent="0.2">
      <c r="B13" s="126" t="s">
        <v>74</v>
      </c>
      <c r="C13" s="126"/>
      <c r="D13" s="126"/>
      <c r="E13" s="45"/>
    </row>
    <row r="14" spans="1:16" ht="15" customHeight="1" x14ac:dyDescent="0.2">
      <c r="B14" s="45"/>
      <c r="C14" s="45"/>
      <c r="D14" s="45"/>
      <c r="E14" s="45"/>
    </row>
    <row r="15" spans="1:16" ht="15" customHeight="1" x14ac:dyDescent="0.2">
      <c r="B15" s="67"/>
      <c r="C15" s="68"/>
      <c r="D15" s="69" t="s">
        <v>46</v>
      </c>
    </row>
    <row r="16" spans="1:16" ht="17.25" customHeight="1" x14ac:dyDescent="0.2">
      <c r="B16" s="70" t="s">
        <v>171</v>
      </c>
      <c r="C16" s="70"/>
      <c r="D16" s="64">
        <v>47.678160919540232</v>
      </c>
    </row>
    <row r="17" spans="2:5" ht="15" customHeight="1" x14ac:dyDescent="0.2">
      <c r="B17" s="70" t="s">
        <v>75</v>
      </c>
      <c r="C17" s="70"/>
      <c r="D17" s="64">
        <v>52.321839080459775</v>
      </c>
    </row>
    <row r="18" spans="2:5" ht="15" customHeight="1" x14ac:dyDescent="0.2">
      <c r="B18" s="71" t="s">
        <v>76</v>
      </c>
      <c r="C18" s="72"/>
      <c r="D18" s="42">
        <v>100</v>
      </c>
    </row>
    <row r="19" spans="2:5" ht="15" customHeight="1" x14ac:dyDescent="0.2">
      <c r="B19" s="73"/>
      <c r="C19" s="73"/>
      <c r="D19" s="31"/>
      <c r="E19" s="45"/>
    </row>
    <row r="20" spans="2:5" ht="15" customHeight="1" x14ac:dyDescent="0.2">
      <c r="B20" s="45"/>
      <c r="C20" s="45"/>
      <c r="D20" s="45"/>
    </row>
    <row r="21" spans="2:5" x14ac:dyDescent="0.2">
      <c r="B21" s="15" t="s">
        <v>77</v>
      </c>
      <c r="C21" s="31"/>
      <c r="D21" s="45"/>
    </row>
    <row r="22" spans="2:5" x14ac:dyDescent="0.2">
      <c r="B22" s="15"/>
      <c r="C22" s="31"/>
      <c r="D22" s="45"/>
    </row>
    <row r="23" spans="2:5" ht="15" customHeight="1" x14ac:dyDescent="0.2">
      <c r="B23" s="59" t="s">
        <v>78</v>
      </c>
      <c r="C23" s="72"/>
      <c r="D23" s="69" t="s">
        <v>46</v>
      </c>
    </row>
    <row r="24" spans="2:5" ht="15" customHeight="1" x14ac:dyDescent="0.2">
      <c r="B24" s="60" t="s">
        <v>79</v>
      </c>
      <c r="C24" s="74"/>
      <c r="D24" s="64">
        <v>4.6436781609195403</v>
      </c>
    </row>
    <row r="25" spans="2:5" ht="15" customHeight="1" x14ac:dyDescent="0.2">
      <c r="B25" s="60" t="s">
        <v>80</v>
      </c>
      <c r="C25" s="74"/>
      <c r="D25" s="64">
        <v>18.390804597701148</v>
      </c>
    </row>
    <row r="26" spans="2:5" ht="15" customHeight="1" x14ac:dyDescent="0.2">
      <c r="B26" s="60" t="s">
        <v>81</v>
      </c>
      <c r="C26" s="74"/>
      <c r="D26" s="64">
        <v>39.816091954022987</v>
      </c>
    </row>
    <row r="27" spans="2:5" ht="15" customHeight="1" x14ac:dyDescent="0.2">
      <c r="B27" s="60" t="s">
        <v>132</v>
      </c>
      <c r="C27" s="74"/>
      <c r="D27" s="64">
        <v>31.908045977011497</v>
      </c>
    </row>
    <row r="28" spans="2:5" ht="15" customHeight="1" x14ac:dyDescent="0.2">
      <c r="B28" s="60" t="s">
        <v>166</v>
      </c>
      <c r="C28" s="74"/>
      <c r="D28" s="64">
        <v>4.735632183908046</v>
      </c>
    </row>
    <row r="29" spans="2:5" ht="15" customHeight="1" x14ac:dyDescent="0.2">
      <c r="B29" s="60" t="s">
        <v>82</v>
      </c>
      <c r="C29" s="74"/>
      <c r="D29" s="64">
        <v>1.103448275862069</v>
      </c>
    </row>
    <row r="30" spans="2:5" ht="15" customHeight="1" x14ac:dyDescent="0.2">
      <c r="B30" s="60" t="s">
        <v>133</v>
      </c>
      <c r="C30" s="74"/>
      <c r="D30" s="64">
        <v>3.6321839080459775</v>
      </c>
    </row>
    <row r="31" spans="2:5" ht="15" customHeight="1" x14ac:dyDescent="0.2">
      <c r="B31" s="60" t="s">
        <v>165</v>
      </c>
      <c r="C31" s="74"/>
      <c r="D31" s="64">
        <v>6.2528735632183903</v>
      </c>
    </row>
    <row r="32" spans="2:5" ht="15" customHeight="1" x14ac:dyDescent="0.2">
      <c r="B32" s="60" t="s">
        <v>83</v>
      </c>
      <c r="C32" s="74"/>
      <c r="D32" s="64">
        <v>16.459770114942529</v>
      </c>
    </row>
    <row r="33" spans="1:8" ht="15" customHeight="1" x14ac:dyDescent="0.2">
      <c r="B33" s="75" t="s">
        <v>134</v>
      </c>
      <c r="C33" s="76"/>
      <c r="D33" s="77">
        <v>100</v>
      </c>
      <c r="E33" s="44"/>
    </row>
    <row r="34" spans="1:8" ht="15" customHeight="1" x14ac:dyDescent="0.2"/>
    <row r="35" spans="1:8" ht="23.1" customHeight="1" x14ac:dyDescent="0.2">
      <c r="B35" s="128" t="s">
        <v>84</v>
      </c>
      <c r="C35" s="128"/>
      <c r="D35" s="128"/>
      <c r="E35" s="44"/>
      <c r="F35" s="44"/>
      <c r="G35" s="44"/>
    </row>
    <row r="36" spans="1:8" ht="15" customHeight="1" x14ac:dyDescent="0.2"/>
    <row r="37" spans="1:8" ht="12.75" customHeight="1" x14ac:dyDescent="0.2">
      <c r="A37" s="119" t="s">
        <v>164</v>
      </c>
      <c r="B37" s="119"/>
      <c r="C37" s="119"/>
      <c r="D37" s="119"/>
      <c r="E37" s="119"/>
      <c r="F37" s="119"/>
      <c r="G37" s="119"/>
      <c r="H37" s="119"/>
    </row>
  </sheetData>
  <mergeCells count="4">
    <mergeCell ref="A6:D6"/>
    <mergeCell ref="B13:D13"/>
    <mergeCell ref="B35:D35"/>
    <mergeCell ref="A37:H37"/>
  </mergeCells>
  <hyperlinks>
    <hyperlink ref="A37:H37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E6"/>
    </sheetView>
  </sheetViews>
  <sheetFormatPr baseColWidth="10" defaultRowHeight="12.75" x14ac:dyDescent="0.2"/>
  <cols>
    <col min="1" max="1" width="3.28515625" customWidth="1"/>
    <col min="2" max="2" width="79.85546875" customWidth="1"/>
    <col min="3" max="3" width="1" customWidth="1"/>
    <col min="4" max="4" width="19.140625" customWidth="1"/>
    <col min="5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170</v>
      </c>
      <c r="B6" s="116"/>
      <c r="C6" s="116"/>
      <c r="D6" s="116"/>
      <c r="E6" s="116"/>
      <c r="F6" s="14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</row>
    <row r="10" spans="1:14" ht="15" customHeight="1" x14ac:dyDescent="0.2"/>
    <row r="11" spans="1:14" ht="15" customHeight="1" x14ac:dyDescent="0.2">
      <c r="B11" s="15" t="s">
        <v>4</v>
      </c>
      <c r="C11" s="15"/>
    </row>
    <row r="12" spans="1:14" ht="15" customHeight="1" x14ac:dyDescent="0.2"/>
    <row r="13" spans="1:14" ht="26.25" customHeight="1" x14ac:dyDescent="0.2">
      <c r="B13" s="126" t="s">
        <v>85</v>
      </c>
      <c r="C13" s="126"/>
      <c r="D13" s="126"/>
    </row>
    <row r="14" spans="1:14" ht="15" customHeight="1" x14ac:dyDescent="0.2"/>
    <row r="15" spans="1:14" ht="15" customHeight="1" x14ac:dyDescent="0.2">
      <c r="B15" s="59" t="s">
        <v>86</v>
      </c>
      <c r="C15" s="15"/>
      <c r="D15" s="56" t="s">
        <v>46</v>
      </c>
    </row>
    <row r="16" spans="1:14" ht="15" customHeight="1" x14ac:dyDescent="0.2">
      <c r="B16" s="79" t="s">
        <v>87</v>
      </c>
      <c r="C16" s="15"/>
      <c r="D16" s="80">
        <v>98.507462686567166</v>
      </c>
    </row>
    <row r="17" spans="1:8" ht="15" customHeight="1" x14ac:dyDescent="0.2">
      <c r="B17" s="79" t="s">
        <v>88</v>
      </c>
      <c r="C17" s="15"/>
      <c r="D17" s="80">
        <v>16.417910447761194</v>
      </c>
    </row>
    <row r="18" spans="1:8" ht="15" customHeight="1" x14ac:dyDescent="0.2">
      <c r="B18" s="79" t="s">
        <v>89</v>
      </c>
      <c r="C18" s="15"/>
      <c r="D18" s="80">
        <v>5.2238805970149249</v>
      </c>
    </row>
    <row r="19" spans="1:8" ht="15" customHeight="1" x14ac:dyDescent="0.2">
      <c r="B19" s="81" t="s">
        <v>90</v>
      </c>
      <c r="C19" s="15"/>
      <c r="D19" s="82">
        <v>4.4776119402985071</v>
      </c>
    </row>
    <row r="20" spans="1:8" ht="27" customHeight="1" x14ac:dyDescent="0.2">
      <c r="B20" s="78" t="s">
        <v>91</v>
      </c>
      <c r="C20" s="78"/>
      <c r="D20" s="78"/>
    </row>
    <row r="21" spans="1:8" ht="15" customHeight="1" x14ac:dyDescent="0.2">
      <c r="B21" s="44"/>
      <c r="C21" s="44"/>
    </row>
    <row r="22" spans="1:8" ht="15" customHeight="1" x14ac:dyDescent="0.2"/>
    <row r="23" spans="1:8" ht="12.75" customHeight="1" x14ac:dyDescent="0.2">
      <c r="A23" s="119" t="s">
        <v>164</v>
      </c>
      <c r="B23" s="119"/>
      <c r="C23" s="119"/>
      <c r="D23" s="119"/>
      <c r="E23" s="119"/>
      <c r="F23" s="119"/>
      <c r="G23" s="119"/>
      <c r="H23" s="119"/>
    </row>
  </sheetData>
  <mergeCells count="3">
    <mergeCell ref="B13:D13"/>
    <mergeCell ref="A23:H23"/>
    <mergeCell ref="A6:E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scale="80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F6"/>
    </sheetView>
  </sheetViews>
  <sheetFormatPr baseColWidth="10" defaultRowHeight="12.75" x14ac:dyDescent="0.2"/>
  <cols>
    <col min="1" max="1" width="3.28515625" customWidth="1"/>
    <col min="2" max="2" width="65" customWidth="1"/>
    <col min="3" max="3" width="1" customWidth="1"/>
    <col min="4" max="4" width="18.140625" customWidth="1"/>
    <col min="5" max="5" width="16.28515625" customWidth="1"/>
    <col min="6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170</v>
      </c>
      <c r="B6" s="116"/>
      <c r="C6" s="116"/>
      <c r="D6" s="116"/>
      <c r="E6" s="116"/>
      <c r="F6" s="116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15" customHeight="1" x14ac:dyDescent="0.2">
      <c r="B13" s="126" t="s">
        <v>92</v>
      </c>
      <c r="C13" s="126"/>
      <c r="D13" s="126"/>
      <c r="E13" s="126"/>
    </row>
    <row r="14" spans="1:14" ht="15" customHeight="1" x14ac:dyDescent="0.2"/>
    <row r="15" spans="1:14" ht="15" customHeight="1" x14ac:dyDescent="0.2">
      <c r="B15" s="83"/>
      <c r="C15" s="45"/>
      <c r="D15" s="122" t="s">
        <v>93</v>
      </c>
      <c r="E15" s="122"/>
    </row>
    <row r="16" spans="1:14" ht="15" customHeight="1" x14ac:dyDescent="0.2">
      <c r="B16" s="84"/>
      <c r="D16" s="35" t="s">
        <v>61</v>
      </c>
      <c r="E16" s="35" t="s">
        <v>46</v>
      </c>
    </row>
    <row r="17" spans="1:8" ht="15" customHeight="1" x14ac:dyDescent="0.2">
      <c r="B17" s="60" t="s">
        <v>94</v>
      </c>
      <c r="C17" s="15"/>
      <c r="D17" s="37">
        <v>40523.1</v>
      </c>
      <c r="E17" s="38">
        <v>18.513817826455828</v>
      </c>
    </row>
    <row r="18" spans="1:8" ht="15" customHeight="1" x14ac:dyDescent="0.2">
      <c r="B18" s="60" t="s">
        <v>95</v>
      </c>
      <c r="C18" s="15"/>
      <c r="D18" s="37">
        <v>21199</v>
      </c>
      <c r="E18" s="38">
        <v>9.6852023686005531</v>
      </c>
    </row>
    <row r="19" spans="1:8" ht="15" customHeight="1" x14ac:dyDescent="0.2">
      <c r="B19" s="60" t="s">
        <v>96</v>
      </c>
      <c r="C19" s="15"/>
      <c r="D19" s="37">
        <v>157158.20000000001</v>
      </c>
      <c r="E19" s="38">
        <v>71.800979804943609</v>
      </c>
    </row>
    <row r="20" spans="1:8" ht="15" customHeight="1" x14ac:dyDescent="0.2">
      <c r="B20" s="59" t="s">
        <v>97</v>
      </c>
      <c r="C20" s="15"/>
      <c r="D20" s="41">
        <v>218880.30000000002</v>
      </c>
      <c r="E20" s="42">
        <v>100</v>
      </c>
    </row>
    <row r="21" spans="1:8" ht="15" customHeight="1" x14ac:dyDescent="0.2">
      <c r="B21" s="44"/>
    </row>
    <row r="22" spans="1:8" ht="15" customHeight="1" x14ac:dyDescent="0.2"/>
    <row r="23" spans="1:8" ht="12.75" customHeight="1" x14ac:dyDescent="0.2">
      <c r="A23" s="119" t="s">
        <v>164</v>
      </c>
      <c r="B23" s="119"/>
      <c r="C23" s="119"/>
      <c r="D23" s="119"/>
      <c r="E23" s="119"/>
      <c r="F23" s="119"/>
      <c r="G23" s="119"/>
      <c r="H23" s="119"/>
    </row>
  </sheetData>
  <mergeCells count="4">
    <mergeCell ref="B13:E13"/>
    <mergeCell ref="D15:E15"/>
    <mergeCell ref="A23:H23"/>
    <mergeCell ref="A6:F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6" sqref="A6:L6"/>
    </sheetView>
  </sheetViews>
  <sheetFormatPr baseColWidth="10" defaultRowHeight="12.75" x14ac:dyDescent="0.2"/>
  <cols>
    <col min="1" max="1" width="3.28515625" customWidth="1"/>
    <col min="2" max="2" width="15.7109375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2" customWidth="1"/>
    <col min="9" max="9" width="1" customWidth="1"/>
    <col min="10" max="10" width="15.7109375" customWidth="1"/>
    <col min="11" max="11" width="12" customWidth="1"/>
    <col min="12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170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(11) CONSTRUCCIÓN SOSTENIBLE: EDIFICACIÓN, REHABILITACIÓN Y EFICIENCIA ENERGÉTICA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24.75" customHeight="1" x14ac:dyDescent="0.2">
      <c r="B13" s="126" t="s">
        <v>98</v>
      </c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4" ht="15" customHeight="1" x14ac:dyDescent="0.2"/>
    <row r="15" spans="1:14" ht="15" customHeight="1" x14ac:dyDescent="0.2">
      <c r="B15" s="49"/>
      <c r="D15" s="129" t="s">
        <v>99</v>
      </c>
      <c r="E15" s="129"/>
      <c r="F15" s="85"/>
      <c r="G15" s="129" t="s">
        <v>94</v>
      </c>
      <c r="H15" s="129"/>
      <c r="I15" s="85"/>
      <c r="J15" s="129" t="s">
        <v>95</v>
      </c>
      <c r="K15" s="129"/>
    </row>
    <row r="16" spans="1:14" ht="15" customHeight="1" x14ac:dyDescent="0.2">
      <c r="B16" s="52"/>
      <c r="C16" s="45"/>
      <c r="D16" s="54" t="s">
        <v>61</v>
      </c>
      <c r="E16" s="86" t="s">
        <v>46</v>
      </c>
      <c r="F16" s="85"/>
      <c r="G16" s="54" t="s">
        <v>61</v>
      </c>
      <c r="H16" s="86" t="s">
        <v>46</v>
      </c>
      <c r="I16" s="85"/>
      <c r="J16" s="54" t="s">
        <v>61</v>
      </c>
      <c r="K16" s="86" t="s">
        <v>46</v>
      </c>
    </row>
    <row r="17" spans="1:11" ht="15" customHeight="1" x14ac:dyDescent="0.2">
      <c r="B17" s="36" t="s">
        <v>50</v>
      </c>
      <c r="C17" s="36"/>
      <c r="D17" s="37">
        <v>15216.6</v>
      </c>
      <c r="E17" s="87">
        <v>6.9520189802371428</v>
      </c>
      <c r="F17" s="87"/>
      <c r="G17" s="37">
        <v>3745.6</v>
      </c>
      <c r="H17" s="87">
        <v>9.2431230582063062</v>
      </c>
      <c r="I17" s="87"/>
      <c r="J17" s="37">
        <v>2151.3000000000002</v>
      </c>
      <c r="K17" s="87">
        <v>10.14812019434879</v>
      </c>
    </row>
    <row r="18" spans="1:11" ht="15" customHeight="1" x14ac:dyDescent="0.2">
      <c r="B18" s="36" t="s">
        <v>51</v>
      </c>
      <c r="C18" s="36"/>
      <c r="D18" s="37">
        <v>24060.6</v>
      </c>
      <c r="E18" s="87">
        <v>10.992583617621136</v>
      </c>
      <c r="F18" s="87"/>
      <c r="G18" s="37">
        <v>4178</v>
      </c>
      <c r="H18" s="87">
        <v>10.310168767937299</v>
      </c>
      <c r="I18" s="87"/>
      <c r="J18" s="37">
        <v>2379.9</v>
      </c>
      <c r="K18" s="87">
        <v>11.226472946837115</v>
      </c>
    </row>
    <row r="19" spans="1:11" ht="15" customHeight="1" x14ac:dyDescent="0.2">
      <c r="B19" s="36" t="s">
        <v>52</v>
      </c>
      <c r="C19" s="36"/>
      <c r="D19" s="37">
        <v>32871.800000000003</v>
      </c>
      <c r="E19" s="87">
        <v>15.018162895427317</v>
      </c>
      <c r="F19" s="87"/>
      <c r="G19" s="37">
        <v>3569.4</v>
      </c>
      <c r="H19" s="87">
        <v>8.8083093346757764</v>
      </c>
      <c r="I19" s="87"/>
      <c r="J19" s="37">
        <v>1950</v>
      </c>
      <c r="K19" s="87">
        <v>9.1985471012783613</v>
      </c>
    </row>
    <row r="20" spans="1:11" ht="15" customHeight="1" x14ac:dyDescent="0.2">
      <c r="B20" s="36" t="s">
        <v>53</v>
      </c>
      <c r="C20" s="36"/>
      <c r="D20" s="37">
        <v>27511.3</v>
      </c>
      <c r="E20" s="87">
        <v>12.569107407107902</v>
      </c>
      <c r="F20" s="87"/>
      <c r="G20" s="37">
        <v>5657.7</v>
      </c>
      <c r="H20" s="87">
        <v>13.961666308846063</v>
      </c>
      <c r="I20" s="87"/>
      <c r="J20" s="37">
        <v>3946.2</v>
      </c>
      <c r="K20" s="87">
        <v>18.615029010802392</v>
      </c>
    </row>
    <row r="21" spans="1:11" ht="15" customHeight="1" x14ac:dyDescent="0.2">
      <c r="B21" s="36" t="s">
        <v>54</v>
      </c>
      <c r="C21" s="36"/>
      <c r="D21" s="37">
        <v>12389.5</v>
      </c>
      <c r="E21" s="87">
        <v>5.6603997710163956</v>
      </c>
      <c r="F21" s="87"/>
      <c r="G21" s="37">
        <v>3824.1</v>
      </c>
      <c r="H21" s="87">
        <v>9.4368397284511776</v>
      </c>
      <c r="I21" s="87"/>
      <c r="J21" s="37">
        <v>1918.7</v>
      </c>
      <c r="K21" s="87">
        <v>9.0508986272937388</v>
      </c>
    </row>
    <row r="22" spans="1:11" ht="15" customHeight="1" x14ac:dyDescent="0.2">
      <c r="B22" s="36" t="s">
        <v>55</v>
      </c>
      <c r="C22" s="36"/>
      <c r="D22" s="37">
        <v>29596.400000000001</v>
      </c>
      <c r="E22" s="87">
        <v>13.521728542952472</v>
      </c>
      <c r="F22" s="87"/>
      <c r="G22" s="37">
        <v>4167</v>
      </c>
      <c r="H22" s="87">
        <v>10.283023756820182</v>
      </c>
      <c r="I22" s="87"/>
      <c r="J22" s="37">
        <v>2288.6</v>
      </c>
      <c r="K22" s="87">
        <v>10.795792254351618</v>
      </c>
    </row>
    <row r="23" spans="1:11" ht="15" customHeight="1" x14ac:dyDescent="0.2">
      <c r="B23" s="36" t="s">
        <v>56</v>
      </c>
      <c r="C23" s="36"/>
      <c r="D23" s="37">
        <v>20661.599999999999</v>
      </c>
      <c r="E23" s="87">
        <v>9.4396800442981839</v>
      </c>
      <c r="F23" s="87"/>
      <c r="G23" s="37">
        <v>4705.6000000000004</v>
      </c>
      <c r="H23" s="87">
        <v>11.612142210245512</v>
      </c>
      <c r="I23" s="87"/>
      <c r="J23" s="37">
        <v>2516.9</v>
      </c>
      <c r="K23" s="87">
        <v>11.872729845747438</v>
      </c>
    </row>
    <row r="24" spans="1:11" ht="15" customHeight="1" x14ac:dyDescent="0.2">
      <c r="B24" s="36" t="s">
        <v>57</v>
      </c>
      <c r="C24" s="36"/>
      <c r="D24" s="37">
        <v>56572.5</v>
      </c>
      <c r="E24" s="87">
        <v>25.846318741339442</v>
      </c>
      <c r="F24" s="87"/>
      <c r="G24" s="37">
        <v>10675.7</v>
      </c>
      <c r="H24" s="87">
        <v>26.344726834817671</v>
      </c>
      <c r="I24" s="87"/>
      <c r="J24" s="37">
        <v>4047.4</v>
      </c>
      <c r="K24" s="87">
        <v>19.092410019340534</v>
      </c>
    </row>
    <row r="25" spans="1:11" ht="15" customHeight="1" x14ac:dyDescent="0.2">
      <c r="B25" s="40" t="s">
        <v>58</v>
      </c>
      <c r="C25" s="36"/>
      <c r="D25" s="41">
        <v>218880.30000000002</v>
      </c>
      <c r="E25" s="88">
        <v>99.999999999999986</v>
      </c>
      <c r="F25" s="87"/>
      <c r="G25" s="41">
        <v>40523.100000000006</v>
      </c>
      <c r="H25" s="88">
        <v>99.999999999999972</v>
      </c>
      <c r="I25" s="87"/>
      <c r="J25" s="41">
        <v>21199.000000000004</v>
      </c>
      <c r="K25" s="88">
        <v>99.999999999999986</v>
      </c>
    </row>
    <row r="26" spans="1:11" ht="15" customHeight="1" x14ac:dyDescent="0.2">
      <c r="B26" s="44"/>
    </row>
    <row r="27" spans="1:11" ht="15" customHeight="1" x14ac:dyDescent="0.2"/>
    <row r="28" spans="1:11" ht="12.75" customHeight="1" x14ac:dyDescent="0.2">
      <c r="A28" s="119" t="s">
        <v>164</v>
      </c>
      <c r="B28" s="119"/>
      <c r="C28" s="119"/>
      <c r="D28" s="119"/>
      <c r="E28" s="119"/>
      <c r="F28" s="119"/>
      <c r="G28" s="119"/>
      <c r="H28" s="119"/>
    </row>
  </sheetData>
  <mergeCells count="6">
    <mergeCell ref="A6:L6"/>
    <mergeCell ref="A28:H28"/>
    <mergeCell ref="B13:K13"/>
    <mergeCell ref="D15:E15"/>
    <mergeCell ref="G15:H15"/>
    <mergeCell ref="J15:K15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T01.1</vt:lpstr>
      <vt:lpstr>T01.2</vt:lpstr>
      <vt:lpstr>T01.3</vt:lpstr>
      <vt:lpstr>T01.4</vt:lpstr>
      <vt:lpstr>T01.5-6</vt:lpstr>
      <vt:lpstr>T01.7</vt:lpstr>
      <vt:lpstr>T01.8</vt:lpstr>
      <vt:lpstr>T01.9</vt:lpstr>
      <vt:lpstr>T01.10</vt:lpstr>
      <vt:lpstr>T01.11</vt:lpstr>
      <vt:lpstr>T01.12</vt:lpstr>
      <vt:lpstr>T01.13</vt:lpstr>
      <vt:lpstr>T01.14</vt:lpstr>
      <vt:lpstr>T01.15</vt:lpstr>
      <vt:lpstr>tabla para gráficos</vt:lpstr>
      <vt:lpstr>G01.1</vt:lpstr>
      <vt:lpstr>G01.2</vt:lpstr>
      <vt:lpstr>G01.3</vt:lpstr>
      <vt:lpstr>G01.4</vt:lpstr>
      <vt:lpstr>G01.5</vt:lpstr>
      <vt:lpstr>G01.6</vt:lpstr>
      <vt:lpstr>G01.7</vt:lpstr>
      <vt:lpstr>G01.8</vt:lpstr>
      <vt:lpstr>G01.9</vt:lpstr>
      <vt:lpstr>G01.10</vt:lpstr>
      <vt:lpstr>G01.11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Upi</dc:creator>
  <cp:lastModifiedBy>actividad</cp:lastModifiedBy>
  <cp:revision>67</cp:revision>
  <cp:lastPrinted>2018-02-20T13:06:26Z</cp:lastPrinted>
  <dcterms:created xsi:type="dcterms:W3CDTF">2008-09-28T18:19:00Z</dcterms:created>
  <dcterms:modified xsi:type="dcterms:W3CDTF">2024-11-18T22:01:14Z</dcterms:modified>
</cp:coreProperties>
</file>