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6240" windowWidth="9585" windowHeight="5220" tabRatio="393" activeTab="4"/>
  </bookViews>
  <sheets>
    <sheet name="Balance CREAs" sheetId="15" r:id="rId1"/>
    <sheet name="Causa CREAs" sheetId="16" r:id="rId2"/>
    <sheet name="Colaboradores CREA" sheetId="11" r:id="rId3"/>
    <sheet name="Centros" sheetId="17" r:id="rId4"/>
    <sheet name="Ingresos_grupos" sheetId="18" r:id="rId5"/>
  </sheets>
  <definedNames>
    <definedName name="Excel_BuiltIn__FilterDatabase_1" localSheetId="0">#REF!</definedName>
    <definedName name="Excel_BuiltIn__FilterDatabase_1" localSheetId="1">#REF!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P4" i="15" l="1"/>
  <c r="Q7" i="15"/>
  <c r="Q6" i="15"/>
  <c r="Q5" i="15"/>
  <c r="Q4" i="15"/>
  <c r="S29" i="11" l="1"/>
  <c r="B40" i="15" l="1"/>
  <c r="N12" i="15" l="1"/>
  <c r="O12" i="15" l="1"/>
  <c r="O15" i="16"/>
  <c r="O16" i="16"/>
  <c r="O17" i="16"/>
  <c r="O18" i="16"/>
  <c r="O14" i="16"/>
  <c r="O8" i="16"/>
  <c r="K7" i="18" l="1"/>
  <c r="I11" i="18"/>
  <c r="H11" i="18"/>
  <c r="G11" i="18"/>
  <c r="E11" i="18"/>
  <c r="D11" i="18"/>
  <c r="C11" i="18"/>
  <c r="B11" i="18"/>
  <c r="J10" i="18"/>
  <c r="J9" i="18"/>
  <c r="J8" i="18"/>
  <c r="J7" i="18"/>
  <c r="J11" i="18" s="1"/>
  <c r="C14" i="17"/>
  <c r="B14" i="17"/>
  <c r="D12" i="17"/>
  <c r="D11" i="17"/>
  <c r="D10" i="17"/>
  <c r="D9" i="17"/>
  <c r="D8" i="17"/>
  <c r="D7" i="17"/>
  <c r="D6" i="17"/>
  <c r="D5" i="17"/>
  <c r="Q12" i="11"/>
  <c r="Q30" i="11"/>
  <c r="D14" i="17" l="1"/>
  <c r="C14" i="16" l="1"/>
  <c r="B14" i="16"/>
  <c r="C40" i="15" l="1"/>
  <c r="D40" i="15"/>
  <c r="E40" i="15"/>
  <c r="F40" i="15"/>
  <c r="G40" i="15"/>
  <c r="H40" i="15"/>
  <c r="I40" i="15"/>
  <c r="J40" i="15"/>
  <c r="K40" i="15"/>
  <c r="L40" i="15"/>
  <c r="M40" i="15"/>
  <c r="D12" i="15" l="1"/>
  <c r="P30" i="11" l="1"/>
  <c r="O30" i="11" l="1"/>
  <c r="P12" i="11"/>
  <c r="O12" i="11"/>
  <c r="M12" i="15" l="1"/>
  <c r="I12" i="15"/>
  <c r="J12" i="15"/>
  <c r="K12" i="15"/>
  <c r="L12" i="15"/>
  <c r="N8" i="16" l="1"/>
  <c r="M8" i="16"/>
  <c r="M16" i="16" l="1"/>
  <c r="M17" i="16"/>
  <c r="M14" i="16"/>
  <c r="M18" i="16"/>
  <c r="M15" i="16"/>
  <c r="N17" i="16"/>
  <c r="N14" i="16"/>
  <c r="L14" i="16"/>
  <c r="L16" i="16"/>
  <c r="L15" i="16"/>
  <c r="L8" i="16"/>
  <c r="L18" i="16" s="1"/>
  <c r="L17" i="16" l="1"/>
  <c r="J18" i="16"/>
  <c r="I18" i="16"/>
  <c r="G18" i="16"/>
  <c r="F18" i="16"/>
  <c r="E18" i="16"/>
  <c r="D18" i="16"/>
  <c r="C18" i="16"/>
  <c r="B18" i="16"/>
  <c r="J17" i="16"/>
  <c r="I17" i="16"/>
  <c r="G17" i="16"/>
  <c r="F17" i="16"/>
  <c r="E17" i="16"/>
  <c r="D17" i="16"/>
  <c r="C17" i="16"/>
  <c r="B17" i="16"/>
  <c r="J16" i="16"/>
  <c r="I16" i="16"/>
  <c r="G16" i="16"/>
  <c r="F16" i="16"/>
  <c r="E16" i="16"/>
  <c r="D16" i="16"/>
  <c r="C16" i="16"/>
  <c r="B16" i="16"/>
  <c r="J15" i="16"/>
  <c r="I15" i="16"/>
  <c r="G15" i="16"/>
  <c r="F15" i="16"/>
  <c r="E15" i="16"/>
  <c r="D15" i="16"/>
  <c r="C15" i="16"/>
  <c r="B15" i="16"/>
  <c r="J14" i="16"/>
  <c r="I14" i="16"/>
  <c r="G14" i="16"/>
  <c r="F14" i="16"/>
  <c r="E14" i="16"/>
  <c r="D14" i="16"/>
  <c r="K8" i="16"/>
  <c r="K16" i="16" s="1"/>
  <c r="H8" i="16"/>
  <c r="H17" i="16" s="1"/>
  <c r="H12" i="15"/>
  <c r="G12" i="15"/>
  <c r="F12" i="15"/>
  <c r="E12" i="15"/>
  <c r="C12" i="15"/>
  <c r="B12" i="15"/>
  <c r="H14" i="16" l="1"/>
  <c r="K17" i="16"/>
  <c r="H18" i="16"/>
  <c r="N18" i="16"/>
  <c r="K14" i="16"/>
  <c r="H15" i="16"/>
  <c r="N15" i="16"/>
  <c r="K18" i="16"/>
  <c r="K15" i="16"/>
  <c r="H16" i="16"/>
  <c r="N16" i="16"/>
</calcChain>
</file>

<file path=xl/sharedStrings.xml><?xml version="1.0" encoding="utf-8"?>
<sst xmlns="http://schemas.openxmlformats.org/spreadsheetml/2006/main" count="191" uniqueCount="95">
  <si>
    <t>Causas naturales</t>
  </si>
  <si>
    <t>Persecución/Captura ilegal</t>
  </si>
  <si>
    <t>Otras causas no naturales</t>
  </si>
  <si>
    <t>Causas no identificadas</t>
  </si>
  <si>
    <t>Total</t>
  </si>
  <si>
    <t>Tipo de Causa</t>
  </si>
  <si>
    <t>Almería</t>
  </si>
  <si>
    <t>Cádiz</t>
  </si>
  <si>
    <t>Córdoba</t>
  </si>
  <si>
    <t>Granada</t>
  </si>
  <si>
    <t xml:space="preserve">Jaén </t>
  </si>
  <si>
    <t>Málaga</t>
  </si>
  <si>
    <t>Sevilla</t>
  </si>
  <si>
    <t>Huelva</t>
  </si>
  <si>
    <t>Jaén</t>
  </si>
  <si>
    <t>Otros</t>
  </si>
  <si>
    <t>Aduana</t>
  </si>
  <si>
    <t>Asociaciones ecologistas y voluntarios</t>
  </si>
  <si>
    <t>Nº de ejemplares ingresados</t>
  </si>
  <si>
    <t>Nº de ejemplares ingresados muertos</t>
  </si>
  <si>
    <t>Nº de ejemplares recuperados</t>
  </si>
  <si>
    <t>Nº de ejemplares fallecidos</t>
  </si>
  <si>
    <t>Nº de ejemplares irrecuperables eutanasiados</t>
  </si>
  <si>
    <t>Nº de ejemplares irrecuperables cedidos</t>
  </si>
  <si>
    <t>Nº de ejemplares irrecuperables mantenidos en el CREA</t>
  </si>
  <si>
    <t>Nº de ejemplares en recuperación en los CREAs</t>
  </si>
  <si>
    <t>-</t>
  </si>
  <si>
    <t>Procedencia</t>
  </si>
  <si>
    <t>Agente de Medio Ambiente</t>
  </si>
  <si>
    <t>Centro educativo</t>
  </si>
  <si>
    <t>Desconocidos</t>
  </si>
  <si>
    <t>Fuerzas de Orden Público</t>
  </si>
  <si>
    <t>Particulares</t>
  </si>
  <si>
    <t>Sociedad de cazadores y pescadores</t>
  </si>
  <si>
    <t>Andalucía Total</t>
  </si>
  <si>
    <t>Personal CMAyOT</t>
  </si>
  <si>
    <t>Zoológicos</t>
  </si>
  <si>
    <t>Tasa de recuperación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</si>
  <si>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</si>
  <si>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</si>
  <si>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</si>
  <si>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</si>
  <si>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</si>
  <si>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</si>
  <si>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</si>
  <si>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</si>
  <si>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</si>
  <si>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</si>
  <si>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</si>
  <si>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</si>
  <si>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Vivos</t>
  </si>
  <si>
    <t>Muertos</t>
  </si>
  <si>
    <t>Evolución de las causas de los ingresos en los CREAS (2002-2014)</t>
  </si>
  <si>
    <t>Evolución de las causas de los ingresos en los CREAS (2002-2014) (%)</t>
  </si>
  <si>
    <t>Observaciones de la tabla:</t>
  </si>
  <si>
    <t xml:space="preserve">Fuente: </t>
  </si>
  <si>
    <t>En el grupo de las Fuerzas de Orden Público se inccluyen los datos de Guardia Civil, Policía Nacional, Policía Autonómica y Polocía Municipal.</t>
  </si>
  <si>
    <t>Colaboradores en los ingresos en Centros de Recuperación de Especies Amenazadas de Andalucía, 2000-2015.</t>
  </si>
  <si>
    <t>Clínica Veterinaria</t>
  </si>
  <si>
    <t>Otras administraciones publicas</t>
  </si>
  <si>
    <t>Cruz Roja</t>
  </si>
  <si>
    <t>Centro Red de CREAs</t>
  </si>
  <si>
    <t>TOTAL</t>
  </si>
  <si>
    <t>Las Almohallas (AL)</t>
  </si>
  <si>
    <t>Almería (35,79%)</t>
  </si>
  <si>
    <t>Dunas de San Antón (CA)</t>
  </si>
  <si>
    <t>Cádiz (13,42%)</t>
  </si>
  <si>
    <t>Los Villares (CO)</t>
  </si>
  <si>
    <t>Córdoba (5,74%)</t>
  </si>
  <si>
    <t>El Blanqueo (GR)</t>
  </si>
  <si>
    <t>Granada (7,67%)</t>
  </si>
  <si>
    <t>Marismas del Odiel (HU)</t>
  </si>
  <si>
    <t>Huelva (4,14%)</t>
  </si>
  <si>
    <t>Quiebrajano (JA)</t>
  </si>
  <si>
    <t>Jaén (9,21%)</t>
  </si>
  <si>
    <t>El Boticario (MA)</t>
  </si>
  <si>
    <t>Málaga (14,43%)</t>
  </si>
  <si>
    <t>San Jerónimo (SE)</t>
  </si>
  <si>
    <t>Sevilla (9,56%)</t>
  </si>
  <si>
    <t>Total Red de CREAs 2015</t>
  </si>
  <si>
    <t>Relación de los Centros de Recuperación de Especies Amenazadas (CREA) y  Centros de Gestión del Medio Marino (CEGMA) en Andalucía, 2015</t>
  </si>
  <si>
    <t>Distribución en % de los ingresos por CREAs</t>
  </si>
  <si>
    <t>Porcentaje por provincias</t>
  </si>
  <si>
    <t>Grupo animal</t>
  </si>
  <si>
    <t>CREAs</t>
  </si>
  <si>
    <t xml:space="preserve">Total </t>
  </si>
  <si>
    <t>Anfibios</t>
  </si>
  <si>
    <t>Reptiles terrestres</t>
  </si>
  <si>
    <t>Mamíferos terrestres</t>
  </si>
  <si>
    <t>Aves</t>
  </si>
  <si>
    <t>Animales ingresados en los CREAS, 2002-2015</t>
  </si>
  <si>
    <t>Número de ejemplares ingresados en los CREAS cada mes, 2015</t>
  </si>
  <si>
    <r>
      <rPr>
        <b/>
        <sz val="10"/>
        <rFont val="Arial"/>
        <family val="2"/>
      </rPr>
      <t>Fuente:</t>
    </r>
    <r>
      <rPr>
        <sz val="10"/>
        <rFont val="Arial"/>
      </rPr>
      <t xml:space="preserve"> .</t>
    </r>
  </si>
  <si>
    <t>Consejería de Medio Ambiente y Ordenación del Territorio. Red de Información Ambiental de Andalucía, REDIAM.</t>
  </si>
  <si>
    <t>Consejería de Agricultura, Pesca y Medio Ambiente. Red de Información Ambiental de Andalucía, REDIAM.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</si>
</sst>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5" fillId="0" borderId="0"/>
    <xf numFmtId="0" fontId="4" fillId="0" borderId="0"/>
    <xf numFmtId="0" fontId="5" fillId="0" borderId="0"/>
    <xf numFmtId="0" fontId="5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1" fillId="0" borderId="8" applyNumberFormat="0" applyFill="0" applyAlignment="0" applyProtection="0"/>
    <xf numFmtId="0" fontId="22" fillId="0" borderId="9" applyNumberFormat="0" applyFill="0" applyAlignment="0" applyProtection="0"/>
    <xf numFmtId="0" fontId="24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23" fillId="0" borderId="0" xfId="35" applyFont="1"/>
    <xf numFmtId="0" fontId="23" fillId="0" borderId="0" xfId="0" applyFont="1"/>
    <xf numFmtId="0" fontId="15" fillId="0" borderId="0" xfId="0" applyFont="1"/>
    <xf numFmtId="0" fontId="26" fillId="0" borderId="0" xfId="36" applyFont="1"/>
    <xf numFmtId="0" fontId="26" fillId="26" borderId="0" xfId="36" applyFont="1" applyFill="1"/>
    <xf numFmtId="0" fontId="15" fillId="26" borderId="0" xfId="36" applyFont="1" applyFill="1" applyBorder="1" applyAlignment="1">
      <alignment horizontal="center"/>
    </xf>
    <xf numFmtId="3" fontId="26" fillId="26" borderId="0" xfId="46" applyNumberFormat="1" applyFont="1" applyFill="1" applyBorder="1"/>
    <xf numFmtId="3" fontId="0" fillId="0" borderId="0" xfId="0" applyNumberFormat="1"/>
    <xf numFmtId="0" fontId="15" fillId="0" borderId="0" xfId="35" applyFont="1"/>
    <xf numFmtId="0" fontId="15" fillId="0" borderId="10" xfId="35" applyFont="1" applyBorder="1"/>
    <xf numFmtId="3" fontId="15" fillId="0" borderId="10" xfId="0" applyNumberFormat="1" applyFont="1" applyFill="1" applyBorder="1" applyAlignment="1">
      <alignment horizontal="center" vertical="center"/>
    </xf>
    <xf numFmtId="1" fontId="15" fillId="0" borderId="10" xfId="35" applyNumberFormat="1" applyFont="1" applyBorder="1"/>
    <xf numFmtId="0" fontId="27" fillId="24" borderId="11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/>
    </xf>
    <xf numFmtId="3" fontId="15" fillId="0" borderId="16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/>
    </xf>
    <xf numFmtId="3" fontId="15" fillId="0" borderId="20" xfId="0" applyNumberFormat="1" applyFont="1" applyFill="1" applyBorder="1" applyAlignment="1">
      <alignment horizontal="center" vertical="center"/>
    </xf>
    <xf numFmtId="0" fontId="23" fillId="25" borderId="11" xfId="0" applyFont="1" applyFill="1" applyBorder="1" applyAlignment="1">
      <alignment horizontal="left" vertical="center"/>
    </xf>
    <xf numFmtId="9" fontId="23" fillId="25" borderId="12" xfId="0" applyNumberFormat="1" applyFont="1" applyFill="1" applyBorder="1" applyAlignment="1">
      <alignment horizontal="center" vertical="center"/>
    </xf>
    <xf numFmtId="3" fontId="15" fillId="0" borderId="26" xfId="0" applyNumberFormat="1" applyFont="1" applyFill="1" applyBorder="1" applyAlignment="1">
      <alignment horizontal="center" vertical="center"/>
    </xf>
    <xf numFmtId="9" fontId="23" fillId="25" borderId="24" xfId="0" applyNumberFormat="1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0" fontId="26" fillId="0" borderId="0" xfId="36" applyFont="1" applyFill="1"/>
    <xf numFmtId="0" fontId="23" fillId="27" borderId="10" xfId="35" applyFont="1" applyFill="1" applyBorder="1"/>
    <xf numFmtId="0" fontId="23" fillId="27" borderId="10" xfId="35" applyFont="1" applyFill="1" applyBorder="1" applyAlignment="1">
      <alignment horizontal="center"/>
    </xf>
    <xf numFmtId="0" fontId="23" fillId="27" borderId="31" xfId="36" applyFont="1" applyFill="1" applyBorder="1" applyAlignment="1">
      <alignment horizontal="center"/>
    </xf>
    <xf numFmtId="0" fontId="23" fillId="27" borderId="34" xfId="36" applyFont="1" applyFill="1" applyBorder="1" applyAlignment="1">
      <alignment horizontal="center"/>
    </xf>
    <xf numFmtId="0" fontId="23" fillId="27" borderId="30" xfId="36" applyFont="1" applyFill="1" applyBorder="1" applyAlignment="1">
      <alignment horizontal="center"/>
    </xf>
    <xf numFmtId="3" fontId="25" fillId="26" borderId="32" xfId="46" applyNumberFormat="1" applyFont="1" applyFill="1" applyBorder="1"/>
    <xf numFmtId="0" fontId="23" fillId="27" borderId="32" xfId="36" applyFont="1" applyFill="1" applyBorder="1" applyAlignment="1">
      <alignment horizontal="center"/>
    </xf>
    <xf numFmtId="0" fontId="15" fillId="26" borderId="37" xfId="46" applyFont="1" applyFill="1" applyBorder="1"/>
    <xf numFmtId="0" fontId="23" fillId="26" borderId="30" xfId="46" applyFont="1" applyFill="1" applyBorder="1"/>
    <xf numFmtId="0" fontId="23" fillId="27" borderId="32" xfId="36" applyFont="1" applyFill="1" applyBorder="1"/>
    <xf numFmtId="0" fontId="23" fillId="27" borderId="33" xfId="36" applyFont="1" applyFill="1" applyBorder="1"/>
    <xf numFmtId="0" fontId="23" fillId="27" borderId="30" xfId="36" applyFont="1" applyFill="1" applyBorder="1"/>
    <xf numFmtId="1" fontId="26" fillId="26" borderId="35" xfId="36" applyNumberFormat="1" applyFont="1" applyFill="1" applyBorder="1"/>
    <xf numFmtId="3" fontId="25" fillId="0" borderId="33" xfId="36" applyNumberFormat="1" applyFont="1" applyBorder="1"/>
    <xf numFmtId="0" fontId="28" fillId="0" borderId="0" xfId="0" applyFont="1" applyAlignment="1">
      <alignment horizontal="justify" vertical="center"/>
    </xf>
    <xf numFmtId="0" fontId="26" fillId="26" borderId="0" xfId="36" applyFont="1" applyFill="1" applyBorder="1"/>
    <xf numFmtId="0" fontId="26" fillId="26" borderId="35" xfId="36" applyFont="1" applyFill="1" applyBorder="1"/>
    <xf numFmtId="0" fontId="26" fillId="26" borderId="0" xfId="46" applyFont="1" applyFill="1" applyBorder="1"/>
    <xf numFmtId="0" fontId="25" fillId="26" borderId="33" xfId="36" applyFont="1" applyFill="1" applyBorder="1"/>
    <xf numFmtId="1" fontId="26" fillId="26" borderId="0" xfId="36" applyNumberFormat="1" applyFont="1" applyFill="1"/>
    <xf numFmtId="0" fontId="15" fillId="26" borderId="0" xfId="0" applyFont="1" applyFill="1"/>
    <xf numFmtId="0" fontId="25" fillId="26" borderId="0" xfId="36" applyFont="1" applyFill="1"/>
    <xf numFmtId="0" fontId="23" fillId="26" borderId="0" xfId="35" applyFont="1" applyFill="1"/>
    <xf numFmtId="0" fontId="2" fillId="0" borderId="0" xfId="47"/>
    <xf numFmtId="0" fontId="30" fillId="0" borderId="41" xfId="47" applyFont="1" applyFill="1" applyBorder="1" applyAlignment="1">
      <alignment horizontal="left"/>
    </xf>
    <xf numFmtId="0" fontId="30" fillId="0" borderId="10" xfId="47" applyFont="1" applyFill="1" applyBorder="1" applyAlignment="1">
      <alignment horizontal="center"/>
    </xf>
    <xf numFmtId="10" fontId="2" fillId="0" borderId="0" xfId="47" applyNumberFormat="1" applyFill="1"/>
    <xf numFmtId="0" fontId="2" fillId="0" borderId="0" xfId="47" applyFill="1"/>
    <xf numFmtId="0" fontId="15" fillId="0" borderId="10" xfId="47" applyFont="1" applyFill="1" applyBorder="1" applyAlignment="1">
      <alignment horizontal="center"/>
    </xf>
    <xf numFmtId="0" fontId="30" fillId="0" borderId="21" xfId="47" applyFont="1" applyFill="1" applyBorder="1" applyAlignment="1">
      <alignment horizontal="center"/>
    </xf>
    <xf numFmtId="0" fontId="30" fillId="0" borderId="42" xfId="47" applyFont="1" applyFill="1" applyBorder="1" applyAlignment="1">
      <alignment horizontal="left"/>
    </xf>
    <xf numFmtId="0" fontId="30" fillId="0" borderId="0" xfId="47" applyFont="1" applyBorder="1" applyAlignment="1">
      <alignment horizontal="left"/>
    </xf>
    <xf numFmtId="10" fontId="2" fillId="0" borderId="0" xfId="47" applyNumberFormat="1"/>
    <xf numFmtId="0" fontId="31" fillId="0" borderId="0" xfId="47" applyFont="1"/>
    <xf numFmtId="0" fontId="29" fillId="27" borderId="29" xfId="47" applyFont="1" applyFill="1" applyBorder="1" applyAlignment="1">
      <alignment horizontal="left"/>
    </xf>
    <xf numFmtId="0" fontId="29" fillId="27" borderId="40" xfId="47" applyFont="1" applyFill="1" applyBorder="1" applyAlignment="1">
      <alignment horizontal="center"/>
    </xf>
    <xf numFmtId="0" fontId="29" fillId="27" borderId="31" xfId="47" applyFont="1" applyFill="1" applyBorder="1" applyAlignment="1">
      <alignment horizontal="left"/>
    </xf>
    <xf numFmtId="0" fontId="30" fillId="0" borderId="22" xfId="47" applyFont="1" applyFill="1" applyBorder="1" applyAlignment="1">
      <alignment horizontal="center"/>
    </xf>
    <xf numFmtId="0" fontId="15" fillId="0" borderId="22" xfId="47" applyFont="1" applyFill="1" applyBorder="1" applyAlignment="1">
      <alignment horizontal="center"/>
    </xf>
    <xf numFmtId="0" fontId="2" fillId="0" borderId="10" xfId="47" applyFill="1" applyBorder="1"/>
    <xf numFmtId="4" fontId="2" fillId="0" borderId="0" xfId="47" applyNumberFormat="1" applyFill="1" applyBorder="1"/>
    <xf numFmtId="0" fontId="30" fillId="0" borderId="10" xfId="47" applyFont="1" applyFill="1" applyBorder="1" applyAlignment="1">
      <alignment horizontal="center" vertical="center"/>
    </xf>
    <xf numFmtId="3" fontId="30" fillId="0" borderId="10" xfId="47" applyNumberFormat="1" applyFont="1" applyFill="1" applyBorder="1" applyAlignment="1">
      <alignment horizontal="center"/>
    </xf>
    <xf numFmtId="3" fontId="30" fillId="27" borderId="10" xfId="47" applyNumberFormat="1" applyFont="1" applyFill="1" applyBorder="1" applyAlignment="1">
      <alignment horizontal="center"/>
    </xf>
    <xf numFmtId="3" fontId="15" fillId="0" borderId="10" xfId="47" applyNumberFormat="1" applyFont="1" applyFill="1" applyBorder="1" applyAlignment="1">
      <alignment horizontal="center"/>
    </xf>
    <xf numFmtId="3" fontId="30" fillId="0" borderId="21" xfId="47" applyNumberFormat="1" applyFont="1" applyFill="1" applyBorder="1" applyAlignment="1">
      <alignment horizontal="center"/>
    </xf>
    <xf numFmtId="3" fontId="30" fillId="0" borderId="25" xfId="47" applyNumberFormat="1" applyFont="1" applyFill="1" applyBorder="1" applyAlignment="1">
      <alignment horizontal="center"/>
    </xf>
    <xf numFmtId="3" fontId="30" fillId="0" borderId="43" xfId="47" applyNumberFormat="1" applyFont="1" applyFill="1" applyBorder="1" applyAlignment="1">
      <alignment horizontal="center" vertical="center"/>
    </xf>
    <xf numFmtId="3" fontId="30" fillId="0" borderId="0" xfId="47" applyNumberFormat="1" applyFont="1" applyBorder="1" applyAlignment="1">
      <alignment horizontal="center"/>
    </xf>
    <xf numFmtId="3" fontId="29" fillId="0" borderId="0" xfId="47" applyNumberFormat="1" applyFont="1" applyBorder="1" applyAlignment="1">
      <alignment horizontal="center"/>
    </xf>
    <xf numFmtId="3" fontId="30" fillId="27" borderId="34" xfId="47" applyNumberFormat="1" applyFont="1" applyFill="1" applyBorder="1" applyAlignment="1">
      <alignment horizontal="center"/>
    </xf>
    <xf numFmtId="3" fontId="30" fillId="27" borderId="44" xfId="47" applyNumberFormat="1" applyFont="1" applyFill="1" applyBorder="1" applyAlignment="1">
      <alignment horizontal="center"/>
    </xf>
    <xf numFmtId="3" fontId="29" fillId="27" borderId="44" xfId="47" applyNumberFormat="1" applyFont="1" applyFill="1" applyBorder="1" applyAlignment="1">
      <alignment horizontal="center"/>
    </xf>
    <xf numFmtId="3" fontId="2" fillId="0" borderId="0" xfId="47" applyNumberFormat="1" applyFill="1"/>
    <xf numFmtId="0" fontId="31" fillId="0" borderId="10" xfId="47" applyFont="1" applyBorder="1"/>
    <xf numFmtId="0" fontId="2" fillId="0" borderId="0" xfId="47" applyFill="1" applyBorder="1"/>
    <xf numFmtId="0" fontId="23" fillId="27" borderId="45" xfId="0" applyFont="1" applyFill="1" applyBorder="1" applyAlignment="1">
      <alignment horizontal="center"/>
    </xf>
    <xf numFmtId="0" fontId="23" fillId="27" borderId="48" xfId="0" applyFont="1" applyFill="1" applyBorder="1" applyAlignment="1">
      <alignment horizontal="center"/>
    </xf>
    <xf numFmtId="0" fontId="23" fillId="27" borderId="19" xfId="0" applyFont="1" applyFill="1" applyBorder="1" applyAlignment="1">
      <alignment horizontal="center"/>
    </xf>
    <xf numFmtId="0" fontId="23" fillId="27" borderId="49" xfId="0" applyFont="1" applyFill="1" applyBorder="1" applyAlignment="1">
      <alignment horizontal="center"/>
    </xf>
    <xf numFmtId="0" fontId="23" fillId="27" borderId="37" xfId="0" applyFont="1" applyFill="1" applyBorder="1" applyAlignment="1">
      <alignment horizontal="center"/>
    </xf>
    <xf numFmtId="0" fontId="23" fillId="27" borderId="28" xfId="0" applyFont="1" applyFill="1" applyBorder="1"/>
    <xf numFmtId="0" fontId="23" fillId="27" borderId="50" xfId="0" applyFont="1" applyFill="1" applyBorder="1"/>
    <xf numFmtId="0" fontId="23" fillId="27" borderId="27" xfId="0" applyFont="1" applyFill="1" applyBorder="1"/>
    <xf numFmtId="0" fontId="0" fillId="26" borderId="0" xfId="0" applyFill="1"/>
    <xf numFmtId="0" fontId="0" fillId="26" borderId="10" xfId="0" applyFill="1" applyBorder="1" applyAlignment="1">
      <alignment horizontal="center" wrapText="1"/>
    </xf>
    <xf numFmtId="0" fontId="15" fillId="26" borderId="10" xfId="0" applyFont="1" applyFill="1" applyBorder="1" applyAlignment="1">
      <alignment horizontal="center"/>
    </xf>
    <xf numFmtId="0" fontId="0" fillId="26" borderId="10" xfId="0" applyFont="1" applyFill="1" applyBorder="1" applyAlignment="1">
      <alignment horizontal="center"/>
    </xf>
    <xf numFmtId="0" fontId="0" fillId="26" borderId="10" xfId="0" applyFill="1" applyBorder="1" applyAlignment="1">
      <alignment horizontal="center"/>
    </xf>
    <xf numFmtId="0" fontId="0" fillId="26" borderId="0" xfId="0" applyFill="1" applyAlignment="1">
      <alignment horizontal="center"/>
    </xf>
    <xf numFmtId="1" fontId="31" fillId="26" borderId="43" xfId="0" applyNumberFormat="1" applyFont="1" applyFill="1" applyBorder="1" applyAlignment="1">
      <alignment horizontal="center"/>
    </xf>
    <xf numFmtId="3" fontId="23" fillId="26" borderId="10" xfId="0" applyNumberFormat="1" applyFont="1" applyFill="1" applyBorder="1" applyAlignment="1">
      <alignment horizontal="center"/>
    </xf>
    <xf numFmtId="3" fontId="31" fillId="26" borderId="43" xfId="0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15" fillId="0" borderId="10" xfId="0" applyFont="1" applyBorder="1"/>
    <xf numFmtId="0" fontId="23" fillId="0" borderId="25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7" fillId="24" borderId="5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0" fillId="0" borderId="10" xfId="0" applyBorder="1"/>
    <xf numFmtId="0" fontId="27" fillId="24" borderId="25" xfId="0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/>
    </xf>
    <xf numFmtId="0" fontId="27" fillId="24" borderId="22" xfId="0" applyFont="1" applyFill="1" applyBorder="1" applyAlignment="1">
      <alignment horizontal="center" vertical="center"/>
    </xf>
    <xf numFmtId="0" fontId="23" fillId="27" borderId="23" xfId="35" applyFont="1" applyFill="1" applyBorder="1" applyAlignment="1">
      <alignment horizontal="center" vertical="center"/>
    </xf>
    <xf numFmtId="0" fontId="23" fillId="27" borderId="0" xfId="35" applyFont="1" applyFill="1" applyBorder="1" applyAlignment="1">
      <alignment horizontal="center" vertical="center"/>
    </xf>
    <xf numFmtId="0" fontId="23" fillId="27" borderId="23" xfId="35" applyFont="1" applyFill="1" applyBorder="1" applyAlignment="1">
      <alignment horizontal="center"/>
    </xf>
    <xf numFmtId="0" fontId="23" fillId="27" borderId="0" xfId="35" applyFont="1" applyFill="1" applyBorder="1" applyAlignment="1">
      <alignment horizontal="center"/>
    </xf>
    <xf numFmtId="0" fontId="23" fillId="27" borderId="31" xfId="0" applyFont="1" applyFill="1" applyBorder="1" applyAlignment="1">
      <alignment horizontal="center" vertical="center"/>
    </xf>
    <xf numFmtId="0" fontId="23" fillId="27" borderId="32" xfId="0" applyFont="1" applyFill="1" applyBorder="1" applyAlignment="1">
      <alignment horizontal="center" vertical="center"/>
    </xf>
    <xf numFmtId="0" fontId="23" fillId="27" borderId="33" xfId="0" applyFont="1" applyFill="1" applyBorder="1" applyAlignment="1">
      <alignment horizontal="center" vertical="center"/>
    </xf>
    <xf numFmtId="0" fontId="25" fillId="27" borderId="31" xfId="36" applyFont="1" applyFill="1" applyBorder="1" applyAlignment="1">
      <alignment horizontal="center"/>
    </xf>
    <xf numFmtId="0" fontId="25" fillId="27" borderId="32" xfId="36" applyFont="1" applyFill="1" applyBorder="1" applyAlignment="1">
      <alignment horizontal="center"/>
    </xf>
    <xf numFmtId="0" fontId="25" fillId="27" borderId="33" xfId="36" applyFont="1" applyFill="1" applyBorder="1" applyAlignment="1">
      <alignment horizontal="center"/>
    </xf>
    <xf numFmtId="0" fontId="23" fillId="27" borderId="45" xfId="0" applyFont="1" applyFill="1" applyBorder="1" applyAlignment="1">
      <alignment horizontal="center" vertical="center"/>
    </xf>
    <xf numFmtId="0" fontId="23" fillId="27" borderId="39" xfId="0" applyFont="1" applyFill="1" applyBorder="1" applyAlignment="1">
      <alignment horizontal="center" vertical="center"/>
    </xf>
    <xf numFmtId="0" fontId="23" fillId="27" borderId="29" xfId="0" applyFont="1" applyFill="1" applyBorder="1" applyAlignment="1">
      <alignment horizontal="center"/>
    </xf>
    <xf numFmtId="0" fontId="23" fillId="27" borderId="40" xfId="0" applyFont="1" applyFill="1" applyBorder="1" applyAlignment="1">
      <alignment horizontal="center"/>
    </xf>
    <xf numFmtId="0" fontId="23" fillId="27" borderId="46" xfId="0" applyFont="1" applyFill="1" applyBorder="1" applyAlignment="1">
      <alignment horizontal="center"/>
    </xf>
    <xf numFmtId="0" fontId="23" fillId="27" borderId="47" xfId="0" applyFont="1" applyFill="1" applyBorder="1" applyAlignment="1">
      <alignment horizontal="center" vertical="center"/>
    </xf>
    <xf numFmtId="0" fontId="23" fillId="27" borderId="36" xfId="0" applyFont="1" applyFill="1" applyBorder="1" applyAlignment="1">
      <alignment horizontal="center" vertical="center"/>
    </xf>
    <xf numFmtId="0" fontId="32" fillId="27" borderId="35" xfId="0" applyFont="1" applyFill="1" applyBorder="1" applyAlignment="1">
      <alignment horizontal="center" vertical="center" textRotation="180"/>
    </xf>
    <xf numFmtId="0" fontId="32" fillId="27" borderId="38" xfId="0" applyFont="1" applyFill="1" applyBorder="1" applyAlignment="1">
      <alignment horizontal="center" vertical="center" textRotation="180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 3" xfId="46"/>
    <cellStyle name="Normal 4" xfId="47"/>
    <cellStyle name="Normal 5" xfId="48"/>
    <cellStyle name="Normal_creas 2006 egmasa" xfId="35"/>
    <cellStyle name="Normal_Evolucion centros colaboradores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colors>
    <mruColors>
      <color rgb="FF303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Números de Ejemplares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Ingresados en los CREAS cada mes, 2015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'Balance CREAs'!$A$38</c:f>
              <c:strCache>
                <c:ptCount val="1"/>
                <c:pt idx="0">
                  <c:v>Vivos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'Balance CREAs'!$B$37:$M$37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'Balance CREAs'!$B$38:$M$38</c:f>
              <c:numCache>
                <c:formatCode>General</c:formatCode>
                <c:ptCount val="12"/>
                <c:pt idx="0">
                  <c:v>115</c:v>
                </c:pt>
                <c:pt idx="1">
                  <c:v>129</c:v>
                </c:pt>
                <c:pt idx="2">
                  <c:v>260</c:v>
                </c:pt>
                <c:pt idx="3">
                  <c:v>407</c:v>
                </c:pt>
                <c:pt idx="4">
                  <c:v>677</c:v>
                </c:pt>
                <c:pt idx="5">
                  <c:v>2370</c:v>
                </c:pt>
                <c:pt idx="6">
                  <c:v>2606</c:v>
                </c:pt>
                <c:pt idx="7">
                  <c:v>610</c:v>
                </c:pt>
                <c:pt idx="8">
                  <c:v>572</c:v>
                </c:pt>
                <c:pt idx="9">
                  <c:v>653</c:v>
                </c:pt>
                <c:pt idx="10">
                  <c:v>464</c:v>
                </c:pt>
                <c:pt idx="11">
                  <c:v>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'Balance CREAs'!$A$39</c:f>
              <c:strCache>
                <c:ptCount val="1"/>
                <c:pt idx="0">
                  <c:v>Muertos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'Balance CREAs'!$B$37:$M$37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'Balance CREAs'!$B$39:$M$39</c:f>
              <c:numCache>
                <c:formatCode>General</c:formatCode>
                <c:ptCount val="12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48</c:v>
                </c:pt>
                <c:pt idx="4">
                  <c:v>119</c:v>
                </c:pt>
                <c:pt idx="5">
                  <c:v>180</c:v>
                </c:pt>
                <c:pt idx="6">
                  <c:v>80</c:v>
                </c:pt>
                <c:pt idx="7">
                  <c:v>56</c:v>
                </c:pt>
                <c:pt idx="8">
                  <c:v>38</c:v>
                </c:pt>
                <c:pt idx="9">
                  <c:v>35</c:v>
                </c:pt>
                <c:pt idx="10">
                  <c:v>39</c:v>
                </c:pt>
                <c:pt idx="11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0224"/>
        <c:axId val="89150592"/>
      </c:lineChart>
      <c:catAx>
        <c:axId val="891402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50592"/>
        <c:crosses val="autoZero"/>
        <c:auto val="1"/>
        <c:lblAlgn val="ctr"/>
        <c:lblOffset val="100"/>
        <c:noMultiLvlLbl val="0"/>
      </c:catAx>
      <c:valAx>
        <c:axId val="89150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 b="0">
                    <a:latin typeface="Arial" pitchFamily="34" charset="0"/>
                    <a:cs typeface="Arial" pitchFamily="34" charset="0"/>
                  </a:rPr>
                  <a:t>Número de ejemplares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402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Animales</a:t>
            </a:r>
            <a:r>
              <a:rPr lang="en-US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ingresados en los CREAs (2002-2015)</a:t>
            </a:r>
            <a:endParaRPr lang="en-US" sz="14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841000138140628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8483906616936"/>
          <c:y val="0.19480351414406533"/>
          <c:w val="0.81436213565409588"/>
          <c:h val="0.577721638961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'Balance CREAs'!$A$4</c:f>
              <c:strCache>
                <c:ptCount val="1"/>
                <c:pt idx="0">
                  <c:v>Nº de ejemplares ingresados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'Balance CREAs'!$B$3:$O$3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'Balance CREAs'!$B$4:$O$4</c:f>
              <c:numCache>
                <c:formatCode>#,##0</c:formatCode>
                <c:ptCount val="14"/>
                <c:pt idx="0">
                  <c:v>6631</c:v>
                </c:pt>
                <c:pt idx="1">
                  <c:v>6866</c:v>
                </c:pt>
                <c:pt idx="2">
                  <c:v>7002</c:v>
                </c:pt>
                <c:pt idx="3">
                  <c:v>7499</c:v>
                </c:pt>
                <c:pt idx="4">
                  <c:v>7171</c:v>
                </c:pt>
                <c:pt idx="5">
                  <c:v>7760</c:v>
                </c:pt>
                <c:pt idx="6">
                  <c:v>7151</c:v>
                </c:pt>
                <c:pt idx="7">
                  <c:v>7348</c:v>
                </c:pt>
                <c:pt idx="8">
                  <c:v>7638</c:v>
                </c:pt>
                <c:pt idx="9">
                  <c:v>7107</c:v>
                </c:pt>
                <c:pt idx="10">
                  <c:v>6327</c:v>
                </c:pt>
                <c:pt idx="11">
                  <c:v>5375</c:v>
                </c:pt>
                <c:pt idx="12">
                  <c:v>5628</c:v>
                </c:pt>
                <c:pt idx="13">
                  <c:v>9705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1456"/>
        <c:axId val="89172992"/>
      </c:barChart>
      <c:catAx>
        <c:axId val="891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9172992"/>
        <c:crosses val="autoZero"/>
        <c:auto val="1"/>
        <c:lblAlgn val="ctr"/>
        <c:lblOffset val="100"/>
        <c:noMultiLvlLbl val="0"/>
      </c:catAx>
      <c:valAx>
        <c:axId val="89172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91714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Tasa de recuperación,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730417639672836"/>
          <c:y val="0.16623230621447554"/>
          <c:w val="0.80513496915717131"/>
          <c:h val="0.63965585462726082"/>
        </c:manualLayout>
      </c:layout>
      <c:lineChart>
        <c:grouping val="standard"/>
        <c:varyColors val="0"/>
        <c:ser>
          <c:idx val="0"/>
          <c:order val="0"/>
          <c:tx>
            <c:strRef>
              <c:f>'Balance CREAs'!$A$12</c:f>
              <c:strCache>
                <c:ptCount val="1"/>
                <c:pt idx="0">
                  <c:v>Tasa de recuperación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'Balance CREAs'!$B$3:$O$3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'Balance CREAs'!$B$12:$O$12</c:f>
              <c:numCache>
                <c:formatCode>0%</c:formatCode>
                <c:ptCount val="14"/>
                <c:pt idx="0">
                  <c:v>0.48058525604952168</c:v>
                </c:pt>
                <c:pt idx="1">
                  <c:v>0.50344234079173833</c:v>
                </c:pt>
                <c:pt idx="2">
                  <c:v>0.48958701023649842</c:v>
                </c:pt>
                <c:pt idx="3">
                  <c:v>0.54720846849923166</c:v>
                </c:pt>
                <c:pt idx="4">
                  <c:v>0.54796249549224663</c:v>
                </c:pt>
                <c:pt idx="5">
                  <c:v>0.49711343423310966</c:v>
                </c:pt>
                <c:pt idx="6">
                  <c:v>0.60028472002530842</c:v>
                </c:pt>
                <c:pt idx="7">
                  <c:v>0.63029397110114604</c:v>
                </c:pt>
                <c:pt idx="8">
                  <c:v>0.45842940458429404</c:v>
                </c:pt>
                <c:pt idx="9">
                  <c:v>0.552093023255814</c:v>
                </c:pt>
                <c:pt idx="10">
                  <c:v>0.58343526122662936</c:v>
                </c:pt>
                <c:pt idx="11">
                  <c:v>0.57880713260914118</c:v>
                </c:pt>
                <c:pt idx="12">
                  <c:v>0.57566037735849052</c:v>
                </c:pt>
                <c:pt idx="13">
                  <c:v>0.54973357015985791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12544"/>
        <c:axId val="92431104"/>
      </c:lineChart>
      <c:catAx>
        <c:axId val="924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431104"/>
        <c:crosses val="autoZero"/>
        <c:auto val="1"/>
        <c:lblAlgn val="ctr"/>
        <c:lblOffset val="100"/>
        <c:noMultiLvlLbl val="0"/>
      </c:catAx>
      <c:valAx>
        <c:axId val="92431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24125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50" baseline="0">
          <a:latin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Porcentaje de causas de ingreso en los CREAs, 2002-2015</a:t>
            </a:r>
          </a:p>
        </c:rich>
      </c:tx>
      <c:layout>
        <c:manualLayout>
          <c:xMode val="edge"/>
          <c:yMode val="edge"/>
          <c:x val="0.18988851020488109"/>
          <c:y val="2.21403059584144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45643368653019"/>
          <c:y val="8.3725290796215102E-2"/>
          <c:w val="0.82050241405009561"/>
          <c:h val="0.6690269343638322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'Causa CREAs'!$A$14</c:f>
              <c:strCache>
                <c:ptCount val="1"/>
                <c:pt idx="0">
                  <c:v>Causas naturales</c:v>
                </c:pt>
              </c:strCache>
            </c:strRef>
          </c:tx>
          <c:invertIfNegative val="0"/>
          <c:dLbls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'Causa CREAs'!$B$13:$O$13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'Causa CREAs'!$B$14:$O$14</c:f>
              <c:numCache>
                <c:formatCode>0</c:formatCode>
                <c:ptCount val="14"/>
                <c:pt idx="0">
                  <c:v>23.978283818428594</c:v>
                </c:pt>
                <c:pt idx="1">
                  <c:v>24.701427323041074</c:v>
                </c:pt>
                <c:pt idx="2">
                  <c:v>27.506426735218508</c:v>
                </c:pt>
                <c:pt idx="3">
                  <c:v>25.230030670756097</c:v>
                </c:pt>
                <c:pt idx="4">
                  <c:v>26.397991911867241</c:v>
                </c:pt>
                <c:pt idx="5">
                  <c:v>33.46649484536082</c:v>
                </c:pt>
                <c:pt idx="6">
                  <c:v>26.457838064606349</c:v>
                </c:pt>
                <c:pt idx="7">
                  <c:v>28.069697794718213</c:v>
                </c:pt>
                <c:pt idx="8">
                  <c:v>29.863838701230687</c:v>
                </c:pt>
                <c:pt idx="9">
                  <c:v>33.853727144866383</c:v>
                </c:pt>
                <c:pt idx="10">
                  <c:v>36.510194404931248</c:v>
                </c:pt>
                <c:pt idx="11">
                  <c:v>37.711627906976744</c:v>
                </c:pt>
                <c:pt idx="12">
                  <c:v>36.886993603411518</c:v>
                </c:pt>
                <c:pt idx="13">
                  <c:v>24.791344667697064</c:v>
                </c:pt>
              </c:numCache>
            </c:numRef>
          </c:val>
        </c:ser>
        <c:ser>
          <c:idx val="2"/>
          <c:order val="1"/>
          <c:tx>
            <c:strRef>
              <c:f>'Causa CREAs'!$A$15</c:f>
              <c:strCache>
                <c:ptCount val="1"/>
                <c:pt idx="0">
                  <c:v>Persecución/Captura ilegal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'Causa CREAs'!$B$13:$O$13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'Causa CREAs'!$B$15:$O$15</c:f>
              <c:numCache>
                <c:formatCode>0</c:formatCode>
                <c:ptCount val="14"/>
                <c:pt idx="0">
                  <c:v>7.2538078721158197</c:v>
                </c:pt>
                <c:pt idx="1">
                  <c:v>7.2968249344596554</c:v>
                </c:pt>
                <c:pt idx="2">
                  <c:v>5.8554698657526423</c:v>
                </c:pt>
                <c:pt idx="3">
                  <c:v>7.4276570209361248</c:v>
                </c:pt>
                <c:pt idx="4">
                  <c:v>8.1020778134151445</c:v>
                </c:pt>
                <c:pt idx="5">
                  <c:v>3.7757731958762886</c:v>
                </c:pt>
                <c:pt idx="6">
                  <c:v>3.943504404978325</c:v>
                </c:pt>
                <c:pt idx="7">
                  <c:v>20.106180234141029</c:v>
                </c:pt>
                <c:pt idx="8">
                  <c:v>2.356637863315004</c:v>
                </c:pt>
                <c:pt idx="9">
                  <c:v>2.6722925457102673</c:v>
                </c:pt>
                <c:pt idx="10">
                  <c:v>2.1811284969179705</c:v>
                </c:pt>
                <c:pt idx="11">
                  <c:v>2.0651162790697675</c:v>
                </c:pt>
                <c:pt idx="12">
                  <c:v>1.9189765458422177</c:v>
                </c:pt>
                <c:pt idx="13">
                  <c:v>45.182895414734674</c:v>
                </c:pt>
              </c:numCache>
            </c:numRef>
          </c:val>
        </c:ser>
        <c:ser>
          <c:idx val="3"/>
          <c:order val="2"/>
          <c:tx>
            <c:strRef>
              <c:f>'Causa CREAs'!$A$16</c:f>
              <c:strCache>
                <c:ptCount val="1"/>
                <c:pt idx="0">
                  <c:v>Otras causas no naturales</c:v>
                </c:pt>
              </c:strCache>
            </c:strRef>
          </c:tx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'Causa CREAs'!$B$13:$O$13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'Causa CREAs'!$B$16:$O$16</c:f>
              <c:numCache>
                <c:formatCode>0</c:formatCode>
                <c:ptCount val="14"/>
                <c:pt idx="0">
                  <c:v>64.394510631880564</c:v>
                </c:pt>
                <c:pt idx="1">
                  <c:v>64.477133702301188</c:v>
                </c:pt>
                <c:pt idx="2">
                  <c:v>62.067980576978009</c:v>
                </c:pt>
                <c:pt idx="3">
                  <c:v>58.927857047606345</c:v>
                </c:pt>
                <c:pt idx="4">
                  <c:v>54.971412634221174</c:v>
                </c:pt>
                <c:pt idx="5">
                  <c:v>54.987113402061858</c:v>
                </c:pt>
                <c:pt idx="6">
                  <c:v>65.57124877639491</c:v>
                </c:pt>
                <c:pt idx="7">
                  <c:v>48.842907704873397</c:v>
                </c:pt>
                <c:pt idx="8">
                  <c:v>65.396700706991368</c:v>
                </c:pt>
                <c:pt idx="9">
                  <c:v>59.676511954992975</c:v>
                </c:pt>
                <c:pt idx="10">
                  <c:v>57.072862336020236</c:v>
                </c:pt>
                <c:pt idx="11">
                  <c:v>56.744186046511622</c:v>
                </c:pt>
                <c:pt idx="12">
                  <c:v>56.272210376687994</c:v>
                </c:pt>
                <c:pt idx="13">
                  <c:v>27.223080886141165</c:v>
                </c:pt>
              </c:numCache>
            </c:numRef>
          </c:val>
        </c:ser>
        <c:ser>
          <c:idx val="4"/>
          <c:order val="3"/>
          <c:tx>
            <c:strRef>
              <c:f>'Causa CREAs'!$A$17</c:f>
              <c:strCache>
                <c:ptCount val="1"/>
                <c:pt idx="0">
                  <c:v>Causas no identificadas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'Causa CREAs'!$B$13:$O$13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'Causa CREAs'!$B$17:$O$17</c:f>
              <c:numCache>
                <c:formatCode>0</c:formatCode>
                <c:ptCount val="14"/>
                <c:pt idx="0">
                  <c:v>4.3733976775750261</c:v>
                </c:pt>
                <c:pt idx="1">
                  <c:v>3.5246140401980779</c:v>
                </c:pt>
                <c:pt idx="2">
                  <c:v>4.570122822050843</c:v>
                </c:pt>
                <c:pt idx="3">
                  <c:v>8.4144552607014269</c:v>
                </c:pt>
                <c:pt idx="4">
                  <c:v>10.528517640496444</c:v>
                </c:pt>
                <c:pt idx="5">
                  <c:v>7.7706185567010309</c:v>
                </c:pt>
                <c:pt idx="6">
                  <c:v>4.0274087540204162</c:v>
                </c:pt>
                <c:pt idx="7">
                  <c:v>2.9812142662673566</c:v>
                </c:pt>
                <c:pt idx="8">
                  <c:v>2.3828227284629482</c:v>
                </c:pt>
                <c:pt idx="9">
                  <c:v>3.79746835443038</c:v>
                </c:pt>
                <c:pt idx="10">
                  <c:v>4.2358147621305511</c:v>
                </c:pt>
                <c:pt idx="11">
                  <c:v>3.4790697674418607</c:v>
                </c:pt>
                <c:pt idx="12">
                  <c:v>4.9218194740582799</c:v>
                </c:pt>
                <c:pt idx="13">
                  <c:v>2.8026790314270995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478464"/>
        <c:axId val="92496640"/>
      </c:barChart>
      <c:catAx>
        <c:axId val="9247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2496640"/>
        <c:crosses val="autoZero"/>
        <c:auto val="1"/>
        <c:lblAlgn val="ctr"/>
        <c:lblOffset val="100"/>
        <c:noMultiLvlLbl val="0"/>
      </c:catAx>
      <c:valAx>
        <c:axId val="9249664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247846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8981513884838574"/>
          <c:y val="0.86118251928020551"/>
          <c:w val="0.62191455234762361"/>
          <c:h val="0.1053984575835476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los ingresos por CREAs (año 2015)</a:t>
            </a:r>
            <a:endParaRPr lang="es-ES" sz="14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408266647878936"/>
          <c:y val="5.975721865436860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478117560886287E-2"/>
          <c:y val="0.18670248962924058"/>
          <c:w val="0.92396630653724887"/>
          <c:h val="0.56908869653390481"/>
        </c:manualLayout>
      </c:layout>
      <c:barChart>
        <c:barDir val="col"/>
        <c:grouping val="stacked"/>
        <c:varyColors val="0"/>
        <c:ser>
          <c:idx val="0"/>
          <c:order val="0"/>
          <c:tx>
            <c:v>Ingresos vivos</c:v>
          </c:tx>
          <c:spPr>
            <a:solidFill>
              <a:srgbClr val="92D050"/>
            </a:solidFill>
          </c:spPr>
          <c:invertIfNegative val="0"/>
          <c:cat>
            <c:strRef>
              <c:f>Centros!$A$18:$A$25</c:f>
              <c:strCache>
                <c:ptCount val="8"/>
                <c:pt idx="0">
                  <c:v>Almería (35,79%)</c:v>
                </c:pt>
                <c:pt idx="1">
                  <c:v>Cádiz (13,42%)</c:v>
                </c:pt>
                <c:pt idx="2">
                  <c:v>Córdoba (5,74%)</c:v>
                </c:pt>
                <c:pt idx="3">
                  <c:v>Granada (7,67%)</c:v>
                </c:pt>
                <c:pt idx="4">
                  <c:v>Huelva (4,14%)</c:v>
                </c:pt>
                <c:pt idx="5">
                  <c:v>Jaén (9,21%)</c:v>
                </c:pt>
                <c:pt idx="6">
                  <c:v>Málaga (14,43%)</c:v>
                </c:pt>
                <c:pt idx="7">
                  <c:v>Sevilla (9,56%)</c:v>
                </c:pt>
              </c:strCache>
            </c:strRef>
          </c:cat>
          <c:val>
            <c:numRef>
              <c:f>Centros!$B$18:$B$25</c:f>
              <c:numCache>
                <c:formatCode>General</c:formatCode>
                <c:ptCount val="8"/>
                <c:pt idx="0">
                  <c:v>3460</c:v>
                </c:pt>
                <c:pt idx="1">
                  <c:v>1179</c:v>
                </c:pt>
                <c:pt idx="2">
                  <c:v>534</c:v>
                </c:pt>
                <c:pt idx="3">
                  <c:v>684</c:v>
                </c:pt>
                <c:pt idx="4">
                  <c:v>287</c:v>
                </c:pt>
                <c:pt idx="5">
                  <c:v>713</c:v>
                </c:pt>
                <c:pt idx="6">
                  <c:v>1304</c:v>
                </c:pt>
                <c:pt idx="7">
                  <c:v>847</c:v>
                </c:pt>
              </c:numCache>
            </c:numRef>
          </c:val>
        </c:ser>
        <c:ser>
          <c:idx val="1"/>
          <c:order val="1"/>
          <c:tx>
            <c:v>Ingresos muertos</c:v>
          </c:tx>
          <c:invertIfNegative val="0"/>
          <c:cat>
            <c:strRef>
              <c:f>Centros!$A$18:$A$25</c:f>
              <c:strCache>
                <c:ptCount val="8"/>
                <c:pt idx="0">
                  <c:v>Almería (35,79%)</c:v>
                </c:pt>
                <c:pt idx="1">
                  <c:v>Cádiz (13,42%)</c:v>
                </c:pt>
                <c:pt idx="2">
                  <c:v>Córdoba (5,74%)</c:v>
                </c:pt>
                <c:pt idx="3">
                  <c:v>Granada (7,67%)</c:v>
                </c:pt>
                <c:pt idx="4">
                  <c:v>Huelva (4,14%)</c:v>
                </c:pt>
                <c:pt idx="5">
                  <c:v>Jaén (9,21%)</c:v>
                </c:pt>
                <c:pt idx="6">
                  <c:v>Málaga (14,43%)</c:v>
                </c:pt>
                <c:pt idx="7">
                  <c:v>Sevilla (9,56%)</c:v>
                </c:pt>
              </c:strCache>
            </c:strRef>
          </c:cat>
          <c:val>
            <c:numRef>
              <c:f>Centros!$C$18:$C$25</c:f>
              <c:numCache>
                <c:formatCode>General</c:formatCode>
                <c:ptCount val="8"/>
                <c:pt idx="0">
                  <c:v>14</c:v>
                </c:pt>
                <c:pt idx="1">
                  <c:v>124</c:v>
                </c:pt>
                <c:pt idx="2">
                  <c:v>24</c:v>
                </c:pt>
                <c:pt idx="3">
                  <c:v>61</c:v>
                </c:pt>
                <c:pt idx="4">
                  <c:v>115</c:v>
                </c:pt>
                <c:pt idx="5">
                  <c:v>181</c:v>
                </c:pt>
                <c:pt idx="6">
                  <c:v>97</c:v>
                </c:pt>
                <c:pt idx="7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204864"/>
        <c:axId val="97206656"/>
      </c:barChart>
      <c:catAx>
        <c:axId val="97204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7206656"/>
        <c:crosses val="autoZero"/>
        <c:auto val="1"/>
        <c:lblAlgn val="ctr"/>
        <c:lblOffset val="100"/>
        <c:noMultiLvlLbl val="0"/>
      </c:catAx>
      <c:valAx>
        <c:axId val="97206656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one"/>
        <c:crossAx val="972048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Ingreso en</a:t>
            </a:r>
            <a:r>
              <a:rPr lang="en-US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CREAs por g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 animal,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65427725789598"/>
          <c:y val="0.16125066957698914"/>
          <c:w val="0.83405595577148606"/>
          <c:h val="0.62144200944494843"/>
        </c:manualLayout>
      </c:layout>
      <c:lineChart>
        <c:grouping val="standard"/>
        <c:varyColors val="0"/>
        <c:ser>
          <c:idx val="0"/>
          <c:order val="0"/>
          <c:tx>
            <c:strRef>
              <c:f>Ingresos_grupos!$A$5</c:f>
              <c:strCache>
                <c:ptCount val="1"/>
                <c:pt idx="0">
                  <c:v>Grupo animal</c:v>
                </c:pt>
              </c:strCache>
            </c:strRef>
          </c:tx>
          <c:marker>
            <c:symbol val="diamond"/>
            <c:size val="5"/>
            <c:spPr>
              <a:solidFill>
                <a:srgbClr val="3030F0"/>
              </a:solidFill>
            </c:spPr>
          </c:marker>
          <c:dLbls>
            <c:dLbl>
              <c:idx val="0"/>
              <c:layout>
                <c:manualLayout>
                  <c:x val="-2.2289766970618033E-2"/>
                  <c:y val="-6.700166325913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26849037487338E-3"/>
                  <c:y val="-2.6800665303654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790273556231003E-3"/>
                  <c:y val="-1.7867110202436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Ingresos_grupos!$A$7:$A$10</c:f>
              <c:strCache>
                <c:ptCount val="4"/>
                <c:pt idx="0">
                  <c:v>Anfibios</c:v>
                </c:pt>
                <c:pt idx="1">
                  <c:v>Reptiles terrestres</c:v>
                </c:pt>
                <c:pt idx="2">
                  <c:v>Mamíferos terrestres</c:v>
                </c:pt>
                <c:pt idx="3">
                  <c:v>Aves</c:v>
                </c:pt>
              </c:strCache>
            </c:strRef>
          </c:cat>
          <c:val>
            <c:numRef>
              <c:f>Ingresos_grupos!$J$7:$J$10</c:f>
              <c:numCache>
                <c:formatCode>#,##0</c:formatCode>
                <c:ptCount val="4"/>
                <c:pt idx="0">
                  <c:v>6</c:v>
                </c:pt>
                <c:pt idx="1">
                  <c:v>4085</c:v>
                </c:pt>
                <c:pt idx="2">
                  <c:v>225</c:v>
                </c:pt>
                <c:pt idx="3">
                  <c:v>5389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52096"/>
        <c:axId val="97253632"/>
      </c:lineChart>
      <c:catAx>
        <c:axId val="97252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7253632"/>
        <c:crosses val="autoZero"/>
        <c:auto val="1"/>
        <c:lblAlgn val="ctr"/>
        <c:lblOffset val="100"/>
        <c:noMultiLvlLbl val="0"/>
      </c:catAx>
      <c:valAx>
        <c:axId val="97253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725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41</xdr:row>
      <xdr:rowOff>28575</xdr:rowOff>
    </xdr:from>
    <xdr:to>
      <xdr:col>9</xdr:col>
      <xdr:colOff>209551</xdr:colOff>
      <xdr:row>62</xdr:row>
      <xdr:rowOff>95249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13</xdr:row>
      <xdr:rowOff>38099</xdr:rowOff>
    </xdr:from>
    <xdr:to>
      <xdr:col>6</xdr:col>
      <xdr:colOff>114300</xdr:colOff>
      <xdr:row>32</xdr:row>
      <xdr:rowOff>161924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333374</xdr:colOff>
      <xdr:row>14</xdr:row>
      <xdr:rowOff>119062</xdr:rowOff>
    </xdr:from>
    <xdr:to>
      <xdr:col>16</xdr:col>
      <xdr:colOff>514349</xdr:colOff>
      <xdr:row>34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95250</xdr:rowOff>
    </xdr:from>
    <xdr:to>
      <xdr:col>0</xdr:col>
      <xdr:colOff>2937150</xdr:colOff>
      <xdr:row>0</xdr:row>
      <xdr:rowOff>1264705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1</xdr:row>
      <xdr:rowOff>123824</xdr:rowOff>
    </xdr:from>
    <xdr:to>
      <xdr:col>25</xdr:col>
      <xdr:colOff>257175</xdr:colOff>
      <xdr:row>24</xdr:row>
      <xdr:rowOff>85724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142875</xdr:rowOff>
    </xdr:from>
    <xdr:to>
      <xdr:col>4</xdr:col>
      <xdr:colOff>193950</xdr:colOff>
      <xdr:row>0</xdr:row>
      <xdr:rowOff>1312330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42875"/>
          <a:ext cx="2880000" cy="1169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41550</xdr:colOff>
      <xdr:row>0</xdr:row>
      <xdr:rowOff>1226605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838199</xdr:colOff>
      <xdr:row>4</xdr:row>
      <xdr:rowOff>57149</xdr:rowOff>
    </xdr:from>
    <xdr:to>
      <xdr:col>11</xdr:col>
      <xdr:colOff>552450</xdr:colOff>
      <xdr:row>22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95250</xdr:rowOff>
    </xdr:from>
    <xdr:to>
      <xdr:col>3</xdr:col>
      <xdr:colOff>432075</xdr:colOff>
      <xdr:row>0</xdr:row>
      <xdr:rowOff>1264705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13</xdr:row>
      <xdr:rowOff>128586</xdr:rowOff>
    </xdr:from>
    <xdr:to>
      <xdr:col>8</xdr:col>
      <xdr:colOff>161925</xdr:colOff>
      <xdr:row>31</xdr:row>
      <xdr:rowOff>57149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28575</xdr:rowOff>
    </xdr:from>
    <xdr:to>
      <xdr:col>2</xdr:col>
      <xdr:colOff>565425</xdr:colOff>
      <xdr:row>3</xdr:row>
      <xdr:rowOff>83605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5"/>
          <a:ext cx="2880000" cy="116945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0.0152</cdr:x>
      <cdr:y>0.37018</cdr:y>
    </cdr:from>
    <cdr:to>
      <cdr:x>0.16109</cdr:x>
      <cdr:y>0.69179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95250" y="10525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>
              <a:latin typeface="Arial" panose="020B0604020202020204" pitchFamily="34" charset="0"/>
              <a:cs typeface="Arial" panose="020B0604020202020204" pitchFamily="34" charset="0"/>
            </a:rPr>
            <a:t>Unidades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A25" zoomScaleNormal="100" workbookViewId="0">
      <selection activeCell="A64" sqref="A64:C64"/>
    </sheetView>
  </sheetViews>
  <sheetFormatPr baseColWidth="10" defaultRowHeight="12.75" x14ac:dyDescent="0.2"/>
  <cols>
    <col min="1" max="1" width="48" customWidth="1"/>
    <col min="2" max="9" width="8.28515625" customWidth="1"/>
    <col min="10" max="10" width="10.5703125" customWidth="1"/>
    <col min="11" max="11" width="8.28515625" customWidth="1"/>
    <col min="12" max="12" width="10.42578125" customWidth="1"/>
    <col min="13" max="13" width="9.85546875" customWidth="1"/>
    <col min="14" max="14" width="8.28515625" customWidth="1"/>
    <col min="15" max="15" width="11.5703125" customWidth="1"/>
    <col min="16" max="16" width="17.5703125" customWidth="1"/>
    <col min="17" max="17" width="20.28515625" customWidth="1"/>
    <col min="253" max="253" width="40.28515625" bestFit="1" customWidth="1"/>
    <col min="254" max="262" width="5.7109375" customWidth="1"/>
    <col min="263" max="263" width="6.7109375" customWidth="1"/>
    <col min="509" max="509" width="40.28515625" bestFit="1" customWidth="1"/>
    <col min="510" max="518" width="5.7109375" customWidth="1"/>
    <col min="519" max="519" width="6.7109375" customWidth="1"/>
    <col min="765" max="765" width="40.28515625" bestFit="1" customWidth="1"/>
    <col min="766" max="774" width="5.7109375" customWidth="1"/>
    <col min="775" max="775" width="6.7109375" customWidth="1"/>
    <col min="1021" max="1021" width="40.28515625" bestFit="1" customWidth="1"/>
    <col min="1022" max="1030" width="5.7109375" customWidth="1"/>
    <col min="1031" max="1031" width="6.7109375" customWidth="1"/>
    <col min="1277" max="1277" width="40.28515625" bestFit="1" customWidth="1"/>
    <col min="1278" max="1286" width="5.7109375" customWidth="1"/>
    <col min="1287" max="1287" width="6.7109375" customWidth="1"/>
    <col min="1533" max="1533" width="40.28515625" bestFit="1" customWidth="1"/>
    <col min="1534" max="1542" width="5.7109375" customWidth="1"/>
    <col min="1543" max="1543" width="6.7109375" customWidth="1"/>
    <col min="1789" max="1789" width="40.28515625" bestFit="1" customWidth="1"/>
    <col min="1790" max="1798" width="5.7109375" customWidth="1"/>
    <col min="1799" max="1799" width="6.7109375" customWidth="1"/>
    <col min="2045" max="2045" width="40.28515625" bestFit="1" customWidth="1"/>
    <col min="2046" max="2054" width="5.7109375" customWidth="1"/>
    <col min="2055" max="2055" width="6.7109375" customWidth="1"/>
    <col min="2301" max="2301" width="40.28515625" bestFit="1" customWidth="1"/>
    <col min="2302" max="2310" width="5.7109375" customWidth="1"/>
    <col min="2311" max="2311" width="6.7109375" customWidth="1"/>
    <col min="2557" max="2557" width="40.28515625" bestFit="1" customWidth="1"/>
    <col min="2558" max="2566" width="5.7109375" customWidth="1"/>
    <col min="2567" max="2567" width="6.7109375" customWidth="1"/>
    <col min="2813" max="2813" width="40.28515625" bestFit="1" customWidth="1"/>
    <col min="2814" max="2822" width="5.7109375" customWidth="1"/>
    <col min="2823" max="2823" width="6.7109375" customWidth="1"/>
    <col min="3069" max="3069" width="40.28515625" bestFit="1" customWidth="1"/>
    <col min="3070" max="3078" width="5.7109375" customWidth="1"/>
    <col min="3079" max="3079" width="6.7109375" customWidth="1"/>
    <col min="3325" max="3325" width="40.28515625" bestFit="1" customWidth="1"/>
    <col min="3326" max="3334" width="5.7109375" customWidth="1"/>
    <col min="3335" max="3335" width="6.7109375" customWidth="1"/>
    <col min="3581" max="3581" width="40.28515625" bestFit="1" customWidth="1"/>
    <col min="3582" max="3590" width="5.7109375" customWidth="1"/>
    <col min="3591" max="3591" width="6.7109375" customWidth="1"/>
    <col min="3837" max="3837" width="40.28515625" bestFit="1" customWidth="1"/>
    <col min="3838" max="3846" width="5.7109375" customWidth="1"/>
    <col min="3847" max="3847" width="6.7109375" customWidth="1"/>
    <col min="4093" max="4093" width="40.28515625" bestFit="1" customWidth="1"/>
    <col min="4094" max="4102" width="5.7109375" customWidth="1"/>
    <col min="4103" max="4103" width="6.7109375" customWidth="1"/>
    <col min="4349" max="4349" width="40.28515625" bestFit="1" customWidth="1"/>
    <col min="4350" max="4358" width="5.7109375" customWidth="1"/>
    <col min="4359" max="4359" width="6.7109375" customWidth="1"/>
    <col min="4605" max="4605" width="40.28515625" bestFit="1" customWidth="1"/>
    <col min="4606" max="4614" width="5.7109375" customWidth="1"/>
    <col min="4615" max="4615" width="6.7109375" customWidth="1"/>
    <col min="4861" max="4861" width="40.28515625" bestFit="1" customWidth="1"/>
    <col min="4862" max="4870" width="5.7109375" customWidth="1"/>
    <col min="4871" max="4871" width="6.7109375" customWidth="1"/>
    <col min="5117" max="5117" width="40.28515625" bestFit="1" customWidth="1"/>
    <col min="5118" max="5126" width="5.7109375" customWidth="1"/>
    <col min="5127" max="5127" width="6.7109375" customWidth="1"/>
    <col min="5373" max="5373" width="40.28515625" bestFit="1" customWidth="1"/>
    <col min="5374" max="5382" width="5.7109375" customWidth="1"/>
    <col min="5383" max="5383" width="6.7109375" customWidth="1"/>
    <col min="5629" max="5629" width="40.28515625" bestFit="1" customWidth="1"/>
    <col min="5630" max="5638" width="5.7109375" customWidth="1"/>
    <col min="5639" max="5639" width="6.7109375" customWidth="1"/>
    <col min="5885" max="5885" width="40.28515625" bestFit="1" customWidth="1"/>
    <col min="5886" max="5894" width="5.7109375" customWidth="1"/>
    <col min="5895" max="5895" width="6.7109375" customWidth="1"/>
    <col min="6141" max="6141" width="40.28515625" bestFit="1" customWidth="1"/>
    <col min="6142" max="6150" width="5.7109375" customWidth="1"/>
    <col min="6151" max="6151" width="6.7109375" customWidth="1"/>
    <col min="6397" max="6397" width="40.28515625" bestFit="1" customWidth="1"/>
    <col min="6398" max="6406" width="5.7109375" customWidth="1"/>
    <col min="6407" max="6407" width="6.7109375" customWidth="1"/>
    <col min="6653" max="6653" width="40.28515625" bestFit="1" customWidth="1"/>
    <col min="6654" max="6662" width="5.7109375" customWidth="1"/>
    <col min="6663" max="6663" width="6.7109375" customWidth="1"/>
    <col min="6909" max="6909" width="40.28515625" bestFit="1" customWidth="1"/>
    <col min="6910" max="6918" width="5.7109375" customWidth="1"/>
    <col min="6919" max="6919" width="6.7109375" customWidth="1"/>
    <col min="7165" max="7165" width="40.28515625" bestFit="1" customWidth="1"/>
    <col min="7166" max="7174" width="5.7109375" customWidth="1"/>
    <col min="7175" max="7175" width="6.7109375" customWidth="1"/>
    <col min="7421" max="7421" width="40.28515625" bestFit="1" customWidth="1"/>
    <col min="7422" max="7430" width="5.7109375" customWidth="1"/>
    <col min="7431" max="7431" width="6.7109375" customWidth="1"/>
    <col min="7677" max="7677" width="40.28515625" bestFit="1" customWidth="1"/>
    <col min="7678" max="7686" width="5.7109375" customWidth="1"/>
    <col min="7687" max="7687" width="6.7109375" customWidth="1"/>
    <col min="7933" max="7933" width="40.28515625" bestFit="1" customWidth="1"/>
    <col min="7934" max="7942" width="5.7109375" customWidth="1"/>
    <col min="7943" max="7943" width="6.7109375" customWidth="1"/>
    <col min="8189" max="8189" width="40.28515625" bestFit="1" customWidth="1"/>
    <col min="8190" max="8198" width="5.7109375" customWidth="1"/>
    <col min="8199" max="8199" width="6.7109375" customWidth="1"/>
    <col min="8445" max="8445" width="40.28515625" bestFit="1" customWidth="1"/>
    <col min="8446" max="8454" width="5.7109375" customWidth="1"/>
    <col min="8455" max="8455" width="6.7109375" customWidth="1"/>
    <col min="8701" max="8701" width="40.28515625" bestFit="1" customWidth="1"/>
    <col min="8702" max="8710" width="5.7109375" customWidth="1"/>
    <col min="8711" max="8711" width="6.7109375" customWidth="1"/>
    <col min="8957" max="8957" width="40.28515625" bestFit="1" customWidth="1"/>
    <col min="8958" max="8966" width="5.7109375" customWidth="1"/>
    <col min="8967" max="8967" width="6.7109375" customWidth="1"/>
    <col min="9213" max="9213" width="40.28515625" bestFit="1" customWidth="1"/>
    <col min="9214" max="9222" width="5.7109375" customWidth="1"/>
    <col min="9223" max="9223" width="6.7109375" customWidth="1"/>
    <col min="9469" max="9469" width="40.28515625" bestFit="1" customWidth="1"/>
    <col min="9470" max="9478" width="5.7109375" customWidth="1"/>
    <col min="9479" max="9479" width="6.7109375" customWidth="1"/>
    <col min="9725" max="9725" width="40.28515625" bestFit="1" customWidth="1"/>
    <col min="9726" max="9734" width="5.7109375" customWidth="1"/>
    <col min="9735" max="9735" width="6.7109375" customWidth="1"/>
    <col min="9981" max="9981" width="40.28515625" bestFit="1" customWidth="1"/>
    <col min="9982" max="9990" width="5.7109375" customWidth="1"/>
    <col min="9991" max="9991" width="6.7109375" customWidth="1"/>
    <col min="10237" max="10237" width="40.28515625" bestFit="1" customWidth="1"/>
    <col min="10238" max="10246" width="5.7109375" customWidth="1"/>
    <col min="10247" max="10247" width="6.7109375" customWidth="1"/>
    <col min="10493" max="10493" width="40.28515625" bestFit="1" customWidth="1"/>
    <col min="10494" max="10502" width="5.7109375" customWidth="1"/>
    <col min="10503" max="10503" width="6.7109375" customWidth="1"/>
    <col min="10749" max="10749" width="40.28515625" bestFit="1" customWidth="1"/>
    <col min="10750" max="10758" width="5.7109375" customWidth="1"/>
    <col min="10759" max="10759" width="6.7109375" customWidth="1"/>
    <col min="11005" max="11005" width="40.28515625" bestFit="1" customWidth="1"/>
    <col min="11006" max="11014" width="5.7109375" customWidth="1"/>
    <col min="11015" max="11015" width="6.7109375" customWidth="1"/>
    <col min="11261" max="11261" width="40.28515625" bestFit="1" customWidth="1"/>
    <col min="11262" max="11270" width="5.7109375" customWidth="1"/>
    <col min="11271" max="11271" width="6.7109375" customWidth="1"/>
    <col min="11517" max="11517" width="40.28515625" bestFit="1" customWidth="1"/>
    <col min="11518" max="11526" width="5.7109375" customWidth="1"/>
    <col min="11527" max="11527" width="6.7109375" customWidth="1"/>
    <col min="11773" max="11773" width="40.28515625" bestFit="1" customWidth="1"/>
    <col min="11774" max="11782" width="5.7109375" customWidth="1"/>
    <col min="11783" max="11783" width="6.7109375" customWidth="1"/>
    <col min="12029" max="12029" width="40.28515625" bestFit="1" customWidth="1"/>
    <col min="12030" max="12038" width="5.7109375" customWidth="1"/>
    <col min="12039" max="12039" width="6.7109375" customWidth="1"/>
    <col min="12285" max="12285" width="40.28515625" bestFit="1" customWidth="1"/>
    <col min="12286" max="12294" width="5.7109375" customWidth="1"/>
    <col min="12295" max="12295" width="6.7109375" customWidth="1"/>
    <col min="12541" max="12541" width="40.28515625" bestFit="1" customWidth="1"/>
    <col min="12542" max="12550" width="5.7109375" customWidth="1"/>
    <col min="12551" max="12551" width="6.7109375" customWidth="1"/>
    <col min="12797" max="12797" width="40.28515625" bestFit="1" customWidth="1"/>
    <col min="12798" max="12806" width="5.7109375" customWidth="1"/>
    <col min="12807" max="12807" width="6.7109375" customWidth="1"/>
    <col min="13053" max="13053" width="40.28515625" bestFit="1" customWidth="1"/>
    <col min="13054" max="13062" width="5.7109375" customWidth="1"/>
    <col min="13063" max="13063" width="6.7109375" customWidth="1"/>
    <col min="13309" max="13309" width="40.28515625" bestFit="1" customWidth="1"/>
    <col min="13310" max="13318" width="5.7109375" customWidth="1"/>
    <col min="13319" max="13319" width="6.7109375" customWidth="1"/>
    <col min="13565" max="13565" width="40.28515625" bestFit="1" customWidth="1"/>
    <col min="13566" max="13574" width="5.7109375" customWidth="1"/>
    <col min="13575" max="13575" width="6.7109375" customWidth="1"/>
    <col min="13821" max="13821" width="40.28515625" bestFit="1" customWidth="1"/>
    <col min="13822" max="13830" width="5.7109375" customWidth="1"/>
    <col min="13831" max="13831" width="6.7109375" customWidth="1"/>
    <col min="14077" max="14077" width="40.28515625" bestFit="1" customWidth="1"/>
    <col min="14078" max="14086" width="5.7109375" customWidth="1"/>
    <col min="14087" max="14087" width="6.7109375" customWidth="1"/>
    <col min="14333" max="14333" width="40.28515625" bestFit="1" customWidth="1"/>
    <col min="14334" max="14342" width="5.7109375" customWidth="1"/>
    <col min="14343" max="14343" width="6.7109375" customWidth="1"/>
    <col min="14589" max="14589" width="40.28515625" bestFit="1" customWidth="1"/>
    <col min="14590" max="14598" width="5.7109375" customWidth="1"/>
    <col min="14599" max="14599" width="6.7109375" customWidth="1"/>
    <col min="14845" max="14845" width="40.28515625" bestFit="1" customWidth="1"/>
    <col min="14846" max="14854" width="5.7109375" customWidth="1"/>
    <col min="14855" max="14855" width="6.7109375" customWidth="1"/>
    <col min="15101" max="15101" width="40.28515625" bestFit="1" customWidth="1"/>
    <col min="15102" max="15110" width="5.7109375" customWidth="1"/>
    <col min="15111" max="15111" width="6.7109375" customWidth="1"/>
    <col min="15357" max="15357" width="40.28515625" bestFit="1" customWidth="1"/>
    <col min="15358" max="15366" width="5.7109375" customWidth="1"/>
    <col min="15367" max="15367" width="6.7109375" customWidth="1"/>
    <col min="15613" max="15613" width="40.28515625" bestFit="1" customWidth="1"/>
    <col min="15614" max="15622" width="5.7109375" customWidth="1"/>
    <col min="15623" max="15623" width="6.7109375" customWidth="1"/>
    <col min="15869" max="15869" width="40.28515625" bestFit="1" customWidth="1"/>
    <col min="15870" max="15878" width="5.7109375" customWidth="1"/>
    <col min="15879" max="15879" width="6.7109375" customWidth="1"/>
    <col min="16125" max="16125" width="40.28515625" bestFit="1" customWidth="1"/>
    <col min="16126" max="16134" width="5.7109375" customWidth="1"/>
    <col min="16135" max="16135" width="6.7109375" customWidth="1"/>
  </cols>
  <sheetData>
    <row r="1" spans="1:17" ht="116.45" customHeight="1" x14ac:dyDescent="0.2"/>
    <row r="2" spans="1:17" ht="18.75" customHeight="1" x14ac:dyDescent="0.2">
      <c r="A2" s="2" t="s">
        <v>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x14ac:dyDescent="0.2">
      <c r="A3" s="13"/>
      <c r="B3" s="14">
        <v>2002</v>
      </c>
      <c r="C3" s="14">
        <v>2003</v>
      </c>
      <c r="D3" s="14">
        <v>2004</v>
      </c>
      <c r="E3" s="14">
        <v>2005</v>
      </c>
      <c r="F3" s="14">
        <v>2006</v>
      </c>
      <c r="G3" s="14">
        <v>2007</v>
      </c>
      <c r="H3" s="14">
        <v>2008</v>
      </c>
      <c r="I3" s="14">
        <v>2009</v>
      </c>
      <c r="J3" s="14">
        <v>2010</v>
      </c>
      <c r="K3" s="14">
        <v>2011</v>
      </c>
      <c r="L3" s="14">
        <v>2012</v>
      </c>
      <c r="M3" s="14">
        <v>2013</v>
      </c>
      <c r="N3" s="27">
        <v>2014</v>
      </c>
      <c r="O3" s="27">
        <v>2015</v>
      </c>
    </row>
    <row r="4" spans="1:17" x14ac:dyDescent="0.2">
      <c r="A4" s="21" t="s">
        <v>18</v>
      </c>
      <c r="B4" s="17">
        <v>6631</v>
      </c>
      <c r="C4" s="17">
        <v>6866</v>
      </c>
      <c r="D4" s="17">
        <v>7002</v>
      </c>
      <c r="E4" s="17">
        <v>7499</v>
      </c>
      <c r="F4" s="17">
        <v>7171</v>
      </c>
      <c r="G4" s="17">
        <v>7760</v>
      </c>
      <c r="H4" s="17">
        <v>7151</v>
      </c>
      <c r="I4" s="17">
        <v>7348</v>
      </c>
      <c r="J4" s="17">
        <v>7638</v>
      </c>
      <c r="K4" s="17">
        <v>7107</v>
      </c>
      <c r="L4" s="17">
        <v>6327</v>
      </c>
      <c r="M4" s="18">
        <v>5375</v>
      </c>
      <c r="N4" s="18">
        <v>5628</v>
      </c>
      <c r="O4" s="25">
        <v>9705</v>
      </c>
      <c r="P4" s="8">
        <f>O4-N4</f>
        <v>4077</v>
      </c>
      <c r="Q4">
        <f>((O6-O4)/O4)*100</f>
        <v>-48.9747552807831</v>
      </c>
    </row>
    <row r="5" spans="1:17" ht="12.75" customHeight="1" x14ac:dyDescent="0.2">
      <c r="A5" s="19" t="s">
        <v>19</v>
      </c>
      <c r="B5" s="20">
        <v>1300</v>
      </c>
      <c r="C5" s="20">
        <v>1056</v>
      </c>
      <c r="D5" s="20">
        <v>1336</v>
      </c>
      <c r="E5" s="20">
        <v>1642</v>
      </c>
      <c r="F5" s="20">
        <v>1625</v>
      </c>
      <c r="G5" s="20">
        <v>1351</v>
      </c>
      <c r="H5" s="20">
        <v>829</v>
      </c>
      <c r="I5" s="20">
        <v>1327</v>
      </c>
      <c r="J5" s="20">
        <v>265</v>
      </c>
      <c r="K5" s="17">
        <v>657</v>
      </c>
      <c r="L5" s="17">
        <v>604</v>
      </c>
      <c r="M5" s="18">
        <v>496</v>
      </c>
      <c r="N5" s="18">
        <v>328</v>
      </c>
      <c r="O5" s="25">
        <v>697</v>
      </c>
      <c r="Q5">
        <f>((N6-N4)/N4)*100</f>
        <v>-45.788912579957355</v>
      </c>
    </row>
    <row r="6" spans="1:17" ht="13.5" customHeight="1" x14ac:dyDescent="0.2">
      <c r="A6" s="21" t="s">
        <v>20</v>
      </c>
      <c r="B6" s="17">
        <v>2562</v>
      </c>
      <c r="C6" s="17">
        <v>2925</v>
      </c>
      <c r="D6" s="17">
        <v>2774</v>
      </c>
      <c r="E6" s="17">
        <v>3205</v>
      </c>
      <c r="F6" s="17">
        <v>3039</v>
      </c>
      <c r="G6" s="17">
        <v>3186</v>
      </c>
      <c r="H6" s="17">
        <v>3795</v>
      </c>
      <c r="I6" s="17">
        <v>3795</v>
      </c>
      <c r="J6" s="17">
        <v>3380</v>
      </c>
      <c r="K6" s="17">
        <v>3561</v>
      </c>
      <c r="L6" s="17">
        <v>3339</v>
      </c>
      <c r="M6" s="18">
        <v>2824</v>
      </c>
      <c r="N6" s="18">
        <v>3051</v>
      </c>
      <c r="O6" s="25">
        <v>4952</v>
      </c>
      <c r="P6" s="8"/>
      <c r="Q6">
        <f>(4952*100)/O4</f>
        <v>51.0252447192169</v>
      </c>
    </row>
    <row r="7" spans="1:17" ht="13.5" customHeight="1" x14ac:dyDescent="0.2">
      <c r="A7" s="15" t="s">
        <v>21</v>
      </c>
      <c r="B7" s="16">
        <v>1912</v>
      </c>
      <c r="C7" s="16">
        <v>1543</v>
      </c>
      <c r="D7" s="16">
        <v>1414</v>
      </c>
      <c r="E7" s="16">
        <v>1205</v>
      </c>
      <c r="F7" s="16">
        <v>1151</v>
      </c>
      <c r="G7" s="16">
        <v>1523</v>
      </c>
      <c r="H7" s="16">
        <v>1176</v>
      </c>
      <c r="I7" s="16">
        <v>1327</v>
      </c>
      <c r="J7" s="16">
        <v>1593</v>
      </c>
      <c r="K7" s="17">
        <v>1526</v>
      </c>
      <c r="L7" s="17">
        <v>1171</v>
      </c>
      <c r="M7" s="18">
        <v>908</v>
      </c>
      <c r="N7" s="18">
        <v>1050</v>
      </c>
      <c r="O7" s="25">
        <v>1474</v>
      </c>
      <c r="Q7">
        <f>(N6*100)/N4</f>
        <v>54.211087420042645</v>
      </c>
    </row>
    <row r="8" spans="1:17" x14ac:dyDescent="0.2">
      <c r="A8" s="15" t="s">
        <v>22</v>
      </c>
      <c r="B8" s="16">
        <v>699</v>
      </c>
      <c r="C8" s="16">
        <v>630</v>
      </c>
      <c r="D8" s="16">
        <v>757</v>
      </c>
      <c r="E8" s="16">
        <v>856</v>
      </c>
      <c r="F8" s="16">
        <v>823</v>
      </c>
      <c r="G8" s="16">
        <v>956</v>
      </c>
      <c r="H8" s="16">
        <v>966</v>
      </c>
      <c r="I8" s="16">
        <v>1294</v>
      </c>
      <c r="J8" s="16">
        <v>1302</v>
      </c>
      <c r="K8" s="17">
        <v>1046</v>
      </c>
      <c r="L8" s="17">
        <v>123</v>
      </c>
      <c r="M8" s="18">
        <v>746</v>
      </c>
      <c r="N8" s="18">
        <v>850</v>
      </c>
      <c r="O8" s="25">
        <v>1074</v>
      </c>
    </row>
    <row r="9" spans="1:17" x14ac:dyDescent="0.2">
      <c r="A9" s="15" t="s">
        <v>23</v>
      </c>
      <c r="B9" s="16">
        <v>127</v>
      </c>
      <c r="C9" s="16">
        <v>43</v>
      </c>
      <c r="D9" s="16">
        <v>20</v>
      </c>
      <c r="E9" s="16">
        <v>37</v>
      </c>
      <c r="F9" s="16">
        <v>34</v>
      </c>
      <c r="G9" s="16">
        <v>87</v>
      </c>
      <c r="H9" s="16">
        <v>124</v>
      </c>
      <c r="I9" s="16">
        <v>150</v>
      </c>
      <c r="J9" s="16">
        <v>41</v>
      </c>
      <c r="K9" s="17">
        <v>167</v>
      </c>
      <c r="L9" s="17">
        <v>205</v>
      </c>
      <c r="M9" s="22">
        <v>55</v>
      </c>
      <c r="N9" s="18">
        <v>21</v>
      </c>
      <c r="O9" s="25">
        <v>72</v>
      </c>
    </row>
    <row r="10" spans="1:17" x14ac:dyDescent="0.2">
      <c r="A10" s="15" t="s">
        <v>24</v>
      </c>
      <c r="B10" s="16">
        <v>357</v>
      </c>
      <c r="C10" s="16">
        <v>108</v>
      </c>
      <c r="D10" s="16">
        <v>85</v>
      </c>
      <c r="E10" s="16">
        <v>157</v>
      </c>
      <c r="F10" s="16">
        <v>104</v>
      </c>
      <c r="G10" s="16">
        <v>111</v>
      </c>
      <c r="H10" s="16">
        <v>328</v>
      </c>
      <c r="I10" s="16">
        <v>1294</v>
      </c>
      <c r="J10" s="16">
        <v>1514</v>
      </c>
      <c r="K10" s="17">
        <v>188</v>
      </c>
      <c r="L10" s="17">
        <v>106</v>
      </c>
      <c r="M10" s="22">
        <v>128</v>
      </c>
      <c r="N10" s="18">
        <v>93</v>
      </c>
      <c r="O10" s="25">
        <v>930</v>
      </c>
    </row>
    <row r="11" spans="1:17" x14ac:dyDescent="0.2">
      <c r="A11" s="15" t="s">
        <v>25</v>
      </c>
      <c r="B11" s="16">
        <v>974</v>
      </c>
      <c r="C11" s="16">
        <v>561</v>
      </c>
      <c r="D11" s="16">
        <v>616</v>
      </c>
      <c r="E11" s="16">
        <v>397</v>
      </c>
      <c r="F11" s="16">
        <v>395</v>
      </c>
      <c r="G11" s="16">
        <v>253</v>
      </c>
      <c r="H11" s="16">
        <v>395</v>
      </c>
      <c r="I11" s="16">
        <v>394</v>
      </c>
      <c r="J11" s="16">
        <v>219</v>
      </c>
      <c r="K11" s="17">
        <v>249</v>
      </c>
      <c r="L11" s="17">
        <v>949</v>
      </c>
      <c r="M11" s="22">
        <v>167</v>
      </c>
      <c r="N11" s="18">
        <v>235</v>
      </c>
      <c r="O11" s="25">
        <v>773</v>
      </c>
    </row>
    <row r="12" spans="1:17" x14ac:dyDescent="0.2">
      <c r="A12" s="23" t="s">
        <v>37</v>
      </c>
      <c r="B12" s="24">
        <f t="shared" ref="B12:L12" si="0">B6/(B4-B5)</f>
        <v>0.48058525604952168</v>
      </c>
      <c r="C12" s="24">
        <f t="shared" si="0"/>
        <v>0.50344234079173833</v>
      </c>
      <c r="D12" s="24">
        <f>D6/(D4-D5)</f>
        <v>0.48958701023649842</v>
      </c>
      <c r="E12" s="24">
        <f t="shared" si="0"/>
        <v>0.54720846849923166</v>
      </c>
      <c r="F12" s="24">
        <f t="shared" si="0"/>
        <v>0.54796249549224663</v>
      </c>
      <c r="G12" s="24">
        <f t="shared" si="0"/>
        <v>0.49711343423310966</v>
      </c>
      <c r="H12" s="24">
        <f t="shared" si="0"/>
        <v>0.60028472002530842</v>
      </c>
      <c r="I12" s="24">
        <f t="shared" si="0"/>
        <v>0.63029397110114604</v>
      </c>
      <c r="J12" s="24">
        <f t="shared" si="0"/>
        <v>0.45842940458429404</v>
      </c>
      <c r="K12" s="24">
        <f t="shared" si="0"/>
        <v>0.552093023255814</v>
      </c>
      <c r="L12" s="24">
        <f t="shared" si="0"/>
        <v>0.58343526122662936</v>
      </c>
      <c r="M12" s="24">
        <f t="shared" ref="M12" si="1">M6/(M4-M5)</f>
        <v>0.57880713260914118</v>
      </c>
      <c r="N12" s="24">
        <f>N6/(N4-N5)</f>
        <v>0.57566037735849052</v>
      </c>
      <c r="O12" s="26">
        <f>O6/(O4-O5)</f>
        <v>0.54973357015985791</v>
      </c>
    </row>
    <row r="13" spans="1:17" x14ac:dyDescent="0.2">
      <c r="B13" s="8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</row>
    <row r="14" spans="1:17" x14ac:dyDescent="0.2"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25" spans="13:15" x14ac:dyDescent="0.2">
      <c r="M25" s="8"/>
      <c r="N25" s="8"/>
      <c r="O25" s="8"/>
    </row>
    <row r="31" spans="13:15" ht="12" customHeight="1" x14ac:dyDescent="0.2"/>
    <row r="36" spans="1:13" ht="24.75" customHeight="1" x14ac:dyDescent="0.2">
      <c r="A36" s="104"/>
      <c r="B36" s="111" t="s">
        <v>91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3"/>
    </row>
    <row r="37" spans="1:13" x14ac:dyDescent="0.2">
      <c r="A37" s="104"/>
      <c r="B37" s="108" t="s">
        <v>38</v>
      </c>
      <c r="C37" s="14" t="s">
        <v>39</v>
      </c>
      <c r="D37" s="14" t="s">
        <v>40</v>
      </c>
      <c r="E37" s="14" t="s">
        <v>41</v>
      </c>
      <c r="F37" s="14" t="s">
        <v>42</v>
      </c>
      <c r="G37" s="14" t="s">
        <v>43</v>
      </c>
      <c r="H37" s="14" t="s">
        <v>44</v>
      </c>
      <c r="I37" s="14" t="s">
        <v>45</v>
      </c>
      <c r="J37" s="14" t="s">
        <v>46</v>
      </c>
      <c r="K37" s="14" t="s">
        <v>47</v>
      </c>
      <c r="L37" s="14" t="s">
        <v>48</v>
      </c>
      <c r="M37" s="27" t="s">
        <v>49</v>
      </c>
    </row>
    <row r="38" spans="1:13" x14ac:dyDescent="0.2">
      <c r="A38" s="109" t="s">
        <v>50</v>
      </c>
      <c r="B38" s="110">
        <v>115</v>
      </c>
      <c r="C38" s="110">
        <v>129</v>
      </c>
      <c r="D38" s="110">
        <v>260</v>
      </c>
      <c r="E38" s="110">
        <v>407</v>
      </c>
      <c r="F38" s="110">
        <v>677</v>
      </c>
      <c r="G38" s="110">
        <v>2370</v>
      </c>
      <c r="H38" s="110">
        <v>2606</v>
      </c>
      <c r="I38" s="110">
        <v>610</v>
      </c>
      <c r="J38" s="110">
        <v>572</v>
      </c>
      <c r="K38" s="110">
        <v>653</v>
      </c>
      <c r="L38" s="110">
        <v>464</v>
      </c>
      <c r="M38" s="110">
        <v>145</v>
      </c>
    </row>
    <row r="39" spans="1:13" x14ac:dyDescent="0.2">
      <c r="A39" s="109" t="s">
        <v>51</v>
      </c>
      <c r="B39" s="110">
        <v>12</v>
      </c>
      <c r="C39" s="110">
        <v>23</v>
      </c>
      <c r="D39" s="110">
        <v>19</v>
      </c>
      <c r="E39" s="110">
        <v>48</v>
      </c>
      <c r="F39" s="110">
        <v>119</v>
      </c>
      <c r="G39" s="110">
        <v>180</v>
      </c>
      <c r="H39" s="110">
        <v>80</v>
      </c>
      <c r="I39" s="110">
        <v>56</v>
      </c>
      <c r="J39" s="110">
        <v>38</v>
      </c>
      <c r="K39" s="110">
        <v>35</v>
      </c>
      <c r="L39" s="110">
        <v>39</v>
      </c>
      <c r="M39" s="110">
        <v>48</v>
      </c>
    </row>
    <row r="40" spans="1:13" x14ac:dyDescent="0.2">
      <c r="A40" s="105" t="s">
        <v>4</v>
      </c>
      <c r="B40" s="106">
        <f>SUM(B38:B39)</f>
        <v>127</v>
      </c>
      <c r="C40" s="106">
        <f t="shared" ref="C40:M40" si="2">SUM(C38:C39)</f>
        <v>152</v>
      </c>
      <c r="D40" s="106">
        <f t="shared" si="2"/>
        <v>279</v>
      </c>
      <c r="E40" s="106">
        <f t="shared" si="2"/>
        <v>455</v>
      </c>
      <c r="F40" s="106">
        <f t="shared" si="2"/>
        <v>796</v>
      </c>
      <c r="G40" s="106">
        <f t="shared" si="2"/>
        <v>2550</v>
      </c>
      <c r="H40" s="106">
        <f t="shared" si="2"/>
        <v>2686</v>
      </c>
      <c r="I40" s="106">
        <f t="shared" si="2"/>
        <v>666</v>
      </c>
      <c r="J40" s="106">
        <f t="shared" si="2"/>
        <v>610</v>
      </c>
      <c r="K40" s="106">
        <f t="shared" si="2"/>
        <v>688</v>
      </c>
      <c r="L40" s="106">
        <f t="shared" si="2"/>
        <v>503</v>
      </c>
      <c r="M40" s="107">
        <f t="shared" si="2"/>
        <v>193</v>
      </c>
    </row>
    <row r="64" spans="1:2" x14ac:dyDescent="0.2">
      <c r="A64" s="3" t="s">
        <v>92</v>
      </c>
      <c r="B64" t="s">
        <v>93</v>
      </c>
    </row>
  </sheetData>
  <mergeCells count="1">
    <mergeCell ref="B36:M3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A20" sqref="A20:B20"/>
    </sheetView>
  </sheetViews>
  <sheetFormatPr baseColWidth="10" defaultColWidth="10.28515625" defaultRowHeight="12.75" x14ac:dyDescent="0.2"/>
  <cols>
    <col min="1" max="1" width="23.5703125" style="9" customWidth="1"/>
    <col min="2" max="14" width="6.5703125" style="9" customWidth="1"/>
    <col min="15" max="15" width="8.28515625" style="9" customWidth="1"/>
    <col min="16" max="257" width="10.28515625" style="9"/>
    <col min="258" max="258" width="21.140625" style="9" bestFit="1" customWidth="1"/>
    <col min="259" max="267" width="4.85546875" style="9" bestFit="1" customWidth="1"/>
    <col min="268" max="268" width="5" style="9" customWidth="1"/>
    <col min="269" max="269" width="5.5703125" style="9" customWidth="1"/>
    <col min="270" max="513" width="10.28515625" style="9"/>
    <col min="514" max="514" width="21.140625" style="9" bestFit="1" customWidth="1"/>
    <col min="515" max="523" width="4.85546875" style="9" bestFit="1" customWidth="1"/>
    <col min="524" max="524" width="5" style="9" customWidth="1"/>
    <col min="525" max="525" width="5.5703125" style="9" customWidth="1"/>
    <col min="526" max="769" width="10.28515625" style="9"/>
    <col min="770" max="770" width="21.140625" style="9" bestFit="1" customWidth="1"/>
    <col min="771" max="779" width="4.85546875" style="9" bestFit="1" customWidth="1"/>
    <col min="780" max="780" width="5" style="9" customWidth="1"/>
    <col min="781" max="781" width="5.5703125" style="9" customWidth="1"/>
    <col min="782" max="1025" width="10.28515625" style="9"/>
    <col min="1026" max="1026" width="21.140625" style="9" bestFit="1" customWidth="1"/>
    <col min="1027" max="1035" width="4.85546875" style="9" bestFit="1" customWidth="1"/>
    <col min="1036" max="1036" width="5" style="9" customWidth="1"/>
    <col min="1037" max="1037" width="5.5703125" style="9" customWidth="1"/>
    <col min="1038" max="1281" width="10.28515625" style="9"/>
    <col min="1282" max="1282" width="21.140625" style="9" bestFit="1" customWidth="1"/>
    <col min="1283" max="1291" width="4.85546875" style="9" bestFit="1" customWidth="1"/>
    <col min="1292" max="1292" width="5" style="9" customWidth="1"/>
    <col min="1293" max="1293" width="5.5703125" style="9" customWidth="1"/>
    <col min="1294" max="1537" width="10.28515625" style="9"/>
    <col min="1538" max="1538" width="21.140625" style="9" bestFit="1" customWidth="1"/>
    <col min="1539" max="1547" width="4.85546875" style="9" bestFit="1" customWidth="1"/>
    <col min="1548" max="1548" width="5" style="9" customWidth="1"/>
    <col min="1549" max="1549" width="5.5703125" style="9" customWidth="1"/>
    <col min="1550" max="1793" width="10.28515625" style="9"/>
    <col min="1794" max="1794" width="21.140625" style="9" bestFit="1" customWidth="1"/>
    <col min="1795" max="1803" width="4.85546875" style="9" bestFit="1" customWidth="1"/>
    <col min="1804" max="1804" width="5" style="9" customWidth="1"/>
    <col min="1805" max="1805" width="5.5703125" style="9" customWidth="1"/>
    <col min="1806" max="2049" width="10.28515625" style="9"/>
    <col min="2050" max="2050" width="21.140625" style="9" bestFit="1" customWidth="1"/>
    <col min="2051" max="2059" width="4.85546875" style="9" bestFit="1" customWidth="1"/>
    <col min="2060" max="2060" width="5" style="9" customWidth="1"/>
    <col min="2061" max="2061" width="5.5703125" style="9" customWidth="1"/>
    <col min="2062" max="2305" width="10.28515625" style="9"/>
    <col min="2306" max="2306" width="21.140625" style="9" bestFit="1" customWidth="1"/>
    <col min="2307" max="2315" width="4.85546875" style="9" bestFit="1" customWidth="1"/>
    <col min="2316" max="2316" width="5" style="9" customWidth="1"/>
    <col min="2317" max="2317" width="5.5703125" style="9" customWidth="1"/>
    <col min="2318" max="2561" width="10.28515625" style="9"/>
    <col min="2562" max="2562" width="21.140625" style="9" bestFit="1" customWidth="1"/>
    <col min="2563" max="2571" width="4.85546875" style="9" bestFit="1" customWidth="1"/>
    <col min="2572" max="2572" width="5" style="9" customWidth="1"/>
    <col min="2573" max="2573" width="5.5703125" style="9" customWidth="1"/>
    <col min="2574" max="2817" width="10.28515625" style="9"/>
    <col min="2818" max="2818" width="21.140625" style="9" bestFit="1" customWidth="1"/>
    <col min="2819" max="2827" width="4.85546875" style="9" bestFit="1" customWidth="1"/>
    <col min="2828" max="2828" width="5" style="9" customWidth="1"/>
    <col min="2829" max="2829" width="5.5703125" style="9" customWidth="1"/>
    <col min="2830" max="3073" width="10.28515625" style="9"/>
    <col min="3074" max="3074" width="21.140625" style="9" bestFit="1" customWidth="1"/>
    <col min="3075" max="3083" width="4.85546875" style="9" bestFit="1" customWidth="1"/>
    <col min="3084" max="3084" width="5" style="9" customWidth="1"/>
    <col min="3085" max="3085" width="5.5703125" style="9" customWidth="1"/>
    <col min="3086" max="3329" width="10.28515625" style="9"/>
    <col min="3330" max="3330" width="21.140625" style="9" bestFit="1" customWidth="1"/>
    <col min="3331" max="3339" width="4.85546875" style="9" bestFit="1" customWidth="1"/>
    <col min="3340" max="3340" width="5" style="9" customWidth="1"/>
    <col min="3341" max="3341" width="5.5703125" style="9" customWidth="1"/>
    <col min="3342" max="3585" width="10.28515625" style="9"/>
    <col min="3586" max="3586" width="21.140625" style="9" bestFit="1" customWidth="1"/>
    <col min="3587" max="3595" width="4.85546875" style="9" bestFit="1" customWidth="1"/>
    <col min="3596" max="3596" width="5" style="9" customWidth="1"/>
    <col min="3597" max="3597" width="5.5703125" style="9" customWidth="1"/>
    <col min="3598" max="3841" width="10.28515625" style="9"/>
    <col min="3842" max="3842" width="21.140625" style="9" bestFit="1" customWidth="1"/>
    <col min="3843" max="3851" width="4.85546875" style="9" bestFit="1" customWidth="1"/>
    <col min="3852" max="3852" width="5" style="9" customWidth="1"/>
    <col min="3853" max="3853" width="5.5703125" style="9" customWidth="1"/>
    <col min="3854" max="4097" width="10.28515625" style="9"/>
    <col min="4098" max="4098" width="21.140625" style="9" bestFit="1" customWidth="1"/>
    <col min="4099" max="4107" width="4.85546875" style="9" bestFit="1" customWidth="1"/>
    <col min="4108" max="4108" width="5" style="9" customWidth="1"/>
    <col min="4109" max="4109" width="5.5703125" style="9" customWidth="1"/>
    <col min="4110" max="4353" width="10.28515625" style="9"/>
    <col min="4354" max="4354" width="21.140625" style="9" bestFit="1" customWidth="1"/>
    <col min="4355" max="4363" width="4.85546875" style="9" bestFit="1" customWidth="1"/>
    <col min="4364" max="4364" width="5" style="9" customWidth="1"/>
    <col min="4365" max="4365" width="5.5703125" style="9" customWidth="1"/>
    <col min="4366" max="4609" width="10.28515625" style="9"/>
    <col min="4610" max="4610" width="21.140625" style="9" bestFit="1" customWidth="1"/>
    <col min="4611" max="4619" width="4.85546875" style="9" bestFit="1" customWidth="1"/>
    <col min="4620" max="4620" width="5" style="9" customWidth="1"/>
    <col min="4621" max="4621" width="5.5703125" style="9" customWidth="1"/>
    <col min="4622" max="4865" width="10.28515625" style="9"/>
    <col min="4866" max="4866" width="21.140625" style="9" bestFit="1" customWidth="1"/>
    <col min="4867" max="4875" width="4.85546875" style="9" bestFit="1" customWidth="1"/>
    <col min="4876" max="4876" width="5" style="9" customWidth="1"/>
    <col min="4877" max="4877" width="5.5703125" style="9" customWidth="1"/>
    <col min="4878" max="5121" width="10.28515625" style="9"/>
    <col min="5122" max="5122" width="21.140625" style="9" bestFit="1" customWidth="1"/>
    <col min="5123" max="5131" width="4.85546875" style="9" bestFit="1" customWidth="1"/>
    <col min="5132" max="5132" width="5" style="9" customWidth="1"/>
    <col min="5133" max="5133" width="5.5703125" style="9" customWidth="1"/>
    <col min="5134" max="5377" width="10.28515625" style="9"/>
    <col min="5378" max="5378" width="21.140625" style="9" bestFit="1" customWidth="1"/>
    <col min="5379" max="5387" width="4.85546875" style="9" bestFit="1" customWidth="1"/>
    <col min="5388" max="5388" width="5" style="9" customWidth="1"/>
    <col min="5389" max="5389" width="5.5703125" style="9" customWidth="1"/>
    <col min="5390" max="5633" width="10.28515625" style="9"/>
    <col min="5634" max="5634" width="21.140625" style="9" bestFit="1" customWidth="1"/>
    <col min="5635" max="5643" width="4.85546875" style="9" bestFit="1" customWidth="1"/>
    <col min="5644" max="5644" width="5" style="9" customWidth="1"/>
    <col min="5645" max="5645" width="5.5703125" style="9" customWidth="1"/>
    <col min="5646" max="5889" width="10.28515625" style="9"/>
    <col min="5890" max="5890" width="21.140625" style="9" bestFit="1" customWidth="1"/>
    <col min="5891" max="5899" width="4.85546875" style="9" bestFit="1" customWidth="1"/>
    <col min="5900" max="5900" width="5" style="9" customWidth="1"/>
    <col min="5901" max="5901" width="5.5703125" style="9" customWidth="1"/>
    <col min="5902" max="6145" width="10.28515625" style="9"/>
    <col min="6146" max="6146" width="21.140625" style="9" bestFit="1" customWidth="1"/>
    <col min="6147" max="6155" width="4.85546875" style="9" bestFit="1" customWidth="1"/>
    <col min="6156" max="6156" width="5" style="9" customWidth="1"/>
    <col min="6157" max="6157" width="5.5703125" style="9" customWidth="1"/>
    <col min="6158" max="6401" width="10.28515625" style="9"/>
    <col min="6402" max="6402" width="21.140625" style="9" bestFit="1" customWidth="1"/>
    <col min="6403" max="6411" width="4.85546875" style="9" bestFit="1" customWidth="1"/>
    <col min="6412" max="6412" width="5" style="9" customWidth="1"/>
    <col min="6413" max="6413" width="5.5703125" style="9" customWidth="1"/>
    <col min="6414" max="6657" width="10.28515625" style="9"/>
    <col min="6658" max="6658" width="21.140625" style="9" bestFit="1" customWidth="1"/>
    <col min="6659" max="6667" width="4.85546875" style="9" bestFit="1" customWidth="1"/>
    <col min="6668" max="6668" width="5" style="9" customWidth="1"/>
    <col min="6669" max="6669" width="5.5703125" style="9" customWidth="1"/>
    <col min="6670" max="6913" width="10.28515625" style="9"/>
    <col min="6914" max="6914" width="21.140625" style="9" bestFit="1" customWidth="1"/>
    <col min="6915" max="6923" width="4.85546875" style="9" bestFit="1" customWidth="1"/>
    <col min="6924" max="6924" width="5" style="9" customWidth="1"/>
    <col min="6925" max="6925" width="5.5703125" style="9" customWidth="1"/>
    <col min="6926" max="7169" width="10.28515625" style="9"/>
    <col min="7170" max="7170" width="21.140625" style="9" bestFit="1" customWidth="1"/>
    <col min="7171" max="7179" width="4.85546875" style="9" bestFit="1" customWidth="1"/>
    <col min="7180" max="7180" width="5" style="9" customWidth="1"/>
    <col min="7181" max="7181" width="5.5703125" style="9" customWidth="1"/>
    <col min="7182" max="7425" width="10.28515625" style="9"/>
    <col min="7426" max="7426" width="21.140625" style="9" bestFit="1" customWidth="1"/>
    <col min="7427" max="7435" width="4.85546875" style="9" bestFit="1" customWidth="1"/>
    <col min="7436" max="7436" width="5" style="9" customWidth="1"/>
    <col min="7437" max="7437" width="5.5703125" style="9" customWidth="1"/>
    <col min="7438" max="7681" width="10.28515625" style="9"/>
    <col min="7682" max="7682" width="21.140625" style="9" bestFit="1" customWidth="1"/>
    <col min="7683" max="7691" width="4.85546875" style="9" bestFit="1" customWidth="1"/>
    <col min="7692" max="7692" width="5" style="9" customWidth="1"/>
    <col min="7693" max="7693" width="5.5703125" style="9" customWidth="1"/>
    <col min="7694" max="7937" width="10.28515625" style="9"/>
    <col min="7938" max="7938" width="21.140625" style="9" bestFit="1" customWidth="1"/>
    <col min="7939" max="7947" width="4.85546875" style="9" bestFit="1" customWidth="1"/>
    <col min="7948" max="7948" width="5" style="9" customWidth="1"/>
    <col min="7949" max="7949" width="5.5703125" style="9" customWidth="1"/>
    <col min="7950" max="8193" width="10.28515625" style="9"/>
    <col min="8194" max="8194" width="21.140625" style="9" bestFit="1" customWidth="1"/>
    <col min="8195" max="8203" width="4.85546875" style="9" bestFit="1" customWidth="1"/>
    <col min="8204" max="8204" width="5" style="9" customWidth="1"/>
    <col min="8205" max="8205" width="5.5703125" style="9" customWidth="1"/>
    <col min="8206" max="8449" width="10.28515625" style="9"/>
    <col min="8450" max="8450" width="21.140625" style="9" bestFit="1" customWidth="1"/>
    <col min="8451" max="8459" width="4.85546875" style="9" bestFit="1" customWidth="1"/>
    <col min="8460" max="8460" width="5" style="9" customWidth="1"/>
    <col min="8461" max="8461" width="5.5703125" style="9" customWidth="1"/>
    <col min="8462" max="8705" width="10.28515625" style="9"/>
    <col min="8706" max="8706" width="21.140625" style="9" bestFit="1" customWidth="1"/>
    <col min="8707" max="8715" width="4.85546875" style="9" bestFit="1" customWidth="1"/>
    <col min="8716" max="8716" width="5" style="9" customWidth="1"/>
    <col min="8717" max="8717" width="5.5703125" style="9" customWidth="1"/>
    <col min="8718" max="8961" width="10.28515625" style="9"/>
    <col min="8962" max="8962" width="21.140625" style="9" bestFit="1" customWidth="1"/>
    <col min="8963" max="8971" width="4.85546875" style="9" bestFit="1" customWidth="1"/>
    <col min="8972" max="8972" width="5" style="9" customWidth="1"/>
    <col min="8973" max="8973" width="5.5703125" style="9" customWidth="1"/>
    <col min="8974" max="9217" width="10.28515625" style="9"/>
    <col min="9218" max="9218" width="21.140625" style="9" bestFit="1" customWidth="1"/>
    <col min="9219" max="9227" width="4.85546875" style="9" bestFit="1" customWidth="1"/>
    <col min="9228" max="9228" width="5" style="9" customWidth="1"/>
    <col min="9229" max="9229" width="5.5703125" style="9" customWidth="1"/>
    <col min="9230" max="9473" width="10.28515625" style="9"/>
    <col min="9474" max="9474" width="21.140625" style="9" bestFit="1" customWidth="1"/>
    <col min="9475" max="9483" width="4.85546875" style="9" bestFit="1" customWidth="1"/>
    <col min="9484" max="9484" width="5" style="9" customWidth="1"/>
    <col min="9485" max="9485" width="5.5703125" style="9" customWidth="1"/>
    <col min="9486" max="9729" width="10.28515625" style="9"/>
    <col min="9730" max="9730" width="21.140625" style="9" bestFit="1" customWidth="1"/>
    <col min="9731" max="9739" width="4.85546875" style="9" bestFit="1" customWidth="1"/>
    <col min="9740" max="9740" width="5" style="9" customWidth="1"/>
    <col min="9741" max="9741" width="5.5703125" style="9" customWidth="1"/>
    <col min="9742" max="9985" width="10.28515625" style="9"/>
    <col min="9986" max="9986" width="21.140625" style="9" bestFit="1" customWidth="1"/>
    <col min="9987" max="9995" width="4.85546875" style="9" bestFit="1" customWidth="1"/>
    <col min="9996" max="9996" width="5" style="9" customWidth="1"/>
    <col min="9997" max="9997" width="5.5703125" style="9" customWidth="1"/>
    <col min="9998" max="10241" width="10.28515625" style="9"/>
    <col min="10242" max="10242" width="21.140625" style="9" bestFit="1" customWidth="1"/>
    <col min="10243" max="10251" width="4.85546875" style="9" bestFit="1" customWidth="1"/>
    <col min="10252" max="10252" width="5" style="9" customWidth="1"/>
    <col min="10253" max="10253" width="5.5703125" style="9" customWidth="1"/>
    <col min="10254" max="10497" width="10.28515625" style="9"/>
    <col min="10498" max="10498" width="21.140625" style="9" bestFit="1" customWidth="1"/>
    <col min="10499" max="10507" width="4.85546875" style="9" bestFit="1" customWidth="1"/>
    <col min="10508" max="10508" width="5" style="9" customWidth="1"/>
    <col min="10509" max="10509" width="5.5703125" style="9" customWidth="1"/>
    <col min="10510" max="10753" width="10.28515625" style="9"/>
    <col min="10754" max="10754" width="21.140625" style="9" bestFit="1" customWidth="1"/>
    <col min="10755" max="10763" width="4.85546875" style="9" bestFit="1" customWidth="1"/>
    <col min="10764" max="10764" width="5" style="9" customWidth="1"/>
    <col min="10765" max="10765" width="5.5703125" style="9" customWidth="1"/>
    <col min="10766" max="11009" width="10.28515625" style="9"/>
    <col min="11010" max="11010" width="21.140625" style="9" bestFit="1" customWidth="1"/>
    <col min="11011" max="11019" width="4.85546875" style="9" bestFit="1" customWidth="1"/>
    <col min="11020" max="11020" width="5" style="9" customWidth="1"/>
    <col min="11021" max="11021" width="5.5703125" style="9" customWidth="1"/>
    <col min="11022" max="11265" width="10.28515625" style="9"/>
    <col min="11266" max="11266" width="21.140625" style="9" bestFit="1" customWidth="1"/>
    <col min="11267" max="11275" width="4.85546875" style="9" bestFit="1" customWidth="1"/>
    <col min="11276" max="11276" width="5" style="9" customWidth="1"/>
    <col min="11277" max="11277" width="5.5703125" style="9" customWidth="1"/>
    <col min="11278" max="11521" width="10.28515625" style="9"/>
    <col min="11522" max="11522" width="21.140625" style="9" bestFit="1" customWidth="1"/>
    <col min="11523" max="11531" width="4.85546875" style="9" bestFit="1" customWidth="1"/>
    <col min="11532" max="11532" width="5" style="9" customWidth="1"/>
    <col min="11533" max="11533" width="5.5703125" style="9" customWidth="1"/>
    <col min="11534" max="11777" width="10.28515625" style="9"/>
    <col min="11778" max="11778" width="21.140625" style="9" bestFit="1" customWidth="1"/>
    <col min="11779" max="11787" width="4.85546875" style="9" bestFit="1" customWidth="1"/>
    <col min="11788" max="11788" width="5" style="9" customWidth="1"/>
    <col min="11789" max="11789" width="5.5703125" style="9" customWidth="1"/>
    <col min="11790" max="12033" width="10.28515625" style="9"/>
    <col min="12034" max="12034" width="21.140625" style="9" bestFit="1" customWidth="1"/>
    <col min="12035" max="12043" width="4.85546875" style="9" bestFit="1" customWidth="1"/>
    <col min="12044" max="12044" width="5" style="9" customWidth="1"/>
    <col min="12045" max="12045" width="5.5703125" style="9" customWidth="1"/>
    <col min="12046" max="12289" width="10.28515625" style="9"/>
    <col min="12290" max="12290" width="21.140625" style="9" bestFit="1" customWidth="1"/>
    <col min="12291" max="12299" width="4.85546875" style="9" bestFit="1" customWidth="1"/>
    <col min="12300" max="12300" width="5" style="9" customWidth="1"/>
    <col min="12301" max="12301" width="5.5703125" style="9" customWidth="1"/>
    <col min="12302" max="12545" width="10.28515625" style="9"/>
    <col min="12546" max="12546" width="21.140625" style="9" bestFit="1" customWidth="1"/>
    <col min="12547" max="12555" width="4.85546875" style="9" bestFit="1" customWidth="1"/>
    <col min="12556" max="12556" width="5" style="9" customWidth="1"/>
    <col min="12557" max="12557" width="5.5703125" style="9" customWidth="1"/>
    <col min="12558" max="12801" width="10.28515625" style="9"/>
    <col min="12802" max="12802" width="21.140625" style="9" bestFit="1" customWidth="1"/>
    <col min="12803" max="12811" width="4.85546875" style="9" bestFit="1" customWidth="1"/>
    <col min="12812" max="12812" width="5" style="9" customWidth="1"/>
    <col min="12813" max="12813" width="5.5703125" style="9" customWidth="1"/>
    <col min="12814" max="13057" width="10.28515625" style="9"/>
    <col min="13058" max="13058" width="21.140625" style="9" bestFit="1" customWidth="1"/>
    <col min="13059" max="13067" width="4.85546875" style="9" bestFit="1" customWidth="1"/>
    <col min="13068" max="13068" width="5" style="9" customWidth="1"/>
    <col min="13069" max="13069" width="5.5703125" style="9" customWidth="1"/>
    <col min="13070" max="13313" width="10.28515625" style="9"/>
    <col min="13314" max="13314" width="21.140625" style="9" bestFit="1" customWidth="1"/>
    <col min="13315" max="13323" width="4.85546875" style="9" bestFit="1" customWidth="1"/>
    <col min="13324" max="13324" width="5" style="9" customWidth="1"/>
    <col min="13325" max="13325" width="5.5703125" style="9" customWidth="1"/>
    <col min="13326" max="13569" width="10.28515625" style="9"/>
    <col min="13570" max="13570" width="21.140625" style="9" bestFit="1" customWidth="1"/>
    <col min="13571" max="13579" width="4.85546875" style="9" bestFit="1" customWidth="1"/>
    <col min="13580" max="13580" width="5" style="9" customWidth="1"/>
    <col min="13581" max="13581" width="5.5703125" style="9" customWidth="1"/>
    <col min="13582" max="13825" width="10.28515625" style="9"/>
    <col min="13826" max="13826" width="21.140625" style="9" bestFit="1" customWidth="1"/>
    <col min="13827" max="13835" width="4.85546875" style="9" bestFit="1" customWidth="1"/>
    <col min="13836" max="13836" width="5" style="9" customWidth="1"/>
    <col min="13837" max="13837" width="5.5703125" style="9" customWidth="1"/>
    <col min="13838" max="14081" width="10.28515625" style="9"/>
    <col min="14082" max="14082" width="21.140625" style="9" bestFit="1" customWidth="1"/>
    <col min="14083" max="14091" width="4.85546875" style="9" bestFit="1" customWidth="1"/>
    <col min="14092" max="14092" width="5" style="9" customWidth="1"/>
    <col min="14093" max="14093" width="5.5703125" style="9" customWidth="1"/>
    <col min="14094" max="14337" width="10.28515625" style="9"/>
    <col min="14338" max="14338" width="21.140625" style="9" bestFit="1" customWidth="1"/>
    <col min="14339" max="14347" width="4.85546875" style="9" bestFit="1" customWidth="1"/>
    <col min="14348" max="14348" width="5" style="9" customWidth="1"/>
    <col min="14349" max="14349" width="5.5703125" style="9" customWidth="1"/>
    <col min="14350" max="14593" width="10.28515625" style="9"/>
    <col min="14594" max="14594" width="21.140625" style="9" bestFit="1" customWidth="1"/>
    <col min="14595" max="14603" width="4.85546875" style="9" bestFit="1" customWidth="1"/>
    <col min="14604" max="14604" width="5" style="9" customWidth="1"/>
    <col min="14605" max="14605" width="5.5703125" style="9" customWidth="1"/>
    <col min="14606" max="14849" width="10.28515625" style="9"/>
    <col min="14850" max="14850" width="21.140625" style="9" bestFit="1" customWidth="1"/>
    <col min="14851" max="14859" width="4.85546875" style="9" bestFit="1" customWidth="1"/>
    <col min="14860" max="14860" width="5" style="9" customWidth="1"/>
    <col min="14861" max="14861" width="5.5703125" style="9" customWidth="1"/>
    <col min="14862" max="15105" width="10.28515625" style="9"/>
    <col min="15106" max="15106" width="21.140625" style="9" bestFit="1" customWidth="1"/>
    <col min="15107" max="15115" width="4.85546875" style="9" bestFit="1" customWidth="1"/>
    <col min="15116" max="15116" width="5" style="9" customWidth="1"/>
    <col min="15117" max="15117" width="5.5703125" style="9" customWidth="1"/>
    <col min="15118" max="15361" width="10.28515625" style="9"/>
    <col min="15362" max="15362" width="21.140625" style="9" bestFit="1" customWidth="1"/>
    <col min="15363" max="15371" width="4.85546875" style="9" bestFit="1" customWidth="1"/>
    <col min="15372" max="15372" width="5" style="9" customWidth="1"/>
    <col min="15373" max="15373" width="5.5703125" style="9" customWidth="1"/>
    <col min="15374" max="15617" width="10.28515625" style="9"/>
    <col min="15618" max="15618" width="21.140625" style="9" bestFit="1" customWidth="1"/>
    <col min="15619" max="15627" width="4.85546875" style="9" bestFit="1" customWidth="1"/>
    <col min="15628" max="15628" width="5" style="9" customWidth="1"/>
    <col min="15629" max="15629" width="5.5703125" style="9" customWidth="1"/>
    <col min="15630" max="15873" width="10.28515625" style="9"/>
    <col min="15874" max="15874" width="21.140625" style="9" bestFit="1" customWidth="1"/>
    <col min="15875" max="15883" width="4.85546875" style="9" bestFit="1" customWidth="1"/>
    <col min="15884" max="15884" width="5" style="9" customWidth="1"/>
    <col min="15885" max="15885" width="5.5703125" style="9" customWidth="1"/>
    <col min="15886" max="16129" width="10.28515625" style="9"/>
    <col min="16130" max="16130" width="21.140625" style="9" bestFit="1" customWidth="1"/>
    <col min="16131" max="16139" width="4.85546875" style="9" bestFit="1" customWidth="1"/>
    <col min="16140" max="16140" width="5" style="9" customWidth="1"/>
    <col min="16141" max="16141" width="5.5703125" style="9" customWidth="1"/>
    <col min="16142" max="16384" width="10.28515625" style="9"/>
  </cols>
  <sheetData>
    <row r="1" spans="1:15" ht="132" customHeight="1" x14ac:dyDescent="0.2">
      <c r="A1" s="1"/>
    </row>
    <row r="2" spans="1:15" ht="18" customHeight="1" x14ac:dyDescent="0.2">
      <c r="A2" s="114" t="s">
        <v>52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18.75" customHeight="1" x14ac:dyDescent="0.2">
      <c r="A3" s="29" t="s">
        <v>5</v>
      </c>
      <c r="B3" s="29">
        <v>2002</v>
      </c>
      <c r="C3" s="29">
        <v>2003</v>
      </c>
      <c r="D3" s="29">
        <v>2004</v>
      </c>
      <c r="E3" s="29">
        <v>2005</v>
      </c>
      <c r="F3" s="29">
        <v>2006</v>
      </c>
      <c r="G3" s="29">
        <v>2007</v>
      </c>
      <c r="H3" s="29">
        <v>2008</v>
      </c>
      <c r="I3" s="29">
        <v>2009</v>
      </c>
      <c r="J3" s="29">
        <v>2010</v>
      </c>
      <c r="K3" s="30">
        <v>2011</v>
      </c>
      <c r="L3" s="30">
        <v>2012</v>
      </c>
      <c r="M3" s="30">
        <v>2013</v>
      </c>
      <c r="N3" s="30">
        <v>2014</v>
      </c>
      <c r="O3" s="30">
        <v>2015</v>
      </c>
    </row>
    <row r="4" spans="1:15" ht="18" customHeight="1" x14ac:dyDescent="0.2">
      <c r="A4" s="10" t="s">
        <v>0</v>
      </c>
      <c r="B4" s="11">
        <v>1590</v>
      </c>
      <c r="C4" s="11">
        <v>1696</v>
      </c>
      <c r="D4" s="11">
        <v>1926</v>
      </c>
      <c r="E4" s="11">
        <v>1892</v>
      </c>
      <c r="F4" s="11">
        <v>1893</v>
      </c>
      <c r="G4" s="11">
        <v>2597</v>
      </c>
      <c r="H4" s="11">
        <v>1892</v>
      </c>
      <c r="I4" s="11">
        <v>2062</v>
      </c>
      <c r="J4" s="11">
        <v>2281</v>
      </c>
      <c r="K4" s="11">
        <v>2407</v>
      </c>
      <c r="L4" s="11">
        <v>2310</v>
      </c>
      <c r="M4" s="11">
        <v>2027</v>
      </c>
      <c r="N4" s="11">
        <v>2076</v>
      </c>
      <c r="O4" s="11">
        <v>2406</v>
      </c>
    </row>
    <row r="5" spans="1:15" ht="21.75" customHeight="1" x14ac:dyDescent="0.2">
      <c r="A5" s="10" t="s">
        <v>1</v>
      </c>
      <c r="B5" s="11">
        <v>481</v>
      </c>
      <c r="C5" s="11">
        <v>501</v>
      </c>
      <c r="D5" s="11">
        <v>410</v>
      </c>
      <c r="E5" s="11">
        <v>557</v>
      </c>
      <c r="F5" s="11">
        <v>581</v>
      </c>
      <c r="G5" s="11">
        <v>293</v>
      </c>
      <c r="H5" s="11">
        <v>282</v>
      </c>
      <c r="I5" s="11">
        <v>1477</v>
      </c>
      <c r="J5" s="11">
        <v>180</v>
      </c>
      <c r="K5" s="11">
        <v>190</v>
      </c>
      <c r="L5" s="11">
        <v>138</v>
      </c>
      <c r="M5" s="11">
        <v>111</v>
      </c>
      <c r="N5" s="11">
        <v>108</v>
      </c>
      <c r="O5" s="11">
        <v>4385</v>
      </c>
    </row>
    <row r="6" spans="1:15" ht="18.75" customHeight="1" x14ac:dyDescent="0.2">
      <c r="A6" s="10" t="s">
        <v>2</v>
      </c>
      <c r="B6" s="11">
        <v>4270</v>
      </c>
      <c r="C6" s="11">
        <v>4427</v>
      </c>
      <c r="D6" s="11">
        <v>4346</v>
      </c>
      <c r="E6" s="11">
        <v>4419</v>
      </c>
      <c r="F6" s="11">
        <v>3942</v>
      </c>
      <c r="G6" s="11">
        <v>4267</v>
      </c>
      <c r="H6" s="11">
        <v>4689</v>
      </c>
      <c r="I6" s="11">
        <v>3588</v>
      </c>
      <c r="J6" s="11">
        <v>4995</v>
      </c>
      <c r="K6" s="11">
        <v>4243</v>
      </c>
      <c r="L6" s="11">
        <v>3611</v>
      </c>
      <c r="M6" s="11">
        <v>3050</v>
      </c>
      <c r="N6" s="11">
        <v>3167</v>
      </c>
      <c r="O6" s="11">
        <v>2642</v>
      </c>
    </row>
    <row r="7" spans="1:15" ht="19.5" customHeight="1" x14ac:dyDescent="0.2">
      <c r="A7" s="10" t="s">
        <v>3</v>
      </c>
      <c r="B7" s="11">
        <v>290</v>
      </c>
      <c r="C7" s="11">
        <v>242</v>
      </c>
      <c r="D7" s="11">
        <v>320</v>
      </c>
      <c r="E7" s="11">
        <v>631</v>
      </c>
      <c r="F7" s="11">
        <v>755</v>
      </c>
      <c r="G7" s="11">
        <v>603</v>
      </c>
      <c r="H7" s="11">
        <v>288</v>
      </c>
      <c r="I7" s="11">
        <v>219</v>
      </c>
      <c r="J7" s="11">
        <v>182</v>
      </c>
      <c r="K7" s="11">
        <v>270</v>
      </c>
      <c r="L7" s="11">
        <v>268</v>
      </c>
      <c r="M7" s="11">
        <v>187</v>
      </c>
      <c r="N7" s="11">
        <v>277</v>
      </c>
      <c r="O7" s="11">
        <v>272</v>
      </c>
    </row>
    <row r="8" spans="1:15" ht="21" customHeight="1" x14ac:dyDescent="0.2">
      <c r="A8" s="10" t="s">
        <v>4</v>
      </c>
      <c r="B8" s="11">
        <v>6631</v>
      </c>
      <c r="C8" s="11">
        <v>6866</v>
      </c>
      <c r="D8" s="11">
        <v>7002</v>
      </c>
      <c r="E8" s="11">
        <v>7499</v>
      </c>
      <c r="F8" s="11">
        <v>7171</v>
      </c>
      <c r="G8" s="11">
        <v>7760</v>
      </c>
      <c r="H8" s="11">
        <f>SUM(H4:H7)</f>
        <v>7151</v>
      </c>
      <c r="I8" s="11">
        <v>7346</v>
      </c>
      <c r="J8" s="11">
        <v>7638</v>
      </c>
      <c r="K8" s="11">
        <f>SUM(K4:K7)</f>
        <v>7110</v>
      </c>
      <c r="L8" s="11">
        <f>SUM(L4:L7)</f>
        <v>6327</v>
      </c>
      <c r="M8" s="11">
        <f>SUM(M4:M7)</f>
        <v>5375</v>
      </c>
      <c r="N8" s="11">
        <f>SUM(N4:N7)</f>
        <v>5628</v>
      </c>
      <c r="O8" s="11">
        <f>SUM(O4:O7)</f>
        <v>9705</v>
      </c>
    </row>
    <row r="12" spans="1:15" x14ac:dyDescent="0.2">
      <c r="A12" s="116" t="s">
        <v>53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15" x14ac:dyDescent="0.2">
      <c r="A13" s="29" t="s">
        <v>5</v>
      </c>
      <c r="B13" s="29">
        <v>2002</v>
      </c>
      <c r="C13" s="29">
        <v>2003</v>
      </c>
      <c r="D13" s="29">
        <v>2004</v>
      </c>
      <c r="E13" s="29">
        <v>2005</v>
      </c>
      <c r="F13" s="29">
        <v>2006</v>
      </c>
      <c r="G13" s="29">
        <v>2007</v>
      </c>
      <c r="H13" s="29">
        <v>2008</v>
      </c>
      <c r="I13" s="29">
        <v>2009</v>
      </c>
      <c r="J13" s="29">
        <v>2010</v>
      </c>
      <c r="K13" s="30">
        <v>2011</v>
      </c>
      <c r="L13" s="30">
        <v>2012</v>
      </c>
      <c r="M13" s="30">
        <v>2013</v>
      </c>
      <c r="N13" s="30">
        <v>2014</v>
      </c>
      <c r="O13" s="30">
        <v>2015</v>
      </c>
    </row>
    <row r="14" spans="1:15" x14ac:dyDescent="0.2">
      <c r="A14" s="10" t="s">
        <v>0</v>
      </c>
      <c r="B14" s="12">
        <f t="shared" ref="B14:K14" si="0">(B4/B$8)*100</f>
        <v>23.978283818428594</v>
      </c>
      <c r="C14" s="12">
        <f>(C4/C$8)*100</f>
        <v>24.701427323041074</v>
      </c>
      <c r="D14" s="12">
        <f t="shared" si="0"/>
        <v>27.506426735218508</v>
      </c>
      <c r="E14" s="12">
        <f t="shared" si="0"/>
        <v>25.230030670756097</v>
      </c>
      <c r="F14" s="12">
        <f t="shared" si="0"/>
        <v>26.397991911867241</v>
      </c>
      <c r="G14" s="12">
        <f t="shared" si="0"/>
        <v>33.46649484536082</v>
      </c>
      <c r="H14" s="12">
        <f t="shared" si="0"/>
        <v>26.457838064606349</v>
      </c>
      <c r="I14" s="12">
        <f t="shared" si="0"/>
        <v>28.069697794718213</v>
      </c>
      <c r="J14" s="12">
        <f t="shared" si="0"/>
        <v>29.863838701230687</v>
      </c>
      <c r="K14" s="12">
        <f t="shared" si="0"/>
        <v>33.853727144866383</v>
      </c>
      <c r="L14" s="12">
        <f t="shared" ref="L14:O18" si="1">(L4/L$8)*100</f>
        <v>36.510194404931248</v>
      </c>
      <c r="M14" s="12">
        <f t="shared" si="1"/>
        <v>37.711627906976744</v>
      </c>
      <c r="N14" s="12">
        <f t="shared" si="1"/>
        <v>36.886993603411518</v>
      </c>
      <c r="O14" s="12">
        <f>(O4/O$8)*100</f>
        <v>24.791344667697064</v>
      </c>
    </row>
    <row r="15" spans="1:15" x14ac:dyDescent="0.2">
      <c r="A15" s="10" t="s">
        <v>1</v>
      </c>
      <c r="B15" s="12">
        <f t="shared" ref="B15:K18" si="2">(B5/B$8)*100</f>
        <v>7.2538078721158197</v>
      </c>
      <c r="C15" s="12">
        <f t="shared" si="2"/>
        <v>7.2968249344596554</v>
      </c>
      <c r="D15" s="12">
        <f t="shared" si="2"/>
        <v>5.8554698657526423</v>
      </c>
      <c r="E15" s="12">
        <f t="shared" si="2"/>
        <v>7.4276570209361248</v>
      </c>
      <c r="F15" s="12">
        <f t="shared" si="2"/>
        <v>8.1020778134151445</v>
      </c>
      <c r="G15" s="12">
        <f t="shared" si="2"/>
        <v>3.7757731958762886</v>
      </c>
      <c r="H15" s="12">
        <f t="shared" si="2"/>
        <v>3.943504404978325</v>
      </c>
      <c r="I15" s="12">
        <f t="shared" si="2"/>
        <v>20.106180234141029</v>
      </c>
      <c r="J15" s="12">
        <f t="shared" si="2"/>
        <v>2.356637863315004</v>
      </c>
      <c r="K15" s="12">
        <f t="shared" si="2"/>
        <v>2.6722925457102673</v>
      </c>
      <c r="L15" s="12">
        <f t="shared" si="1"/>
        <v>2.1811284969179705</v>
      </c>
      <c r="M15" s="12">
        <f t="shared" si="1"/>
        <v>2.0651162790697675</v>
      </c>
      <c r="N15" s="12">
        <f t="shared" si="1"/>
        <v>1.9189765458422177</v>
      </c>
      <c r="O15" s="12">
        <f t="shared" si="1"/>
        <v>45.182895414734674</v>
      </c>
    </row>
    <row r="16" spans="1:15" x14ac:dyDescent="0.2">
      <c r="A16" s="10" t="s">
        <v>2</v>
      </c>
      <c r="B16" s="12">
        <f t="shared" si="2"/>
        <v>64.394510631880564</v>
      </c>
      <c r="C16" s="12">
        <f t="shared" si="2"/>
        <v>64.477133702301188</v>
      </c>
      <c r="D16" s="12">
        <f t="shared" si="2"/>
        <v>62.067980576978009</v>
      </c>
      <c r="E16" s="12">
        <f t="shared" si="2"/>
        <v>58.927857047606345</v>
      </c>
      <c r="F16" s="12">
        <f t="shared" si="2"/>
        <v>54.971412634221174</v>
      </c>
      <c r="G16" s="12">
        <f t="shared" si="2"/>
        <v>54.987113402061858</v>
      </c>
      <c r="H16" s="12">
        <f t="shared" si="2"/>
        <v>65.57124877639491</v>
      </c>
      <c r="I16" s="12">
        <f t="shared" si="2"/>
        <v>48.842907704873397</v>
      </c>
      <c r="J16" s="12">
        <f t="shared" si="2"/>
        <v>65.396700706991368</v>
      </c>
      <c r="K16" s="12">
        <f t="shared" si="2"/>
        <v>59.676511954992975</v>
      </c>
      <c r="L16" s="12">
        <f t="shared" si="1"/>
        <v>57.072862336020236</v>
      </c>
      <c r="M16" s="12">
        <f t="shared" si="1"/>
        <v>56.744186046511622</v>
      </c>
      <c r="N16" s="12">
        <f t="shared" si="1"/>
        <v>56.272210376687994</v>
      </c>
      <c r="O16" s="12">
        <f t="shared" si="1"/>
        <v>27.223080886141165</v>
      </c>
    </row>
    <row r="17" spans="1:15" x14ac:dyDescent="0.2">
      <c r="A17" s="10" t="s">
        <v>3</v>
      </c>
      <c r="B17" s="12">
        <f t="shared" si="2"/>
        <v>4.3733976775750261</v>
      </c>
      <c r="C17" s="12">
        <f t="shared" si="2"/>
        <v>3.5246140401980779</v>
      </c>
      <c r="D17" s="12">
        <f t="shared" si="2"/>
        <v>4.570122822050843</v>
      </c>
      <c r="E17" s="12">
        <f t="shared" si="2"/>
        <v>8.4144552607014269</v>
      </c>
      <c r="F17" s="12">
        <f t="shared" si="2"/>
        <v>10.528517640496444</v>
      </c>
      <c r="G17" s="12">
        <f t="shared" si="2"/>
        <v>7.7706185567010309</v>
      </c>
      <c r="H17" s="12">
        <f t="shared" si="2"/>
        <v>4.0274087540204162</v>
      </c>
      <c r="I17" s="12">
        <f t="shared" si="2"/>
        <v>2.9812142662673566</v>
      </c>
      <c r="J17" s="12">
        <f t="shared" si="2"/>
        <v>2.3828227284629482</v>
      </c>
      <c r="K17" s="12">
        <f t="shared" si="2"/>
        <v>3.79746835443038</v>
      </c>
      <c r="L17" s="12">
        <f t="shared" si="1"/>
        <v>4.2358147621305511</v>
      </c>
      <c r="M17" s="12">
        <f t="shared" si="1"/>
        <v>3.4790697674418607</v>
      </c>
      <c r="N17" s="12">
        <f t="shared" si="1"/>
        <v>4.9218194740582799</v>
      </c>
      <c r="O17" s="12">
        <f t="shared" si="1"/>
        <v>2.8026790314270995</v>
      </c>
    </row>
    <row r="18" spans="1:15" x14ac:dyDescent="0.2">
      <c r="A18" s="10" t="s">
        <v>4</v>
      </c>
      <c r="B18" s="12">
        <f t="shared" si="2"/>
        <v>100</v>
      </c>
      <c r="C18" s="12">
        <f t="shared" si="2"/>
        <v>100</v>
      </c>
      <c r="D18" s="12">
        <f t="shared" si="2"/>
        <v>100</v>
      </c>
      <c r="E18" s="12">
        <f t="shared" si="2"/>
        <v>100</v>
      </c>
      <c r="F18" s="12">
        <f t="shared" si="2"/>
        <v>100</v>
      </c>
      <c r="G18" s="12">
        <f t="shared" si="2"/>
        <v>100</v>
      </c>
      <c r="H18" s="12">
        <f t="shared" si="2"/>
        <v>100</v>
      </c>
      <c r="I18" s="12">
        <f t="shared" si="2"/>
        <v>100</v>
      </c>
      <c r="J18" s="12">
        <f t="shared" si="2"/>
        <v>100</v>
      </c>
      <c r="K18" s="12">
        <f t="shared" si="2"/>
        <v>100</v>
      </c>
      <c r="L18" s="12">
        <f t="shared" si="1"/>
        <v>100</v>
      </c>
      <c r="M18" s="12">
        <f t="shared" si="1"/>
        <v>100</v>
      </c>
      <c r="N18" s="12">
        <f t="shared" si="1"/>
        <v>100</v>
      </c>
      <c r="O18" s="10">
        <f t="shared" si="1"/>
        <v>100</v>
      </c>
    </row>
    <row r="20" spans="1:15" x14ac:dyDescent="0.2">
      <c r="A20" s="3" t="s">
        <v>92</v>
      </c>
      <c r="B20" t="s">
        <v>93</v>
      </c>
      <c r="C20"/>
    </row>
  </sheetData>
  <mergeCells count="2">
    <mergeCell ref="A2:O2"/>
    <mergeCell ref="A12:O1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B36" sqref="B36"/>
    </sheetView>
  </sheetViews>
  <sheetFormatPr baseColWidth="10" defaultRowHeight="12.75" x14ac:dyDescent="0.2"/>
  <cols>
    <col min="1" max="1" width="34.5703125" style="3" customWidth="1"/>
    <col min="2" max="17" width="8.7109375" style="3" customWidth="1"/>
    <col min="18" max="16384" width="11.42578125" style="3"/>
  </cols>
  <sheetData>
    <row r="1" spans="1:18" s="4" customFormat="1" ht="105.75" customHeight="1" thickBot="1" x14ac:dyDescent="0.25">
      <c r="A1" s="5"/>
      <c r="B1" s="5"/>
      <c r="C1" s="5"/>
      <c r="D1" s="5"/>
      <c r="E1" s="5"/>
      <c r="F1" s="5"/>
      <c r="G1" s="5"/>
      <c r="H1" s="5"/>
      <c r="I1" s="6"/>
      <c r="J1" s="6"/>
      <c r="K1" s="6"/>
      <c r="L1" s="5"/>
      <c r="M1" s="5"/>
      <c r="N1" s="5"/>
      <c r="O1" s="5"/>
      <c r="P1" s="5"/>
      <c r="Q1" s="5"/>
      <c r="R1" s="5"/>
    </row>
    <row r="2" spans="1:18" s="28" customFormat="1" ht="15" customHeight="1" thickBot="1" x14ac:dyDescent="0.25">
      <c r="A2" s="121" t="s">
        <v>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R2" s="5"/>
    </row>
    <row r="3" spans="1:18" s="28" customFormat="1" ht="15" customHeight="1" thickBot="1" x14ac:dyDescent="0.25">
      <c r="A3" s="40"/>
      <c r="B3" s="38">
        <v>2000</v>
      </c>
      <c r="C3" s="38">
        <v>2001</v>
      </c>
      <c r="D3" s="38">
        <v>2002</v>
      </c>
      <c r="E3" s="38">
        <v>2003</v>
      </c>
      <c r="F3" s="38">
        <v>2004</v>
      </c>
      <c r="G3" s="38">
        <v>2005</v>
      </c>
      <c r="H3" s="38">
        <v>2006</v>
      </c>
      <c r="I3" s="38">
        <v>2007</v>
      </c>
      <c r="J3" s="38">
        <v>2008</v>
      </c>
      <c r="K3" s="38">
        <v>2009</v>
      </c>
      <c r="L3" s="38">
        <v>2010</v>
      </c>
      <c r="M3" s="38">
        <v>2011</v>
      </c>
      <c r="N3" s="38">
        <v>2012</v>
      </c>
      <c r="O3" s="38">
        <v>2013</v>
      </c>
      <c r="P3" s="38">
        <v>2014</v>
      </c>
      <c r="Q3" s="39">
        <v>2015</v>
      </c>
      <c r="R3" s="5"/>
    </row>
    <row r="4" spans="1:18" s="4" customFormat="1" ht="15" customHeight="1" x14ac:dyDescent="0.2">
      <c r="A4" s="36" t="s">
        <v>6</v>
      </c>
      <c r="B4" s="7">
        <v>449</v>
      </c>
      <c r="C4" s="7">
        <v>630</v>
      </c>
      <c r="D4" s="7">
        <v>940</v>
      </c>
      <c r="E4" s="7">
        <v>1060</v>
      </c>
      <c r="F4" s="7">
        <v>922</v>
      </c>
      <c r="G4" s="7">
        <v>883</v>
      </c>
      <c r="H4" s="7">
        <v>714</v>
      </c>
      <c r="I4" s="7">
        <v>737</v>
      </c>
      <c r="J4" s="7">
        <v>738</v>
      </c>
      <c r="K4" s="7">
        <v>846</v>
      </c>
      <c r="L4" s="7">
        <v>953</v>
      </c>
      <c r="M4" s="7">
        <v>694</v>
      </c>
      <c r="N4" s="7">
        <v>782</v>
      </c>
      <c r="O4" s="44">
        <v>838</v>
      </c>
      <c r="P4" s="44">
        <v>751</v>
      </c>
      <c r="Q4" s="45">
        <v>3474</v>
      </c>
      <c r="R4" s="5"/>
    </row>
    <row r="5" spans="1:18" s="4" customFormat="1" ht="15" customHeight="1" x14ac:dyDescent="0.2">
      <c r="A5" s="36" t="s">
        <v>7</v>
      </c>
      <c r="B5" s="46">
        <v>1463</v>
      </c>
      <c r="C5" s="7">
        <v>1510</v>
      </c>
      <c r="D5" s="7">
        <v>2008</v>
      </c>
      <c r="E5" s="7">
        <v>1428</v>
      </c>
      <c r="F5" s="7">
        <v>1418</v>
      </c>
      <c r="G5" s="7">
        <v>1554</v>
      </c>
      <c r="H5" s="7">
        <v>1641</v>
      </c>
      <c r="I5" s="7">
        <v>1487</v>
      </c>
      <c r="J5" s="7">
        <v>1568</v>
      </c>
      <c r="K5" s="7">
        <v>1712</v>
      </c>
      <c r="L5" s="7">
        <v>1756</v>
      </c>
      <c r="M5" s="7">
        <v>1644</v>
      </c>
      <c r="N5" s="7">
        <v>1413</v>
      </c>
      <c r="O5" s="7">
        <v>1211</v>
      </c>
      <c r="P5" s="7">
        <v>1312</v>
      </c>
      <c r="Q5" s="45">
        <v>1303</v>
      </c>
      <c r="R5" s="5"/>
    </row>
    <row r="6" spans="1:18" s="4" customFormat="1" ht="15" customHeight="1" x14ac:dyDescent="0.2">
      <c r="A6" s="36" t="s">
        <v>8</v>
      </c>
      <c r="B6" s="46">
        <v>339</v>
      </c>
      <c r="C6" s="7">
        <v>460</v>
      </c>
      <c r="D6" s="7">
        <v>438</v>
      </c>
      <c r="E6" s="7">
        <v>571</v>
      </c>
      <c r="F6" s="7">
        <v>685</v>
      </c>
      <c r="G6" s="7">
        <v>1208</v>
      </c>
      <c r="H6" s="7">
        <v>1131</v>
      </c>
      <c r="I6" s="7">
        <v>854</v>
      </c>
      <c r="J6" s="7">
        <v>689</v>
      </c>
      <c r="K6" s="7">
        <v>737</v>
      </c>
      <c r="L6" s="7">
        <v>679</v>
      </c>
      <c r="M6" s="7">
        <v>638</v>
      </c>
      <c r="N6" s="7">
        <v>664</v>
      </c>
      <c r="O6" s="44">
        <v>549</v>
      </c>
      <c r="P6" s="44">
        <v>575</v>
      </c>
      <c r="Q6" s="45">
        <v>558</v>
      </c>
      <c r="R6" s="5"/>
    </row>
    <row r="7" spans="1:18" s="4" customFormat="1" ht="15" customHeight="1" x14ac:dyDescent="0.2">
      <c r="A7" s="36" t="s">
        <v>9</v>
      </c>
      <c r="B7" s="46">
        <v>236</v>
      </c>
      <c r="C7" s="7">
        <v>262</v>
      </c>
      <c r="D7" s="7">
        <v>494</v>
      </c>
      <c r="E7" s="7">
        <v>438</v>
      </c>
      <c r="F7" s="7">
        <v>471</v>
      </c>
      <c r="G7" s="7">
        <v>510</v>
      </c>
      <c r="H7" s="7">
        <v>473</v>
      </c>
      <c r="I7" s="7">
        <v>586</v>
      </c>
      <c r="J7" s="7">
        <v>508</v>
      </c>
      <c r="K7" s="7">
        <v>584</v>
      </c>
      <c r="L7" s="7">
        <v>687</v>
      </c>
      <c r="M7" s="7">
        <v>565</v>
      </c>
      <c r="N7" s="7">
        <v>562</v>
      </c>
      <c r="O7" s="44">
        <v>422</v>
      </c>
      <c r="P7" s="44">
        <v>471</v>
      </c>
      <c r="Q7" s="45">
        <v>745</v>
      </c>
      <c r="R7" s="5"/>
    </row>
    <row r="8" spans="1:18" s="4" customFormat="1" ht="15" customHeight="1" x14ac:dyDescent="0.2">
      <c r="A8" s="36" t="s">
        <v>13</v>
      </c>
      <c r="B8" s="46" t="s">
        <v>26</v>
      </c>
      <c r="C8" s="7" t="s">
        <v>26</v>
      </c>
      <c r="D8" s="7" t="s">
        <v>26</v>
      </c>
      <c r="E8" s="7" t="s">
        <v>26</v>
      </c>
      <c r="F8" s="7" t="s">
        <v>26</v>
      </c>
      <c r="G8" s="7" t="s">
        <v>26</v>
      </c>
      <c r="H8" s="7" t="s">
        <v>26</v>
      </c>
      <c r="I8" s="7" t="s">
        <v>26</v>
      </c>
      <c r="J8" s="7" t="s">
        <v>26</v>
      </c>
      <c r="K8" s="7" t="s">
        <v>26</v>
      </c>
      <c r="L8" s="7" t="s">
        <v>26</v>
      </c>
      <c r="M8" s="7">
        <v>22</v>
      </c>
      <c r="N8" s="7">
        <v>741</v>
      </c>
      <c r="O8" s="44">
        <v>340</v>
      </c>
      <c r="P8" s="44">
        <v>310</v>
      </c>
      <c r="Q8" s="45">
        <v>402</v>
      </c>
      <c r="R8" s="5"/>
    </row>
    <row r="9" spans="1:18" s="4" customFormat="1" ht="15" customHeight="1" x14ac:dyDescent="0.2">
      <c r="A9" s="36" t="s">
        <v>14</v>
      </c>
      <c r="B9" s="46">
        <v>330</v>
      </c>
      <c r="C9" s="7">
        <v>329</v>
      </c>
      <c r="D9" s="7">
        <v>459</v>
      </c>
      <c r="E9" s="7">
        <v>803</v>
      </c>
      <c r="F9" s="7">
        <v>439</v>
      </c>
      <c r="G9" s="7">
        <v>494</v>
      </c>
      <c r="H9" s="7">
        <v>452</v>
      </c>
      <c r="I9" s="7">
        <v>459</v>
      </c>
      <c r="J9" s="7">
        <v>419</v>
      </c>
      <c r="K9" s="7">
        <v>538</v>
      </c>
      <c r="L9" s="7">
        <v>581</v>
      </c>
      <c r="M9" s="7">
        <v>577</v>
      </c>
      <c r="N9" s="7">
        <v>592</v>
      </c>
      <c r="O9" s="44">
        <v>479</v>
      </c>
      <c r="P9" s="44">
        <v>630</v>
      </c>
      <c r="Q9" s="45">
        <v>894</v>
      </c>
      <c r="R9" s="5"/>
    </row>
    <row r="10" spans="1:18" s="4" customFormat="1" ht="15" customHeight="1" x14ac:dyDescent="0.2">
      <c r="A10" s="36" t="s">
        <v>11</v>
      </c>
      <c r="B10" s="46">
        <v>1311</v>
      </c>
      <c r="C10" s="7">
        <v>1422</v>
      </c>
      <c r="D10" s="7">
        <v>1119</v>
      </c>
      <c r="E10" s="7">
        <v>1252</v>
      </c>
      <c r="F10" s="7">
        <v>1263</v>
      </c>
      <c r="G10" s="7">
        <v>1524</v>
      </c>
      <c r="H10" s="7">
        <v>1565</v>
      </c>
      <c r="I10" s="7">
        <v>1764</v>
      </c>
      <c r="J10" s="7">
        <v>1852</v>
      </c>
      <c r="K10" s="7">
        <v>1667</v>
      </c>
      <c r="L10" s="7">
        <v>1436</v>
      </c>
      <c r="M10" s="7">
        <v>1291</v>
      </c>
      <c r="N10" s="7">
        <v>911</v>
      </c>
      <c r="O10" s="44">
        <v>756</v>
      </c>
      <c r="P10" s="44">
        <v>868</v>
      </c>
      <c r="Q10" s="45">
        <v>1401</v>
      </c>
      <c r="R10" s="5"/>
    </row>
    <row r="11" spans="1:18" s="4" customFormat="1" ht="15" customHeight="1" thickBot="1" x14ac:dyDescent="0.25">
      <c r="A11" s="36" t="s">
        <v>12</v>
      </c>
      <c r="B11" s="46">
        <v>0</v>
      </c>
      <c r="C11" s="7">
        <v>954</v>
      </c>
      <c r="D11" s="7">
        <v>882</v>
      </c>
      <c r="E11" s="7">
        <v>972</v>
      </c>
      <c r="F11" s="7">
        <v>1443</v>
      </c>
      <c r="G11" s="7">
        <v>1326</v>
      </c>
      <c r="H11" s="7">
        <v>1195</v>
      </c>
      <c r="I11" s="7">
        <v>1873</v>
      </c>
      <c r="J11" s="7">
        <v>1377</v>
      </c>
      <c r="K11" s="7">
        <v>1264</v>
      </c>
      <c r="L11" s="7">
        <v>1546</v>
      </c>
      <c r="M11" s="7">
        <v>1679</v>
      </c>
      <c r="N11" s="7">
        <v>662</v>
      </c>
      <c r="O11" s="44">
        <v>780</v>
      </c>
      <c r="P11" s="44">
        <v>711</v>
      </c>
      <c r="Q11" s="45">
        <v>928</v>
      </c>
      <c r="R11" s="5"/>
    </row>
    <row r="12" spans="1:18" s="4" customFormat="1" ht="15" customHeight="1" thickBot="1" x14ac:dyDescent="0.25">
      <c r="A12" s="37" t="s">
        <v>34</v>
      </c>
      <c r="B12" s="34">
        <v>4128</v>
      </c>
      <c r="C12" s="34">
        <v>5567</v>
      </c>
      <c r="D12" s="34">
        <v>6340</v>
      </c>
      <c r="E12" s="34">
        <v>6524</v>
      </c>
      <c r="F12" s="34">
        <v>6641</v>
      </c>
      <c r="G12" s="34">
        <v>7499</v>
      </c>
      <c r="H12" s="34">
        <v>7171</v>
      </c>
      <c r="I12" s="34">
        <v>7760</v>
      </c>
      <c r="J12" s="34">
        <v>7151</v>
      </c>
      <c r="K12" s="34">
        <v>7348</v>
      </c>
      <c r="L12" s="34">
        <v>7638</v>
      </c>
      <c r="M12" s="34">
        <v>7110</v>
      </c>
      <c r="N12" s="34">
        <v>6327</v>
      </c>
      <c r="O12" s="34">
        <f>SUM(O4:O11)</f>
        <v>5375</v>
      </c>
      <c r="P12" s="34">
        <f>SUM(P4:P11)</f>
        <v>5628</v>
      </c>
      <c r="Q12" s="47">
        <f>SUM(Q4:Q11)</f>
        <v>9705</v>
      </c>
      <c r="R12" s="5"/>
    </row>
    <row r="13" spans="1:18" s="4" customFormat="1" ht="15" customHeight="1" thickBot="1" x14ac:dyDescent="0.25">
      <c r="A13" s="5"/>
      <c r="B13" s="5"/>
      <c r="C13" s="5"/>
      <c r="D13" s="5"/>
      <c r="E13" s="5"/>
      <c r="F13" s="5"/>
      <c r="G13" s="5"/>
      <c r="H13" s="5"/>
      <c r="I13" s="6"/>
      <c r="J13" s="6"/>
      <c r="K13" s="6"/>
      <c r="L13" s="5"/>
      <c r="M13" s="5"/>
      <c r="N13" s="5"/>
      <c r="O13" s="5"/>
      <c r="P13" s="5"/>
      <c r="Q13" s="5"/>
      <c r="R13" s="5"/>
    </row>
    <row r="14" spans="1:18" s="4" customFormat="1" ht="15" customHeight="1" thickBot="1" x14ac:dyDescent="0.25">
      <c r="A14" s="118" t="s">
        <v>57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20"/>
      <c r="R14" s="5"/>
    </row>
    <row r="15" spans="1:18" s="4" customFormat="1" ht="13.5" thickBot="1" x14ac:dyDescent="0.25">
      <c r="A15" s="33" t="s">
        <v>27</v>
      </c>
      <c r="B15" s="35">
        <v>2000</v>
      </c>
      <c r="C15" s="31">
        <v>2001</v>
      </c>
      <c r="D15" s="31">
        <v>2002</v>
      </c>
      <c r="E15" s="31">
        <v>2003</v>
      </c>
      <c r="F15" s="31">
        <v>2004</v>
      </c>
      <c r="G15" s="31">
        <v>2005</v>
      </c>
      <c r="H15" s="31">
        <v>2006</v>
      </c>
      <c r="I15" s="31">
        <v>2007</v>
      </c>
      <c r="J15" s="31">
        <v>2008</v>
      </c>
      <c r="K15" s="31">
        <v>2009</v>
      </c>
      <c r="L15" s="31">
        <v>2010</v>
      </c>
      <c r="M15" s="31">
        <v>2011</v>
      </c>
      <c r="N15" s="31">
        <v>2012</v>
      </c>
      <c r="O15" s="31">
        <v>2013</v>
      </c>
      <c r="P15" s="32">
        <v>2014</v>
      </c>
      <c r="Q15" s="33">
        <v>2015</v>
      </c>
      <c r="R15" s="5"/>
    </row>
    <row r="16" spans="1:18" s="4" customFormat="1" x14ac:dyDescent="0.2">
      <c r="A16" s="36" t="s">
        <v>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28</v>
      </c>
      <c r="I16" s="7">
        <v>223</v>
      </c>
      <c r="J16" s="7">
        <v>17</v>
      </c>
      <c r="K16" s="7">
        <v>9</v>
      </c>
      <c r="L16" s="7">
        <v>44</v>
      </c>
      <c r="M16" s="7">
        <v>20</v>
      </c>
      <c r="N16" s="7">
        <v>61</v>
      </c>
      <c r="O16" s="7">
        <v>91</v>
      </c>
      <c r="P16" s="7">
        <v>26</v>
      </c>
      <c r="Q16" s="41">
        <v>44</v>
      </c>
      <c r="R16" s="48"/>
    </row>
    <row r="17" spans="1:19" s="4" customFormat="1" x14ac:dyDescent="0.2">
      <c r="A17" s="36" t="s">
        <v>28</v>
      </c>
      <c r="B17" s="7">
        <v>570</v>
      </c>
      <c r="C17" s="7">
        <v>649</v>
      </c>
      <c r="D17" s="7">
        <v>947</v>
      </c>
      <c r="E17" s="7">
        <v>1054</v>
      </c>
      <c r="F17" s="7">
        <v>860</v>
      </c>
      <c r="G17" s="7">
        <v>1043</v>
      </c>
      <c r="H17" s="7">
        <v>902</v>
      </c>
      <c r="I17" s="7">
        <v>877</v>
      </c>
      <c r="J17" s="7">
        <v>735</v>
      </c>
      <c r="K17" s="7">
        <v>915</v>
      </c>
      <c r="L17" s="7">
        <v>544</v>
      </c>
      <c r="M17" s="7">
        <v>440</v>
      </c>
      <c r="N17" s="7">
        <v>271</v>
      </c>
      <c r="O17" s="7">
        <v>407</v>
      </c>
      <c r="P17" s="7">
        <v>528</v>
      </c>
      <c r="Q17" s="41">
        <v>918</v>
      </c>
      <c r="R17" s="48"/>
    </row>
    <row r="18" spans="1:19" s="4" customFormat="1" x14ac:dyDescent="0.2">
      <c r="A18" s="36" t="s">
        <v>17</v>
      </c>
      <c r="B18" s="7">
        <v>69</v>
      </c>
      <c r="C18" s="7">
        <v>140</v>
      </c>
      <c r="D18" s="7">
        <v>157</v>
      </c>
      <c r="E18" s="7">
        <v>83</v>
      </c>
      <c r="F18" s="7">
        <v>76</v>
      </c>
      <c r="G18" s="7">
        <v>220</v>
      </c>
      <c r="H18" s="7">
        <v>54</v>
      </c>
      <c r="I18" s="7">
        <v>124</v>
      </c>
      <c r="J18" s="7">
        <v>87</v>
      </c>
      <c r="K18" s="7">
        <v>88</v>
      </c>
      <c r="L18" s="7">
        <v>96</v>
      </c>
      <c r="M18" s="7">
        <v>96</v>
      </c>
      <c r="N18" s="7">
        <v>90</v>
      </c>
      <c r="O18" s="7">
        <v>54</v>
      </c>
      <c r="P18" s="7">
        <v>68</v>
      </c>
      <c r="Q18" s="41">
        <v>80</v>
      </c>
      <c r="R18" s="48"/>
    </row>
    <row r="19" spans="1:19" s="4" customFormat="1" x14ac:dyDescent="0.2">
      <c r="A19" s="36" t="s">
        <v>29</v>
      </c>
      <c r="B19" s="7">
        <v>8</v>
      </c>
      <c r="C19" s="7">
        <v>29</v>
      </c>
      <c r="D19" s="7">
        <v>13</v>
      </c>
      <c r="E19" s="7">
        <v>22</v>
      </c>
      <c r="F19" s="7">
        <v>42</v>
      </c>
      <c r="G19" s="7">
        <v>345</v>
      </c>
      <c r="H19" s="7">
        <v>13</v>
      </c>
      <c r="I19" s="7">
        <v>19</v>
      </c>
      <c r="J19" s="7">
        <v>7</v>
      </c>
      <c r="K19" s="7">
        <v>30</v>
      </c>
      <c r="L19" s="7">
        <v>28</v>
      </c>
      <c r="M19" s="7">
        <v>40</v>
      </c>
      <c r="N19" s="7">
        <v>25</v>
      </c>
      <c r="O19" s="7">
        <v>12</v>
      </c>
      <c r="P19" s="7">
        <v>29</v>
      </c>
      <c r="Q19" s="41">
        <v>16</v>
      </c>
      <c r="R19" s="48"/>
    </row>
    <row r="20" spans="1:19" s="4" customFormat="1" x14ac:dyDescent="0.2">
      <c r="A20" s="36" t="s">
        <v>30</v>
      </c>
      <c r="B20" s="7">
        <v>60</v>
      </c>
      <c r="C20" s="7">
        <v>98</v>
      </c>
      <c r="D20" s="7">
        <v>62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4</v>
      </c>
      <c r="L20" s="7">
        <v>0</v>
      </c>
      <c r="M20" s="7">
        <v>0</v>
      </c>
      <c r="N20" s="7">
        <v>0</v>
      </c>
      <c r="O20" s="7">
        <v>252</v>
      </c>
      <c r="P20" s="7">
        <v>146</v>
      </c>
      <c r="Q20" s="41">
        <v>75</v>
      </c>
      <c r="R20" s="48"/>
    </row>
    <row r="21" spans="1:19" s="4" customFormat="1" x14ac:dyDescent="0.2">
      <c r="A21" s="36" t="s">
        <v>31</v>
      </c>
      <c r="B21" s="7">
        <v>877</v>
      </c>
      <c r="C21" s="7">
        <v>1328</v>
      </c>
      <c r="D21" s="7">
        <v>1763</v>
      </c>
      <c r="E21" s="7">
        <v>1900</v>
      </c>
      <c r="F21" s="7">
        <v>1597</v>
      </c>
      <c r="G21" s="7">
        <v>1425</v>
      </c>
      <c r="H21" s="7">
        <v>1852</v>
      </c>
      <c r="I21" s="7">
        <v>1551</v>
      </c>
      <c r="J21" s="7">
        <v>1438</v>
      </c>
      <c r="K21" s="7">
        <v>1367</v>
      </c>
      <c r="L21" s="7">
        <v>1396</v>
      </c>
      <c r="M21" s="7">
        <v>1413</v>
      </c>
      <c r="N21" s="7">
        <v>1593</v>
      </c>
      <c r="O21" s="7">
        <v>1070</v>
      </c>
      <c r="P21" s="7">
        <v>817</v>
      </c>
      <c r="Q21" s="41">
        <v>1188</v>
      </c>
      <c r="R21" s="48"/>
    </row>
    <row r="22" spans="1:19" s="4" customFormat="1" x14ac:dyDescent="0.2">
      <c r="A22" s="36" t="s">
        <v>15</v>
      </c>
      <c r="B22" s="7">
        <v>282</v>
      </c>
      <c r="C22" s="7">
        <v>383</v>
      </c>
      <c r="D22" s="7">
        <v>179</v>
      </c>
      <c r="E22" s="7">
        <v>285</v>
      </c>
      <c r="F22" s="7">
        <v>353</v>
      </c>
      <c r="G22" s="7">
        <v>288</v>
      </c>
      <c r="H22" s="7">
        <v>588</v>
      </c>
      <c r="I22" s="7">
        <v>1155</v>
      </c>
      <c r="J22" s="7">
        <v>1294</v>
      </c>
      <c r="K22" s="7">
        <v>848</v>
      </c>
      <c r="L22" s="7">
        <v>1199</v>
      </c>
      <c r="M22" s="7">
        <v>838</v>
      </c>
      <c r="N22" s="7">
        <v>783</v>
      </c>
      <c r="O22" s="7">
        <v>346</v>
      </c>
      <c r="P22" s="7">
        <v>547</v>
      </c>
      <c r="Q22" s="41">
        <v>226</v>
      </c>
      <c r="R22" s="48"/>
    </row>
    <row r="23" spans="1:19" s="4" customFormat="1" x14ac:dyDescent="0.2">
      <c r="A23" s="36" t="s">
        <v>32</v>
      </c>
      <c r="B23" s="7">
        <v>1910</v>
      </c>
      <c r="C23" s="7">
        <v>2596</v>
      </c>
      <c r="D23" s="7">
        <v>2745</v>
      </c>
      <c r="E23" s="7">
        <v>2765</v>
      </c>
      <c r="F23" s="7">
        <v>3047</v>
      </c>
      <c r="G23" s="7">
        <v>2728</v>
      </c>
      <c r="H23" s="7">
        <v>2594</v>
      </c>
      <c r="I23" s="7">
        <v>2865</v>
      </c>
      <c r="J23" s="7">
        <v>3509</v>
      </c>
      <c r="K23" s="7">
        <v>3542</v>
      </c>
      <c r="L23" s="7">
        <v>3519</v>
      </c>
      <c r="M23" s="7">
        <v>3274</v>
      </c>
      <c r="N23" s="7">
        <v>2971</v>
      </c>
      <c r="O23" s="7">
        <v>2675</v>
      </c>
      <c r="P23" s="7">
        <v>3075</v>
      </c>
      <c r="Q23" s="41">
        <v>6136</v>
      </c>
      <c r="R23" s="48"/>
    </row>
    <row r="24" spans="1:19" s="4" customFormat="1" x14ac:dyDescent="0.2">
      <c r="A24" s="36" t="s">
        <v>35</v>
      </c>
      <c r="B24" s="7">
        <v>340</v>
      </c>
      <c r="C24" s="7">
        <v>334</v>
      </c>
      <c r="D24" s="7">
        <v>467</v>
      </c>
      <c r="E24" s="7">
        <v>409</v>
      </c>
      <c r="F24" s="7">
        <v>661</v>
      </c>
      <c r="G24" s="7">
        <v>904</v>
      </c>
      <c r="H24" s="7">
        <v>1139</v>
      </c>
      <c r="I24" s="7">
        <v>944</v>
      </c>
      <c r="J24" s="7">
        <v>59</v>
      </c>
      <c r="K24" s="7">
        <v>543</v>
      </c>
      <c r="L24" s="7">
        <v>807</v>
      </c>
      <c r="M24" s="7">
        <v>986</v>
      </c>
      <c r="N24" s="7">
        <v>222</v>
      </c>
      <c r="O24" s="7">
        <v>198</v>
      </c>
      <c r="P24" s="7">
        <v>50</v>
      </c>
      <c r="Q24" s="41">
        <v>89</v>
      </c>
      <c r="R24" s="48"/>
    </row>
    <row r="25" spans="1:19" s="4" customFormat="1" x14ac:dyDescent="0.2">
      <c r="A25" s="36" t="s">
        <v>33</v>
      </c>
      <c r="B25" s="7">
        <v>12</v>
      </c>
      <c r="C25" s="7">
        <v>10</v>
      </c>
      <c r="D25" s="7">
        <v>7</v>
      </c>
      <c r="E25" s="7">
        <v>6</v>
      </c>
      <c r="F25" s="7">
        <v>5</v>
      </c>
      <c r="G25" s="7">
        <v>546</v>
      </c>
      <c r="H25" s="7">
        <v>1</v>
      </c>
      <c r="I25" s="7">
        <v>2</v>
      </c>
      <c r="J25" s="7">
        <v>4</v>
      </c>
      <c r="K25" s="7">
        <v>2</v>
      </c>
      <c r="L25" s="7">
        <v>5</v>
      </c>
      <c r="M25" s="7">
        <v>3</v>
      </c>
      <c r="N25" s="7">
        <v>11</v>
      </c>
      <c r="O25" s="7">
        <v>11</v>
      </c>
      <c r="P25" s="7">
        <v>6</v>
      </c>
      <c r="Q25" s="41">
        <v>3</v>
      </c>
      <c r="R25" s="48"/>
    </row>
    <row r="26" spans="1:19" s="4" customFormat="1" x14ac:dyDescent="0.2">
      <c r="A26" s="36" t="s">
        <v>36</v>
      </c>
      <c r="B26" s="7" t="s">
        <v>26</v>
      </c>
      <c r="C26" s="7" t="s">
        <v>26</v>
      </c>
      <c r="D26" s="7" t="s">
        <v>26</v>
      </c>
      <c r="E26" s="7" t="s">
        <v>26</v>
      </c>
      <c r="F26" s="7" t="s">
        <v>26</v>
      </c>
      <c r="G26" s="7" t="s">
        <v>26</v>
      </c>
      <c r="H26" s="7" t="s">
        <v>26</v>
      </c>
      <c r="I26" s="7" t="s">
        <v>26</v>
      </c>
      <c r="J26" s="7" t="s">
        <v>26</v>
      </c>
      <c r="K26" s="7" t="s">
        <v>26</v>
      </c>
      <c r="L26" s="7" t="s">
        <v>26</v>
      </c>
      <c r="M26" s="7" t="s">
        <v>26</v>
      </c>
      <c r="N26" s="7">
        <v>300</v>
      </c>
      <c r="O26" s="7">
        <v>259</v>
      </c>
      <c r="P26" s="7">
        <v>336</v>
      </c>
      <c r="Q26" s="41">
        <v>317</v>
      </c>
      <c r="R26" s="48"/>
    </row>
    <row r="27" spans="1:19" s="4" customFormat="1" x14ac:dyDescent="0.2">
      <c r="A27" s="36" t="s">
        <v>58</v>
      </c>
      <c r="B27" s="7" t="s">
        <v>26</v>
      </c>
      <c r="C27" s="7" t="s">
        <v>26</v>
      </c>
      <c r="D27" s="7" t="s">
        <v>26</v>
      </c>
      <c r="E27" s="7" t="s">
        <v>26</v>
      </c>
      <c r="F27" s="7" t="s">
        <v>26</v>
      </c>
      <c r="G27" s="7" t="s">
        <v>26</v>
      </c>
      <c r="H27" s="7" t="s">
        <v>26</v>
      </c>
      <c r="I27" s="7" t="s">
        <v>26</v>
      </c>
      <c r="J27" s="7" t="s">
        <v>26</v>
      </c>
      <c r="K27" s="7" t="s">
        <v>26</v>
      </c>
      <c r="L27" s="7" t="s">
        <v>26</v>
      </c>
      <c r="M27" s="7" t="s">
        <v>26</v>
      </c>
      <c r="N27" s="7" t="s">
        <v>26</v>
      </c>
      <c r="O27" s="7" t="s">
        <v>26</v>
      </c>
      <c r="P27" s="7" t="s">
        <v>26</v>
      </c>
      <c r="Q27" s="41">
        <v>191</v>
      </c>
      <c r="R27" s="48"/>
    </row>
    <row r="28" spans="1:19" s="4" customFormat="1" x14ac:dyDescent="0.2">
      <c r="A28" s="36" t="s">
        <v>60</v>
      </c>
      <c r="B28" s="7" t="s">
        <v>26</v>
      </c>
      <c r="C28" s="7" t="s">
        <v>26</v>
      </c>
      <c r="D28" s="7" t="s">
        <v>26</v>
      </c>
      <c r="E28" s="7" t="s">
        <v>26</v>
      </c>
      <c r="F28" s="7" t="s">
        <v>26</v>
      </c>
      <c r="G28" s="7" t="s">
        <v>26</v>
      </c>
      <c r="H28" s="7" t="s">
        <v>26</v>
      </c>
      <c r="I28" s="7" t="s">
        <v>26</v>
      </c>
      <c r="J28" s="7" t="s">
        <v>26</v>
      </c>
      <c r="K28" s="7" t="s">
        <v>26</v>
      </c>
      <c r="L28" s="7" t="s">
        <v>26</v>
      </c>
      <c r="M28" s="7" t="s">
        <v>26</v>
      </c>
      <c r="N28" s="7" t="s">
        <v>26</v>
      </c>
      <c r="O28" s="7" t="s">
        <v>26</v>
      </c>
      <c r="P28" s="7" t="s">
        <v>26</v>
      </c>
      <c r="Q28" s="41">
        <v>1</v>
      </c>
      <c r="R28" s="48"/>
    </row>
    <row r="29" spans="1:19" s="4" customFormat="1" ht="13.5" thickBot="1" x14ac:dyDescent="0.25">
      <c r="A29" s="36" t="s">
        <v>59</v>
      </c>
      <c r="B29" s="7" t="s">
        <v>26</v>
      </c>
      <c r="C29" s="7" t="s">
        <v>26</v>
      </c>
      <c r="D29" s="7" t="s">
        <v>26</v>
      </c>
      <c r="E29" s="7" t="s">
        <v>26</v>
      </c>
      <c r="F29" s="7" t="s">
        <v>26</v>
      </c>
      <c r="G29" s="7" t="s">
        <v>26</v>
      </c>
      <c r="H29" s="7" t="s">
        <v>26</v>
      </c>
      <c r="I29" s="7" t="s">
        <v>26</v>
      </c>
      <c r="J29" s="7" t="s">
        <v>26</v>
      </c>
      <c r="K29" s="7" t="s">
        <v>26</v>
      </c>
      <c r="L29" s="7" t="s">
        <v>26</v>
      </c>
      <c r="M29" s="7" t="s">
        <v>26</v>
      </c>
      <c r="N29" s="7" t="s">
        <v>26</v>
      </c>
      <c r="O29" s="7" t="s">
        <v>26</v>
      </c>
      <c r="P29" s="7" t="s">
        <v>26</v>
      </c>
      <c r="Q29" s="41">
        <v>421</v>
      </c>
      <c r="R29" s="48"/>
      <c r="S29" s="4">
        <f>38/4</f>
        <v>9.5</v>
      </c>
    </row>
    <row r="30" spans="1:19" s="4" customFormat="1" ht="13.5" thickBot="1" x14ac:dyDescent="0.25">
      <c r="A30" s="37" t="s">
        <v>4</v>
      </c>
      <c r="B30" s="34">
        <v>4128</v>
      </c>
      <c r="C30" s="34">
        <v>5567</v>
      </c>
      <c r="D30" s="34">
        <v>6340</v>
      </c>
      <c r="E30" s="34">
        <v>6524</v>
      </c>
      <c r="F30" s="34">
        <v>6641</v>
      </c>
      <c r="G30" s="34">
        <v>7499</v>
      </c>
      <c r="H30" s="34">
        <v>7171</v>
      </c>
      <c r="I30" s="34">
        <v>7760</v>
      </c>
      <c r="J30" s="34">
        <v>7151</v>
      </c>
      <c r="K30" s="34">
        <v>7348</v>
      </c>
      <c r="L30" s="34">
        <v>7638</v>
      </c>
      <c r="M30" s="34">
        <v>7110</v>
      </c>
      <c r="N30" s="34">
        <v>6327</v>
      </c>
      <c r="O30" s="34">
        <f>SUM(O16:O26)</f>
        <v>5375</v>
      </c>
      <c r="P30" s="34">
        <f>SUM(P16:P26)</f>
        <v>5628</v>
      </c>
      <c r="Q30" s="42">
        <f>SUM(Q16:Q29)</f>
        <v>9705</v>
      </c>
      <c r="R30" s="5"/>
    </row>
    <row r="31" spans="1:19" s="4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9" s="4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4" customFormat="1" x14ac:dyDescent="0.2">
      <c r="A33" s="50" t="s">
        <v>54</v>
      </c>
      <c r="B33" s="5" t="s">
        <v>56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x14ac:dyDescent="0.2">
      <c r="A35" s="51" t="s">
        <v>55</v>
      </c>
      <c r="B35" s="49" t="s">
        <v>94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1:18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8" spans="1:18" x14ac:dyDescent="0.2">
      <c r="A38" s="43"/>
    </row>
  </sheetData>
  <mergeCells count="2">
    <mergeCell ref="A14:Q14"/>
    <mergeCell ref="A2:Q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7" sqref="A27:B27"/>
    </sheetView>
  </sheetViews>
  <sheetFormatPr baseColWidth="10" defaultRowHeight="15" x14ac:dyDescent="0.25"/>
  <cols>
    <col min="1" max="1" width="23.5703125" style="52" customWidth="1"/>
    <col min="2" max="2" width="7.28515625" style="52" customWidth="1"/>
    <col min="3" max="3" width="9" style="52" customWidth="1"/>
    <col min="4" max="4" width="8.85546875" style="52" customWidth="1"/>
    <col min="5" max="5" width="17.28515625" style="52" customWidth="1"/>
    <col min="6" max="6" width="16.28515625" style="52" customWidth="1"/>
    <col min="7" max="16384" width="11.42578125" style="52"/>
  </cols>
  <sheetData>
    <row r="1" spans="1:5" ht="117.75" customHeight="1" x14ac:dyDescent="0.25"/>
    <row r="2" spans="1:5" ht="15" customHeight="1" x14ac:dyDescent="0.25">
      <c r="A2" s="62" t="s">
        <v>80</v>
      </c>
    </row>
    <row r="3" spans="1:5" ht="15.75" thickBot="1" x14ac:dyDescent="0.3"/>
    <row r="4" spans="1:5" x14ac:dyDescent="0.25">
      <c r="A4" s="63" t="s">
        <v>61</v>
      </c>
      <c r="B4" s="64" t="s">
        <v>50</v>
      </c>
      <c r="C4" s="64" t="s">
        <v>51</v>
      </c>
      <c r="D4" s="64" t="s">
        <v>62</v>
      </c>
    </row>
    <row r="5" spans="1:5" x14ac:dyDescent="0.25">
      <c r="A5" s="53" t="s">
        <v>63</v>
      </c>
      <c r="B5" s="71">
        <v>3460</v>
      </c>
      <c r="C5" s="71">
        <v>14</v>
      </c>
      <c r="D5" s="72">
        <f>SUM(B5:C5)</f>
        <v>3474</v>
      </c>
      <c r="E5" s="55"/>
    </row>
    <row r="6" spans="1:5" x14ac:dyDescent="0.25">
      <c r="A6" s="53" t="s">
        <v>65</v>
      </c>
      <c r="B6" s="71">
        <v>1179</v>
      </c>
      <c r="C6" s="71">
        <v>124</v>
      </c>
      <c r="D6" s="72">
        <f>SUM(B6:C6)</f>
        <v>1303</v>
      </c>
      <c r="E6" s="55"/>
    </row>
    <row r="7" spans="1:5" x14ac:dyDescent="0.25">
      <c r="A7" s="53" t="s">
        <v>67</v>
      </c>
      <c r="B7" s="71">
        <v>534</v>
      </c>
      <c r="C7" s="71">
        <v>24</v>
      </c>
      <c r="D7" s="72">
        <f t="shared" ref="D7:D12" si="0">SUM(B7:C7)</f>
        <v>558</v>
      </c>
      <c r="E7" s="55"/>
    </row>
    <row r="8" spans="1:5" x14ac:dyDescent="0.25">
      <c r="A8" s="53" t="s">
        <v>69</v>
      </c>
      <c r="B8" s="73">
        <v>684</v>
      </c>
      <c r="C8" s="73">
        <v>61</v>
      </c>
      <c r="D8" s="72">
        <f t="shared" si="0"/>
        <v>745</v>
      </c>
      <c r="E8" s="55"/>
    </row>
    <row r="9" spans="1:5" x14ac:dyDescent="0.25">
      <c r="A9" s="53" t="s">
        <v>71</v>
      </c>
      <c r="B9" s="71">
        <v>287</v>
      </c>
      <c r="C9" s="71">
        <v>115</v>
      </c>
      <c r="D9" s="72">
        <f t="shared" si="0"/>
        <v>402</v>
      </c>
      <c r="E9" s="55"/>
    </row>
    <row r="10" spans="1:5" x14ac:dyDescent="0.25">
      <c r="A10" s="53" t="s">
        <v>73</v>
      </c>
      <c r="B10" s="73">
        <v>713</v>
      </c>
      <c r="C10" s="73">
        <v>181</v>
      </c>
      <c r="D10" s="72">
        <f>SUM(B10:C10)</f>
        <v>894</v>
      </c>
      <c r="E10" s="55"/>
    </row>
    <row r="11" spans="1:5" x14ac:dyDescent="0.25">
      <c r="A11" s="53" t="s">
        <v>75</v>
      </c>
      <c r="B11" s="74">
        <v>1304</v>
      </c>
      <c r="C11" s="75">
        <v>97</v>
      </c>
      <c r="D11" s="72">
        <f t="shared" si="0"/>
        <v>1401</v>
      </c>
      <c r="E11" s="55"/>
    </row>
    <row r="12" spans="1:5" ht="15.75" thickBot="1" x14ac:dyDescent="0.3">
      <c r="A12" s="59" t="s">
        <v>77</v>
      </c>
      <c r="B12" s="76">
        <v>847</v>
      </c>
      <c r="C12" s="76">
        <v>81</v>
      </c>
      <c r="D12" s="72">
        <f t="shared" si="0"/>
        <v>928</v>
      </c>
      <c r="E12" s="55"/>
    </row>
    <row r="13" spans="1:5" ht="15.75" thickBot="1" x14ac:dyDescent="0.3">
      <c r="A13" s="60"/>
      <c r="B13" s="77"/>
      <c r="C13" s="77"/>
      <c r="D13" s="78"/>
      <c r="E13" s="61"/>
    </row>
    <row r="14" spans="1:5" ht="15.75" thickBot="1" x14ac:dyDescent="0.3">
      <c r="A14" s="65" t="s">
        <v>79</v>
      </c>
      <c r="B14" s="79">
        <f>SUM(B5:B13)</f>
        <v>9008</v>
      </c>
      <c r="C14" s="80">
        <f>SUM(C5:C13)</f>
        <v>697</v>
      </c>
      <c r="D14" s="81">
        <f>SUM(D5:D12)</f>
        <v>9705</v>
      </c>
      <c r="E14" s="61"/>
    </row>
    <row r="16" spans="1:5" x14ac:dyDescent="0.25">
      <c r="A16" s="62" t="s">
        <v>81</v>
      </c>
    </row>
    <row r="17" spans="1:6" x14ac:dyDescent="0.25">
      <c r="A17" s="83" t="s">
        <v>82</v>
      </c>
      <c r="B17" s="83" t="s">
        <v>50</v>
      </c>
      <c r="C17" s="83" t="s">
        <v>51</v>
      </c>
    </row>
    <row r="18" spans="1:6" x14ac:dyDescent="0.25">
      <c r="A18" s="68" t="s">
        <v>64</v>
      </c>
      <c r="B18" s="66">
        <v>3460</v>
      </c>
      <c r="C18" s="54">
        <v>14</v>
      </c>
      <c r="D18" s="69"/>
      <c r="E18" s="84"/>
      <c r="F18" s="69"/>
    </row>
    <row r="19" spans="1:6" x14ac:dyDescent="0.25">
      <c r="A19" s="68" t="s">
        <v>66</v>
      </c>
      <c r="B19" s="66">
        <v>1179</v>
      </c>
      <c r="C19" s="54">
        <v>124</v>
      </c>
      <c r="D19" s="69"/>
      <c r="E19" s="84"/>
      <c r="F19" s="69"/>
    </row>
    <row r="20" spans="1:6" x14ac:dyDescent="0.25">
      <c r="A20" s="68" t="s">
        <v>68</v>
      </c>
      <c r="B20" s="66">
        <v>534</v>
      </c>
      <c r="C20" s="54">
        <v>24</v>
      </c>
      <c r="D20" s="69"/>
      <c r="E20" s="84"/>
      <c r="F20" s="69"/>
    </row>
    <row r="21" spans="1:6" x14ac:dyDescent="0.25">
      <c r="A21" s="68" t="s">
        <v>70</v>
      </c>
      <c r="B21" s="67">
        <v>684</v>
      </c>
      <c r="C21" s="57">
        <v>61</v>
      </c>
      <c r="D21" s="69"/>
      <c r="E21" s="84"/>
      <c r="F21" s="69"/>
    </row>
    <row r="22" spans="1:6" x14ac:dyDescent="0.25">
      <c r="A22" s="68" t="s">
        <v>72</v>
      </c>
      <c r="B22" s="66">
        <v>287</v>
      </c>
      <c r="C22" s="54">
        <v>115</v>
      </c>
      <c r="D22" s="69"/>
      <c r="E22" s="84"/>
      <c r="F22" s="69"/>
    </row>
    <row r="23" spans="1:6" x14ac:dyDescent="0.25">
      <c r="A23" s="68" t="s">
        <v>74</v>
      </c>
      <c r="B23" s="67">
        <v>713</v>
      </c>
      <c r="C23" s="57">
        <v>181</v>
      </c>
      <c r="D23" s="69"/>
      <c r="E23" s="84"/>
      <c r="F23" s="69"/>
    </row>
    <row r="24" spans="1:6" x14ac:dyDescent="0.25">
      <c r="A24" s="68" t="s">
        <v>76</v>
      </c>
      <c r="B24" s="58">
        <v>1304</v>
      </c>
      <c r="C24" s="54">
        <v>97</v>
      </c>
      <c r="D24" s="69"/>
      <c r="E24" s="84"/>
      <c r="F24" s="69"/>
    </row>
    <row r="25" spans="1:6" x14ac:dyDescent="0.25">
      <c r="A25" s="68" t="s">
        <v>78</v>
      </c>
      <c r="B25" s="70">
        <v>847</v>
      </c>
      <c r="C25" s="70">
        <v>81</v>
      </c>
      <c r="D25" s="69"/>
      <c r="E25" s="84"/>
      <c r="F25" s="69"/>
    </row>
    <row r="26" spans="1:6" x14ac:dyDescent="0.25">
      <c r="A26" s="56"/>
      <c r="B26" s="82"/>
      <c r="C26" s="82"/>
    </row>
    <row r="27" spans="1:6" x14ac:dyDescent="0.25">
      <c r="A27" s="3" t="s">
        <v>92</v>
      </c>
      <c r="B27" t="s">
        <v>93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H41" sqref="H41"/>
    </sheetView>
  </sheetViews>
  <sheetFormatPr baseColWidth="10" defaultRowHeight="12.75" x14ac:dyDescent="0.2"/>
  <cols>
    <col min="1" max="1" width="26" customWidth="1"/>
  </cols>
  <sheetData>
    <row r="1" spans="1:12" ht="62.25" customHeight="1" x14ac:dyDescent="0.2"/>
    <row r="3" spans="1:12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3.5" thickBo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">
      <c r="A5" s="124" t="s">
        <v>83</v>
      </c>
      <c r="B5" s="126" t="s">
        <v>84</v>
      </c>
      <c r="C5" s="127"/>
      <c r="D5" s="127"/>
      <c r="E5" s="127"/>
      <c r="F5" s="127"/>
      <c r="G5" s="127"/>
      <c r="H5" s="127"/>
      <c r="I5" s="128"/>
      <c r="J5" s="85" t="s">
        <v>4</v>
      </c>
      <c r="K5" s="129" t="s">
        <v>85</v>
      </c>
      <c r="L5" s="93"/>
    </row>
    <row r="6" spans="1:12" ht="13.5" thickBot="1" x14ac:dyDescent="0.25">
      <c r="A6" s="125"/>
      <c r="B6" s="86" t="s">
        <v>6</v>
      </c>
      <c r="C6" s="87" t="s">
        <v>7</v>
      </c>
      <c r="D6" s="87" t="s">
        <v>8</v>
      </c>
      <c r="E6" s="87" t="s">
        <v>9</v>
      </c>
      <c r="F6" s="87" t="s">
        <v>13</v>
      </c>
      <c r="G6" s="87" t="s">
        <v>10</v>
      </c>
      <c r="H6" s="87" t="s">
        <v>11</v>
      </c>
      <c r="I6" s="88" t="s">
        <v>12</v>
      </c>
      <c r="J6" s="89" t="s">
        <v>84</v>
      </c>
      <c r="K6" s="130"/>
      <c r="L6" s="93"/>
    </row>
    <row r="7" spans="1:12" x14ac:dyDescent="0.2">
      <c r="A7" s="90" t="s">
        <v>86</v>
      </c>
      <c r="B7" s="94">
        <v>0</v>
      </c>
      <c r="C7" s="95">
        <v>1</v>
      </c>
      <c r="D7" s="96">
        <v>1</v>
      </c>
      <c r="E7" s="94">
        <v>0</v>
      </c>
      <c r="F7" s="97">
        <v>0</v>
      </c>
      <c r="G7" s="94">
        <v>0</v>
      </c>
      <c r="H7" s="97">
        <v>2</v>
      </c>
      <c r="I7" s="97">
        <v>2</v>
      </c>
      <c r="J7" s="100">
        <f>SUM(B7:I7)</f>
        <v>6</v>
      </c>
      <c r="K7" s="131">
        <f>SUM(J7:J10)</f>
        <v>9705</v>
      </c>
      <c r="L7" s="93"/>
    </row>
    <row r="8" spans="1:12" x14ac:dyDescent="0.2">
      <c r="A8" s="91" t="s">
        <v>87</v>
      </c>
      <c r="B8" s="94">
        <v>3259</v>
      </c>
      <c r="C8" s="95">
        <v>134</v>
      </c>
      <c r="D8" s="96">
        <v>22</v>
      </c>
      <c r="E8" s="94">
        <v>58</v>
      </c>
      <c r="F8" s="97">
        <v>35</v>
      </c>
      <c r="G8" s="94">
        <v>21</v>
      </c>
      <c r="H8" s="97">
        <v>492</v>
      </c>
      <c r="I8" s="97">
        <v>64</v>
      </c>
      <c r="J8" s="100">
        <f>SUM(B8:I8)</f>
        <v>4085</v>
      </c>
      <c r="K8" s="131"/>
      <c r="L8" s="93"/>
    </row>
    <row r="9" spans="1:12" x14ac:dyDescent="0.2">
      <c r="A9" s="91" t="s">
        <v>88</v>
      </c>
      <c r="B9" s="94">
        <v>11</v>
      </c>
      <c r="C9" s="95">
        <v>48</v>
      </c>
      <c r="D9" s="96">
        <v>21</v>
      </c>
      <c r="E9" s="94">
        <v>23</v>
      </c>
      <c r="F9" s="97">
        <v>11</v>
      </c>
      <c r="G9" s="98">
        <v>37</v>
      </c>
      <c r="H9" s="97">
        <v>53</v>
      </c>
      <c r="I9" s="97">
        <v>21</v>
      </c>
      <c r="J9" s="100">
        <f>SUM(B9:I9)</f>
        <v>225</v>
      </c>
      <c r="K9" s="131"/>
      <c r="L9" s="93"/>
    </row>
    <row r="10" spans="1:12" x14ac:dyDescent="0.2">
      <c r="A10" s="91" t="s">
        <v>89</v>
      </c>
      <c r="B10" s="94">
        <v>204</v>
      </c>
      <c r="C10" s="95">
        <v>1120</v>
      </c>
      <c r="D10" s="96">
        <v>514</v>
      </c>
      <c r="E10" s="94">
        <v>664</v>
      </c>
      <c r="F10" s="97">
        <v>356</v>
      </c>
      <c r="G10" s="94">
        <v>836</v>
      </c>
      <c r="H10" s="97">
        <v>854</v>
      </c>
      <c r="I10" s="97">
        <v>841</v>
      </c>
      <c r="J10" s="100">
        <f>SUM(B10:I10)</f>
        <v>5389</v>
      </c>
      <c r="K10" s="131"/>
      <c r="L10" s="93"/>
    </row>
    <row r="11" spans="1:12" ht="15.75" thickBot="1" x14ac:dyDescent="0.3">
      <c r="A11" s="92" t="s">
        <v>62</v>
      </c>
      <c r="B11" s="99">
        <f>SUM(B7:B10)</f>
        <v>3474</v>
      </c>
      <c r="C11" s="99">
        <f t="shared" ref="C11:I11" si="0">SUM(C7:C10)</f>
        <v>1303</v>
      </c>
      <c r="D11" s="99">
        <f t="shared" si="0"/>
        <v>558</v>
      </c>
      <c r="E11" s="99">
        <f t="shared" si="0"/>
        <v>745</v>
      </c>
      <c r="F11" s="99">
        <v>402</v>
      </c>
      <c r="G11" s="99">
        <f t="shared" si="0"/>
        <v>894</v>
      </c>
      <c r="H11" s="99">
        <f t="shared" si="0"/>
        <v>1401</v>
      </c>
      <c r="I11" s="99">
        <f t="shared" si="0"/>
        <v>928</v>
      </c>
      <c r="J11" s="101">
        <f>SUM(J7:J10)</f>
        <v>9705</v>
      </c>
      <c r="K11" s="132"/>
      <c r="L11" s="93"/>
    </row>
    <row r="12" spans="1:12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2" x14ac:dyDescent="0.2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4" spans="1:12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34" spans="1:2" x14ac:dyDescent="0.2">
      <c r="A34" s="3" t="s">
        <v>92</v>
      </c>
      <c r="B34" t="s">
        <v>93</v>
      </c>
    </row>
  </sheetData>
  <mergeCells count="4">
    <mergeCell ref="A5:A6"/>
    <mergeCell ref="B5:I5"/>
    <mergeCell ref="K5:K6"/>
    <mergeCell ref="K7:K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CREAs</vt:lpstr>
      <vt:lpstr>Causa CREAs</vt:lpstr>
      <vt:lpstr>Colaboradores CREA</vt:lpstr>
      <vt:lpstr>Centros</vt:lpstr>
      <vt:lpstr>Ingresos_grupos</vt:lpstr>
    </vt:vector>
  </TitlesOfParts>
  <Company>cma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Maria del Mar Martinez Beltran</cp:lastModifiedBy>
  <cp:lastPrinted>2012-03-13T08:55:04Z</cp:lastPrinted>
  <dcterms:created xsi:type="dcterms:W3CDTF">2010-04-19T10:48:13Z</dcterms:created>
  <dcterms:modified xsi:type="dcterms:W3CDTF">2016-12-02T14:10:34Z</dcterms:modified>
</cp:coreProperties>
</file>