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80" windowWidth="15450" windowHeight="11580" firstSheet="4" activeTab="4"/>
  </bookViews>
  <sheets>
    <sheet name="Indicador%12" sheetId="20" state="hidden" r:id="rId1"/>
    <sheet name="Indicador%13" sheetId="24" state="hidden" r:id="rId2"/>
    <sheet name="Datos definitivos12" sheetId="23" state="hidden" r:id="rId3"/>
    <sheet name="Datos definitivos13" sheetId="25" state="hidden" r:id="rId4"/>
    <sheet name="Indicador_EHG" sheetId="28" r:id="rId5"/>
    <sheet name="Datos" sheetId="22" r:id="rId6"/>
    <sheet name="Graf_EHG" sheetId="26" r:id="rId7"/>
    <sheet name="Graf_IEG" sheetId="30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Z9" i="22" l="1"/>
  <c r="Y12" i="22" s="1"/>
  <c r="B22" i="22"/>
  <c r="C22" i="22"/>
  <c r="C26" i="22" s="1"/>
  <c r="D22" i="22"/>
  <c r="E22" i="22"/>
  <c r="E26" i="22" s="1"/>
  <c r="F22" i="22"/>
  <c r="G22" i="22"/>
  <c r="G26" i="22" s="1"/>
  <c r="B19" i="28" s="1"/>
  <c r="H22" i="22"/>
  <c r="C15" i="28"/>
  <c r="I22" i="22"/>
  <c r="J22" i="22"/>
  <c r="J26" i="22" s="1"/>
  <c r="E19" i="28" s="1"/>
  <c r="K22" i="22"/>
  <c r="K26" i="22"/>
  <c r="F19" i="28" s="1"/>
  <c r="L22" i="22"/>
  <c r="G15" i="28" s="1"/>
  <c r="M22" i="22"/>
  <c r="H15" i="28" s="1"/>
  <c r="N22" i="22"/>
  <c r="N26" i="22"/>
  <c r="I19" i="28" s="1"/>
  <c r="O22" i="22"/>
  <c r="O26" i="22" s="1"/>
  <c r="J19" i="28" s="1"/>
  <c r="P22" i="22"/>
  <c r="K15" i="28"/>
  <c r="Q22" i="22"/>
  <c r="Q26" i="22"/>
  <c r="L19" i="28" s="1"/>
  <c r="R22" i="22"/>
  <c r="R26" i="22" s="1"/>
  <c r="M19" i="28" s="1"/>
  <c r="S22" i="22"/>
  <c r="T22" i="22"/>
  <c r="O15" i="28" s="1"/>
  <c r="U22" i="22"/>
  <c r="U26" i="22" s="1"/>
  <c r="P19" i="28" s="1"/>
  <c r="V22" i="22"/>
  <c r="W22" i="22"/>
  <c r="W26" i="22" s="1"/>
  <c r="R19" i="28" s="1"/>
  <c r="X22" i="22"/>
  <c r="S15" i="28"/>
  <c r="B23" i="22"/>
  <c r="B26" i="22" s="1"/>
  <c r="C23" i="22"/>
  <c r="D23" i="22"/>
  <c r="D26" i="22" s="1"/>
  <c r="E23" i="22"/>
  <c r="F23" i="22"/>
  <c r="F26" i="22" s="1"/>
  <c r="G23" i="22"/>
  <c r="B16" i="28" s="1"/>
  <c r="H23" i="22"/>
  <c r="C16" i="28" s="1"/>
  <c r="I23" i="22"/>
  <c r="I26" i="22" s="1"/>
  <c r="D19" i="28" s="1"/>
  <c r="J23" i="22"/>
  <c r="E16" i="28"/>
  <c r="K23" i="22"/>
  <c r="F16" i="28"/>
  <c r="L23" i="22"/>
  <c r="G16" i="28"/>
  <c r="M23" i="22"/>
  <c r="H16" i="28"/>
  <c r="N23" i="22"/>
  <c r="I16" i="28"/>
  <c r="O23" i="22"/>
  <c r="J16" i="28"/>
  <c r="P23" i="22"/>
  <c r="K16" i="28"/>
  <c r="Q23" i="22"/>
  <c r="L16" i="28"/>
  <c r="R23" i="22"/>
  <c r="M16" i="28"/>
  <c r="S23" i="22"/>
  <c r="S26" i="22"/>
  <c r="N19" i="28" s="1"/>
  <c r="T23" i="22"/>
  <c r="O16" i="28" s="1"/>
  <c r="U23" i="22"/>
  <c r="P16" i="28" s="1"/>
  <c r="V23" i="22"/>
  <c r="V26" i="22" s="1"/>
  <c r="Q19" i="28" s="1"/>
  <c r="W23" i="22"/>
  <c r="R16" i="28" s="1"/>
  <c r="X23" i="22"/>
  <c r="X26" i="22" s="1"/>
  <c r="S19" i="28" s="1"/>
  <c r="B24" i="22"/>
  <c r="C24" i="22"/>
  <c r="D24" i="22"/>
  <c r="E24" i="22"/>
  <c r="F24" i="22"/>
  <c r="G24" i="22"/>
  <c r="B17" i="28"/>
  <c r="H24" i="22"/>
  <c r="C17" i="28"/>
  <c r="I24" i="22"/>
  <c r="D17" i="28"/>
  <c r="J24" i="22"/>
  <c r="E17" i="28"/>
  <c r="K24" i="22"/>
  <c r="F17" i="28"/>
  <c r="L24" i="22"/>
  <c r="G17" i="28"/>
  <c r="M24" i="22"/>
  <c r="H17" i="28"/>
  <c r="N24" i="22"/>
  <c r="I17" i="28"/>
  <c r="O24" i="22"/>
  <c r="J17" i="28"/>
  <c r="P24" i="22"/>
  <c r="K17" i="28"/>
  <c r="Q24" i="22"/>
  <c r="L17" i="28"/>
  <c r="R24" i="22"/>
  <c r="M17" i="28"/>
  <c r="S24" i="22"/>
  <c r="N17" i="28"/>
  <c r="T24" i="22"/>
  <c r="O17" i="28"/>
  <c r="U24" i="22"/>
  <c r="P17" i="28"/>
  <c r="V24" i="22"/>
  <c r="Q17" i="28"/>
  <c r="W24" i="22"/>
  <c r="R17" i="28"/>
  <c r="X24" i="22"/>
  <c r="S17" i="28"/>
  <c r="Y24" i="22"/>
  <c r="T17" i="28"/>
  <c r="Y23" i="22"/>
  <c r="T16" i="28"/>
  <c r="Y22" i="22"/>
  <c r="T15" i="28"/>
  <c r="Y17" i="22"/>
  <c r="Y13" i="22"/>
  <c r="X17" i="22"/>
  <c r="X13" i="22"/>
  <c r="S31" i="25"/>
  <c r="W17" i="22"/>
  <c r="W13" i="22" s="1"/>
  <c r="V17" i="22"/>
  <c r="V13" i="22"/>
  <c r="U17" i="22"/>
  <c r="T17" i="22"/>
  <c r="S17" i="22"/>
  <c r="S13" i="22"/>
  <c r="R17" i="22"/>
  <c r="Q17" i="22"/>
  <c r="P17" i="22"/>
  <c r="P13" i="22" s="1"/>
  <c r="O17" i="22"/>
  <c r="O13" i="22" s="1"/>
  <c r="N17" i="22"/>
  <c r="M17" i="22"/>
  <c r="L17" i="22"/>
  <c r="K17" i="22"/>
  <c r="K13" i="22"/>
  <c r="J17" i="22"/>
  <c r="J13" i="22" s="1"/>
  <c r="I17" i="22"/>
  <c r="I13" i="22" s="1"/>
  <c r="H17" i="22"/>
  <c r="G17" i="22"/>
  <c r="Z17" i="22" s="1"/>
  <c r="F17" i="22"/>
  <c r="E17" i="22"/>
  <c r="D17" i="22"/>
  <c r="C17" i="22"/>
  <c r="B17" i="22"/>
  <c r="U13" i="22"/>
  <c r="T13" i="22"/>
  <c r="R13" i="22"/>
  <c r="Q13" i="22"/>
  <c r="N13" i="22"/>
  <c r="M13" i="22"/>
  <c r="L13" i="22"/>
  <c r="H13" i="22"/>
  <c r="F13" i="22"/>
  <c r="E13" i="22"/>
  <c r="D13" i="22"/>
  <c r="C13" i="22"/>
  <c r="B13" i="22"/>
  <c r="I12" i="22"/>
  <c r="S12" i="22"/>
  <c r="B12" i="22"/>
  <c r="M12" i="22"/>
  <c r="R12" i="22"/>
  <c r="P26" i="22"/>
  <c r="K19" i="28"/>
  <c r="L26" i="22"/>
  <c r="G19" i="28"/>
  <c r="H26" i="22"/>
  <c r="C19" i="28"/>
  <c r="L15" i="28"/>
  <c r="D15" i="28"/>
  <c r="Y26" i="22"/>
  <c r="T19" i="28" s="1"/>
  <c r="Q15" i="28"/>
  <c r="M15" i="28"/>
  <c r="I15" i="28"/>
  <c r="R15" i="28"/>
  <c r="N15" i="28"/>
  <c r="J15" i="28"/>
  <c r="F15" i="28"/>
  <c r="B15" i="28"/>
  <c r="F12" i="22"/>
  <c r="O12" i="22"/>
  <c r="N12" i="22"/>
  <c r="X12" i="22"/>
  <c r="H12" i="22"/>
  <c r="E12" i="22"/>
  <c r="T12" i="22"/>
  <c r="D12" i="22"/>
  <c r="U12" i="22"/>
  <c r="W12" i="22"/>
  <c r="G12" i="22"/>
  <c r="C12" i="22"/>
  <c r="L12" i="22"/>
  <c r="Q12" i="22"/>
  <c r="P12" i="22"/>
  <c r="J12" i="22"/>
  <c r="K12" i="22"/>
  <c r="V12" i="22"/>
  <c r="N16" i="28"/>
  <c r="D16" i="28"/>
  <c r="G13" i="22"/>
  <c r="E15" i="28" l="1"/>
  <c r="Z22" i="22"/>
  <c r="P15" i="28"/>
  <c r="T26" i="22"/>
  <c r="O19" i="28" s="1"/>
  <c r="S16" i="28"/>
  <c r="Q16" i="28"/>
  <c r="M26" i="22"/>
  <c r="H19" i="28" s="1"/>
  <c r="Y25" i="22" l="1"/>
  <c r="T18" i="28" s="1"/>
  <c r="L25" i="22"/>
  <c r="G18" i="28" s="1"/>
  <c r="I25" i="22"/>
  <c r="D18" i="28" s="1"/>
  <c r="G25" i="22"/>
  <c r="B18" i="28" s="1"/>
  <c r="B25" i="22"/>
  <c r="H25" i="22"/>
  <c r="C18" i="28" s="1"/>
  <c r="U25" i="22"/>
  <c r="P18" i="28" s="1"/>
  <c r="Q25" i="22"/>
  <c r="L18" i="28" s="1"/>
  <c r="E25" i="22"/>
  <c r="X25" i="22"/>
  <c r="S18" i="28" s="1"/>
  <c r="W25" i="22"/>
  <c r="R18" i="28" s="1"/>
  <c r="R25" i="22"/>
  <c r="M18" i="28" s="1"/>
  <c r="K25" i="22"/>
  <c r="F18" i="28" s="1"/>
  <c r="O25" i="22"/>
  <c r="J18" i="28" s="1"/>
  <c r="F25" i="22"/>
  <c r="C25" i="22"/>
  <c r="P25" i="22"/>
  <c r="K18" i="28" s="1"/>
  <c r="D25" i="22"/>
  <c r="N25" i="22"/>
  <c r="I18" i="28" s="1"/>
  <c r="V25" i="22"/>
  <c r="Q18" i="28" s="1"/>
  <c r="T25" i="22"/>
  <c r="O18" i="28" s="1"/>
  <c r="M25" i="22"/>
  <c r="H18" i="28" s="1"/>
  <c r="S25" i="22"/>
  <c r="N18" i="28" s="1"/>
  <c r="J25" i="22"/>
  <c r="E18" i="28" s="1"/>
</calcChain>
</file>

<file path=xl/sharedStrings.xml><?xml version="1.0" encoding="utf-8"?>
<sst xmlns="http://schemas.openxmlformats.org/spreadsheetml/2006/main" count="217" uniqueCount="42">
  <si>
    <t>96/97</t>
  </si>
  <si>
    <t>97/98</t>
  </si>
  <si>
    <t>98/99</t>
  </si>
  <si>
    <t>99/00</t>
  </si>
  <si>
    <t>00/01</t>
  </si>
  <si>
    <t>01/02</t>
  </si>
  <si>
    <t>02/03</t>
  </si>
  <si>
    <t>03/04</t>
  </si>
  <si>
    <t>Otros usos del suelo, agua y nieve</t>
  </si>
  <si>
    <t>Vegetación estresada</t>
  </si>
  <si>
    <t>Vegetacion no estresada</t>
  </si>
  <si>
    <t>Total</t>
  </si>
  <si>
    <t>91/92</t>
  </si>
  <si>
    <t>92/93</t>
  </si>
  <si>
    <t>93/94</t>
  </si>
  <si>
    <t>94/95</t>
  </si>
  <si>
    <t>95/96</t>
  </si>
  <si>
    <t>Media</t>
  </si>
  <si>
    <t>Evolución del Indicador de Estrés Hídrico Global de la Vegetación</t>
  </si>
  <si>
    <t>04/05</t>
  </si>
  <si>
    <t>Indicador</t>
  </si>
  <si>
    <t>Expresión porcentual del indicador</t>
  </si>
  <si>
    <t>Media (Vegetación estresada)</t>
  </si>
  <si>
    <t>Expresión Índice *</t>
  </si>
  <si>
    <t xml:space="preserve">* La expresión índice representa el cociente entre los porcentajes de vegetación estresada y no estresada. </t>
  </si>
  <si>
    <t>05/06</t>
  </si>
  <si>
    <t xml:space="preserve"> </t>
  </si>
  <si>
    <t>06/07</t>
  </si>
  <si>
    <t>07/08</t>
  </si>
  <si>
    <t>08/09</t>
  </si>
  <si>
    <t>09/10</t>
  </si>
  <si>
    <t>10/11</t>
  </si>
  <si>
    <t>11/12</t>
  </si>
  <si>
    <t>Fuente: Consejería de Agricultura, Pesca y Medio Ambiente. Red de Información Ambiental de Andalucía, 2012</t>
  </si>
  <si>
    <t>12/13</t>
  </si>
  <si>
    <t>13/14</t>
  </si>
  <si>
    <t>Fuente: Consejería de Agricultura, Pesca y Medio Ambiente. Red de Información Ambiental de Andalucía, 2014</t>
  </si>
  <si>
    <t>14/15</t>
  </si>
  <si>
    <t>Promedio 96/15</t>
  </si>
  <si>
    <t>Media(96/15)</t>
  </si>
  <si>
    <t>Para la serie 1991-1996 los datos se calculan con el sensor NOAA y no son comparables con los posteriores del sensor MODIS.</t>
  </si>
  <si>
    <t>Estrés Hídrico Global de la Vegetación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</si>
</sst>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/yy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2" fillId="0" borderId="0" xfId="0" applyNumberFormat="1" applyFont="1" applyFill="1" applyAlignment="1">
      <alignment horizontal="center"/>
    </xf>
    <xf numFmtId="1" fontId="0" fillId="0" borderId="0" xfId="0" applyNumberFormat="1"/>
    <xf numFmtId="0" fontId="0" fillId="0" borderId="0" xfId="0" applyFill="1"/>
    <xf numFmtId="1" fontId="0" fillId="0" borderId="0" xfId="0" applyNumberFormat="1" applyFill="1"/>
    <xf numFmtId="164" fontId="0" fillId="0" borderId="0" xfId="0" applyNumberFormat="1"/>
    <xf numFmtId="0" fontId="4" fillId="0" borderId="0" xfId="0" applyFont="1"/>
    <xf numFmtId="0" fontId="5" fillId="2" borderId="0" xfId="0" applyFont="1" applyFill="1"/>
    <xf numFmtId="0" fontId="6" fillId="2" borderId="0" xfId="0" applyFont="1" applyFill="1"/>
    <xf numFmtId="164" fontId="5" fillId="2" borderId="0" xfId="0" applyNumberFormat="1" applyFont="1" applyFill="1"/>
    <xf numFmtId="0" fontId="0" fillId="0" borderId="1" xfId="0" applyBorder="1"/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/>
    <xf numFmtId="0" fontId="0" fillId="3" borderId="1" xfId="0" applyFill="1" applyBorder="1"/>
    <xf numFmtId="0" fontId="0" fillId="3" borderId="2" xfId="0" applyFill="1" applyBorder="1"/>
    <xf numFmtId="0" fontId="0" fillId="2" borderId="0" xfId="0" applyFill="1"/>
    <xf numFmtId="0" fontId="6" fillId="4" borderId="0" xfId="0" applyFont="1" applyFill="1" applyAlignment="1">
      <alignment horizontal="center"/>
    </xf>
    <xf numFmtId="49" fontId="6" fillId="4" borderId="0" xfId="0" applyNumberFormat="1" applyFont="1" applyFill="1" applyAlignment="1">
      <alignment horizontal="center"/>
    </xf>
    <xf numFmtId="0" fontId="6" fillId="4" borderId="0" xfId="0" applyFont="1" applyFill="1"/>
    <xf numFmtId="1" fontId="5" fillId="4" borderId="0" xfId="0" applyNumberFormat="1" applyFont="1" applyFill="1"/>
    <xf numFmtId="1" fontId="0" fillId="4" borderId="0" xfId="0" applyNumberFormat="1" applyFill="1"/>
    <xf numFmtId="3" fontId="5" fillId="4" borderId="0" xfId="0" applyNumberFormat="1" applyFont="1" applyFill="1"/>
    <xf numFmtId="0" fontId="5" fillId="4" borderId="0" xfId="0" applyFont="1" applyFill="1"/>
    <xf numFmtId="164" fontId="5" fillId="4" borderId="0" xfId="0" applyNumberFormat="1" applyFont="1" applyFill="1"/>
    <xf numFmtId="164" fontId="6" fillId="4" borderId="0" xfId="0" applyNumberFormat="1" applyFont="1" applyFill="1"/>
    <xf numFmtId="0" fontId="0" fillId="4" borderId="0" xfId="0" applyFill="1"/>
    <xf numFmtId="0" fontId="0" fillId="3" borderId="0" xfId="0" applyFill="1" applyBorder="1"/>
    <xf numFmtId="165" fontId="6" fillId="4" borderId="0" xfId="0" applyNumberFormat="1" applyFont="1" applyFill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5" borderId="0" xfId="0" applyFill="1"/>
    <xf numFmtId="164" fontId="6" fillId="2" borderId="0" xfId="0" applyNumberFormat="1" applyFont="1" applyFill="1"/>
    <xf numFmtId="0" fontId="0" fillId="0" borderId="0" xfId="0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164" fontId="6" fillId="0" borderId="0" xfId="0" applyNumberFormat="1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1" fontId="3" fillId="0" borderId="0" xfId="0" applyNumberFormat="1" applyFont="1" applyFill="1"/>
    <xf numFmtId="0" fontId="2" fillId="0" borderId="4" xfId="0" applyFont="1" applyFill="1" applyBorder="1"/>
    <xf numFmtId="0" fontId="0" fillId="0" borderId="6" xfId="0" applyFill="1" applyBorder="1"/>
    <xf numFmtId="164" fontId="0" fillId="0" borderId="2" xfId="0" applyNumberFormat="1" applyFill="1" applyBorder="1"/>
    <xf numFmtId="164" fontId="0" fillId="0" borderId="12" xfId="0" applyNumberFormat="1" applyFill="1" applyBorder="1"/>
    <xf numFmtId="1" fontId="0" fillId="0" borderId="1" xfId="0" applyNumberForma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1" fontId="0" fillId="0" borderId="0" xfId="0" applyNumberFormat="1" applyFill="1" applyBorder="1"/>
    <xf numFmtId="1" fontId="0" fillId="0" borderId="7" xfId="0" applyNumberFormat="1" applyFill="1" applyBorder="1"/>
    <xf numFmtId="0" fontId="0" fillId="0" borderId="7" xfId="0" applyFill="1" applyBorder="1"/>
    <xf numFmtId="0" fontId="0" fillId="0" borderId="11" xfId="0" applyFill="1" applyBorder="1"/>
    <xf numFmtId="164" fontId="0" fillId="0" borderId="3" xfId="0" applyNumberFormat="1" applyFill="1" applyBorder="1"/>
    <xf numFmtId="164" fontId="0" fillId="0" borderId="8" xfId="0" applyNumberForma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" xfId="0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0" xfId="0" applyFont="1" applyFill="1" applyBorder="1"/>
    <xf numFmtId="0" fontId="9" fillId="0" borderId="1" xfId="0" applyFont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9" fillId="0" borderId="1" xfId="0" applyNumberFormat="1" applyFont="1" applyBorder="1"/>
    <xf numFmtId="0" fontId="9" fillId="3" borderId="1" xfId="0" applyFont="1" applyFill="1" applyBorder="1"/>
    <xf numFmtId="0" fontId="9" fillId="3" borderId="4" xfId="0" applyFont="1" applyFill="1" applyBorder="1"/>
    <xf numFmtId="0" fontId="0" fillId="5" borderId="10" xfId="0" applyFill="1" applyBorder="1"/>
    <xf numFmtId="0" fontId="1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0" borderId="0" xfId="0" applyFont="1" applyFill="1" applyBorder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chartsheet" Target="chartsheets/sheet3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Evolución</a:t>
            </a:r>
            <a:r>
              <a:rPr lang="es-E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del Indicador de Estrés Hídrico Global (EHG). Periodo 1997 - 2012.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7338848672871424"/>
          <c:y val="7.909604519774014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57083764219278E-2"/>
          <c:y val="0.11186440677966102"/>
          <c:w val="0.8686659772492249"/>
          <c:h val="0.46610169491525438"/>
        </c:manualLayout>
      </c:layout>
      <c:lineChart>
        <c:grouping val="standard"/>
        <c:varyColors val="0"/>
        <c:ser>
          <c:idx val="0"/>
          <c:order val="0"/>
          <c:tx>
            <c:strRef>
              <c:f>Datos!$V$7</c:f>
              <c:strCache>
                <c:ptCount val="1"/>
                <c:pt idx="0">
                  <c:v>11/12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Datos!$G$16:$V$16</c:f>
              <c:strCache>
                <c:ptCount val="16"/>
                <c:pt idx="0">
                  <c:v>96/97</c:v>
                </c:pt>
                <c:pt idx="1">
                  <c:v>97/98</c:v>
                </c:pt>
                <c:pt idx="2">
                  <c:v>98/99</c:v>
                </c:pt>
                <c:pt idx="3">
                  <c:v>99/00</c:v>
                </c:pt>
                <c:pt idx="4">
                  <c:v>00/01</c:v>
                </c:pt>
                <c:pt idx="5">
                  <c:v>01/02</c:v>
                </c:pt>
                <c:pt idx="6">
                  <c:v>02/03</c:v>
                </c:pt>
                <c:pt idx="7">
                  <c:v>03/04</c:v>
                </c:pt>
                <c:pt idx="8">
                  <c:v>04/05</c:v>
                </c:pt>
                <c:pt idx="9">
                  <c:v>05/06</c:v>
                </c:pt>
                <c:pt idx="10">
                  <c:v>06/07</c:v>
                </c:pt>
                <c:pt idx="11">
                  <c:v>07/08</c:v>
                </c:pt>
                <c:pt idx="12">
                  <c:v>08/09</c:v>
                </c:pt>
                <c:pt idx="13">
                  <c:v>09/10</c:v>
                </c:pt>
                <c:pt idx="14">
                  <c:v>10/11</c:v>
                </c:pt>
                <c:pt idx="15">
                  <c:v>11/12</c:v>
                </c:pt>
              </c:strCache>
            </c:strRef>
          </c:cat>
          <c:val>
            <c:numRef>
              <c:f>Datos!$G$17:$V$17</c:f>
              <c:numCache>
                <c:formatCode>0.0</c:formatCode>
                <c:ptCount val="16"/>
                <c:pt idx="0">
                  <c:v>0.98978884319850735</c:v>
                </c:pt>
                <c:pt idx="1">
                  <c:v>0.66026285362877835</c:v>
                </c:pt>
                <c:pt idx="2">
                  <c:v>1.1807080491453041</c:v>
                </c:pt>
                <c:pt idx="3">
                  <c:v>0.65227991588121048</c:v>
                </c:pt>
                <c:pt idx="4">
                  <c:v>0.85980475770607645</c:v>
                </c:pt>
                <c:pt idx="5">
                  <c:v>0.77369308962654382</c:v>
                </c:pt>
                <c:pt idx="6">
                  <c:v>0.70355229963082122</c:v>
                </c:pt>
                <c:pt idx="7">
                  <c:v>0.26795409029069872</c:v>
                </c:pt>
                <c:pt idx="8">
                  <c:v>0.71306001198250979</c:v>
                </c:pt>
                <c:pt idx="9">
                  <c:v>0.44404332129963897</c:v>
                </c:pt>
                <c:pt idx="10">
                  <c:v>0.54639175257731953</c:v>
                </c:pt>
                <c:pt idx="11">
                  <c:v>0.20120120120120119</c:v>
                </c:pt>
                <c:pt idx="12">
                  <c:v>0.34228187919463088</c:v>
                </c:pt>
                <c:pt idx="13">
                  <c:v>0.12676056338028169</c:v>
                </c:pt>
                <c:pt idx="14">
                  <c:v>0.10347921366800165</c:v>
                </c:pt>
                <c:pt idx="15">
                  <c:v>0.15495668912415786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12896"/>
        <c:axId val="100049280"/>
      </c:lineChart>
      <c:catAx>
        <c:axId val="989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004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04928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Índice</a:t>
                </a:r>
              </a:p>
            </c:rich>
          </c:tx>
          <c:layout>
            <c:manualLayout>
              <c:xMode val="edge"/>
              <c:yMode val="edge"/>
              <c:x val="3.1023784901758008E-3"/>
              <c:y val="0.30000000000000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891289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Evolución</a:t>
            </a:r>
            <a:r>
              <a:rPr lang="es-ES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del Indicador de Estrés Hídrico Global (EHG). Periodo 1997 - 2013.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7338848672871424"/>
          <c:y val="7.909604519774014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57083764219292E-2"/>
          <c:y val="0.11186440677966102"/>
          <c:w val="0.86866597724922501"/>
          <c:h val="0.46610169491525438"/>
        </c:manualLayout>
      </c:layout>
      <c:lineChart>
        <c:grouping val="standard"/>
        <c:varyColors val="0"/>
        <c:ser>
          <c:idx val="0"/>
          <c:order val="0"/>
          <c:tx>
            <c:strRef>
              <c:f>Datos!$W$7</c:f>
              <c:strCache>
                <c:ptCount val="1"/>
                <c:pt idx="0">
                  <c:v>12/13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Datos!$G$16:$W$16</c:f>
              <c:strCache>
                <c:ptCount val="17"/>
                <c:pt idx="0">
                  <c:v>96/97</c:v>
                </c:pt>
                <c:pt idx="1">
                  <c:v>97/98</c:v>
                </c:pt>
                <c:pt idx="2">
                  <c:v>98/99</c:v>
                </c:pt>
                <c:pt idx="3">
                  <c:v>99/00</c:v>
                </c:pt>
                <c:pt idx="4">
                  <c:v>00/01</c:v>
                </c:pt>
                <c:pt idx="5">
                  <c:v>01/02</c:v>
                </c:pt>
                <c:pt idx="6">
                  <c:v>02/03</c:v>
                </c:pt>
                <c:pt idx="7">
                  <c:v>03/04</c:v>
                </c:pt>
                <c:pt idx="8">
                  <c:v>04/05</c:v>
                </c:pt>
                <c:pt idx="9">
                  <c:v>05/06</c:v>
                </c:pt>
                <c:pt idx="10">
                  <c:v>06/07</c:v>
                </c:pt>
                <c:pt idx="11">
                  <c:v>07/08</c:v>
                </c:pt>
                <c:pt idx="12">
                  <c:v>08/09</c:v>
                </c:pt>
                <c:pt idx="13">
                  <c:v>09/10</c:v>
                </c:pt>
                <c:pt idx="14">
                  <c:v>10/11</c:v>
                </c:pt>
                <c:pt idx="15">
                  <c:v>11/12</c:v>
                </c:pt>
                <c:pt idx="16">
                  <c:v>12/13</c:v>
                </c:pt>
              </c:strCache>
            </c:strRef>
          </c:cat>
          <c:val>
            <c:numRef>
              <c:f>Datos!$G$17:$W$17</c:f>
              <c:numCache>
                <c:formatCode>0.0</c:formatCode>
                <c:ptCount val="17"/>
                <c:pt idx="0">
                  <c:v>0.98978884319850735</c:v>
                </c:pt>
                <c:pt idx="1">
                  <c:v>0.66026285362877835</c:v>
                </c:pt>
                <c:pt idx="2">
                  <c:v>1.1807080491453041</c:v>
                </c:pt>
                <c:pt idx="3">
                  <c:v>0.65227991588121048</c:v>
                </c:pt>
                <c:pt idx="4">
                  <c:v>0.85980475770607645</c:v>
                </c:pt>
                <c:pt idx="5">
                  <c:v>0.77369308962654382</c:v>
                </c:pt>
                <c:pt idx="6">
                  <c:v>0.70355229963082122</c:v>
                </c:pt>
                <c:pt idx="7">
                  <c:v>0.26795409029069872</c:v>
                </c:pt>
                <c:pt idx="8">
                  <c:v>0.71306001198250979</c:v>
                </c:pt>
                <c:pt idx="9">
                  <c:v>0.44404332129963897</c:v>
                </c:pt>
                <c:pt idx="10">
                  <c:v>0.54639175257731953</c:v>
                </c:pt>
                <c:pt idx="11">
                  <c:v>0.20120120120120119</c:v>
                </c:pt>
                <c:pt idx="12">
                  <c:v>0.34228187919463088</c:v>
                </c:pt>
                <c:pt idx="13">
                  <c:v>0.12676056338028169</c:v>
                </c:pt>
                <c:pt idx="14">
                  <c:v>0.10347921366800165</c:v>
                </c:pt>
                <c:pt idx="15">
                  <c:v>0.15495668912415786</c:v>
                </c:pt>
                <c:pt idx="16">
                  <c:v>9.3892433910665457E-2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5344"/>
        <c:axId val="104986880"/>
      </c:lineChart>
      <c:catAx>
        <c:axId val="10498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498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98688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Índice</a:t>
                </a:r>
              </a:p>
            </c:rich>
          </c:tx>
          <c:layout>
            <c:manualLayout>
              <c:xMode val="edge"/>
              <c:yMode val="edge"/>
              <c:x val="3.1023784901758008E-3"/>
              <c:y val="0.30000000000000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498534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 del Indicador de Estrés Hídrico Global (EHG). Periodo 1997 - 2015.</a:t>
            </a:r>
          </a:p>
          <a:p>
            <a:pPr>
              <a:defRPr/>
            </a:pPr>
            <a:endParaRPr lang="es-ES"/>
          </a:p>
        </c:rich>
      </c:tx>
      <c:layout>
        <c:manualLayout>
          <c:xMode val="edge"/>
          <c:yMode val="edge"/>
          <c:x val="0.12093846964781572"/>
          <c:y val="3.38983050847457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457083764219292E-2"/>
          <c:y val="0.11186440677966102"/>
          <c:w val="0.86866597724922512"/>
          <c:h val="0.46610169491525438"/>
        </c:manualLayout>
      </c:layout>
      <c:lineChart>
        <c:grouping val="standard"/>
        <c:varyColors val="0"/>
        <c:ser>
          <c:idx val="0"/>
          <c:order val="0"/>
          <c:tx>
            <c:strRef>
              <c:f>Datos!$G$16:$Y$16</c:f>
              <c:strCache>
                <c:ptCount val="1"/>
                <c:pt idx="0">
                  <c:v>96/97 97/98 98/99 99/00 00/01 01/02 02/03 03/04 04/05 05/06 06/07 07/08 08/09 09/10 10/11 11/12 12/13 13/14 14/15</c:v>
                </c:pt>
              </c:strCache>
            </c:strRef>
          </c:tx>
          <c:marker>
            <c:symbol val="none"/>
          </c:marker>
          <c:cat>
            <c:strRef>
              <c:f>Datos!$G$16:$Y$16</c:f>
              <c:strCache>
                <c:ptCount val="19"/>
                <c:pt idx="0">
                  <c:v>96/97</c:v>
                </c:pt>
                <c:pt idx="1">
                  <c:v>97/98</c:v>
                </c:pt>
                <c:pt idx="2">
                  <c:v>98/99</c:v>
                </c:pt>
                <c:pt idx="3">
                  <c:v>99/00</c:v>
                </c:pt>
                <c:pt idx="4">
                  <c:v>00/01</c:v>
                </c:pt>
                <c:pt idx="5">
                  <c:v>01/02</c:v>
                </c:pt>
                <c:pt idx="6">
                  <c:v>02/03</c:v>
                </c:pt>
                <c:pt idx="7">
                  <c:v>03/04</c:v>
                </c:pt>
                <c:pt idx="8">
                  <c:v>04/05</c:v>
                </c:pt>
                <c:pt idx="9">
                  <c:v>05/06</c:v>
                </c:pt>
                <c:pt idx="10">
                  <c:v>06/07</c:v>
                </c:pt>
                <c:pt idx="11">
                  <c:v>07/08</c:v>
                </c:pt>
                <c:pt idx="12">
                  <c:v>08/09</c:v>
                </c:pt>
                <c:pt idx="13">
                  <c:v>09/10</c:v>
                </c:pt>
                <c:pt idx="14">
                  <c:v>10/11</c:v>
                </c:pt>
                <c:pt idx="15">
                  <c:v>11/12</c:v>
                </c:pt>
                <c:pt idx="16">
                  <c:v>12/13</c:v>
                </c:pt>
                <c:pt idx="17">
                  <c:v>13/14</c:v>
                </c:pt>
                <c:pt idx="18">
                  <c:v>14/15</c:v>
                </c:pt>
              </c:strCache>
            </c:strRef>
          </c:cat>
          <c:val>
            <c:numRef>
              <c:f>Datos!$G$17:$Y$17</c:f>
              <c:numCache>
                <c:formatCode>0.0</c:formatCode>
                <c:ptCount val="19"/>
                <c:pt idx="0">
                  <c:v>0.98978884319850735</c:v>
                </c:pt>
                <c:pt idx="1">
                  <c:v>0.66026285362877835</c:v>
                </c:pt>
                <c:pt idx="2">
                  <c:v>1.1807080491453041</c:v>
                </c:pt>
                <c:pt idx="3">
                  <c:v>0.65227991588121048</c:v>
                </c:pt>
                <c:pt idx="4">
                  <c:v>0.85980475770607645</c:v>
                </c:pt>
                <c:pt idx="5">
                  <c:v>0.77369308962654382</c:v>
                </c:pt>
                <c:pt idx="6">
                  <c:v>0.70355229963082122</c:v>
                </c:pt>
                <c:pt idx="7">
                  <c:v>0.26795409029069872</c:v>
                </c:pt>
                <c:pt idx="8">
                  <c:v>0.71306001198250979</c:v>
                </c:pt>
                <c:pt idx="9">
                  <c:v>0.44404332129963897</c:v>
                </c:pt>
                <c:pt idx="10">
                  <c:v>0.54639175257731953</c:v>
                </c:pt>
                <c:pt idx="11">
                  <c:v>0.20120120120120119</c:v>
                </c:pt>
                <c:pt idx="12">
                  <c:v>0.34228187919463088</c:v>
                </c:pt>
                <c:pt idx="13">
                  <c:v>0.12676056338028169</c:v>
                </c:pt>
                <c:pt idx="14">
                  <c:v>0.10347921366800165</c:v>
                </c:pt>
                <c:pt idx="15">
                  <c:v>0.15495668912415786</c:v>
                </c:pt>
                <c:pt idx="16">
                  <c:v>9.3892433910665457E-2</c:v>
                </c:pt>
                <c:pt idx="17">
                  <c:v>0.21275291033341309</c:v>
                </c:pt>
                <c:pt idx="18">
                  <c:v>0.22324159021406728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69248"/>
        <c:axId val="108479232"/>
      </c:lineChart>
      <c:catAx>
        <c:axId val="1084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0847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479232"/>
        <c:scaling>
          <c:orientation val="minMax"/>
          <c:max val="1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Índice</a:t>
                </a:r>
              </a:p>
            </c:rich>
          </c:tx>
          <c:layout>
            <c:manualLayout>
              <c:xMode val="edge"/>
              <c:yMode val="edge"/>
              <c:x val="3.102329600104336E-3"/>
              <c:y val="0.300000000000000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108469248"/>
        <c:crosses val="autoZero"/>
        <c:crossBetween val="between"/>
        <c:majorUnit val="0.5"/>
      </c:valAx>
    </c:plotArea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100"/>
              <a:t>Evolución del Indicador de Estrés Hídrico Global (EHG) en el periodo (Octubre 2014 - Septiembre 2015)</a:t>
            </a:r>
          </a:p>
        </c:rich>
      </c:tx>
      <c:layout>
        <c:manualLayout>
          <c:xMode val="edge"/>
          <c:yMode val="edge"/>
          <c:x val="0.15442950706652883"/>
          <c:y val="0.1033897927444977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37228541882246E-2"/>
          <c:y val="0.22033898305084745"/>
          <c:w val="0.86659772492244058"/>
          <c:h val="0.41016949152542381"/>
        </c:manualLayout>
      </c:layout>
      <c:lineChart>
        <c:grouping val="standard"/>
        <c:varyColors val="0"/>
        <c:ser>
          <c:idx val="0"/>
          <c:order val="0"/>
          <c:tx>
            <c:strRef>
              <c:f>[1]IEG15!$A$41</c:f>
              <c:strCache>
                <c:ptCount val="1"/>
                <c:pt idx="0">
                  <c:v>Vegetación estresada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[1]IEG15!$B$40:$M$40</c:f>
              <c:numCache>
                <c:formatCode>General</c:formatCode>
                <c:ptCount val="12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</c:numCache>
            </c:numRef>
          </c:cat>
          <c:val>
            <c:numRef>
              <c:f>[1]IEG15!$B$41:$M$41</c:f>
              <c:numCache>
                <c:formatCode>General</c:formatCode>
                <c:ptCount val="12"/>
                <c:pt idx="0">
                  <c:v>35.846599121250541</c:v>
                </c:pt>
                <c:pt idx="1">
                  <c:v>18.755485210685997</c:v>
                </c:pt>
                <c:pt idx="2">
                  <c:v>7.7924256726739118</c:v>
                </c:pt>
                <c:pt idx="3">
                  <c:v>13.496091081048036</c:v>
                </c:pt>
                <c:pt idx="4">
                  <c:v>8.7661156749346816</c:v>
                </c:pt>
                <c:pt idx="5">
                  <c:v>8.2752584493754888</c:v>
                </c:pt>
                <c:pt idx="6">
                  <c:v>8.9354583694979866</c:v>
                </c:pt>
                <c:pt idx="7">
                  <c:v>7.7581086918987232</c:v>
                </c:pt>
                <c:pt idx="8">
                  <c:v>21.019404334069094</c:v>
                </c:pt>
                <c:pt idx="9">
                  <c:v>26.044578930951772</c:v>
                </c:pt>
                <c:pt idx="10">
                  <c:v>33.062326531199218</c:v>
                </c:pt>
                <c:pt idx="11">
                  <c:v>29.407761163994927</c:v>
                </c:pt>
              </c:numCache>
            </c:numRef>
          </c:val>
          <c:smooth val="1"/>
        </c:ser>
        <c:ser>
          <c:idx val="2"/>
          <c:order val="1"/>
          <c:tx>
            <c:v>Media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[1]IEG15!$B$40:$M$40</c:f>
              <c:numCache>
                <c:formatCode>General</c:formatCode>
                <c:ptCount val="12"/>
                <c:pt idx="0">
                  <c:v>41913</c:v>
                </c:pt>
                <c:pt idx="1">
                  <c:v>41944</c:v>
                </c:pt>
                <c:pt idx="2">
                  <c:v>41974</c:v>
                </c:pt>
                <c:pt idx="3">
                  <c:v>42005</c:v>
                </c:pt>
                <c:pt idx="4">
                  <c:v>42036</c:v>
                </c:pt>
                <c:pt idx="5">
                  <c:v>42064</c:v>
                </c:pt>
                <c:pt idx="6">
                  <c:v>42095</c:v>
                </c:pt>
                <c:pt idx="7">
                  <c:v>42125</c:v>
                </c:pt>
                <c:pt idx="8">
                  <c:v>42156</c:v>
                </c:pt>
                <c:pt idx="9">
                  <c:v>42186</c:v>
                </c:pt>
                <c:pt idx="10">
                  <c:v>42217</c:v>
                </c:pt>
                <c:pt idx="11">
                  <c:v>42248</c:v>
                </c:pt>
              </c:numCache>
            </c:numRef>
          </c:cat>
          <c:val>
            <c:numRef>
              <c:f>[1]IEG15!$B$44:$M$44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59104"/>
        <c:axId val="114960640"/>
      </c:lineChart>
      <c:catAx>
        <c:axId val="1149591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kern="8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6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9606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3784901758014482E-2"/>
              <c:y val="0.411864408290220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4959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5.0672182006204762E-2"/>
          <c:y val="0.75721561969439777"/>
          <c:w val="0.91313340227507778"/>
          <c:h val="6.28183361629881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" footer="0"/>
  <pageSetup paperSize="9" orientation="landscape" horizont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0.07002</cdr:x>
      <cdr:y>0.113</cdr:y>
    </cdr:from>
    <cdr:to>
      <cdr:x>0.94052</cdr:x>
      <cdr:y>0.45961</cdr:y>
    </cdr:to>
    <cdr:sp macro="" textlink="" fLocksText="0">
      <cdr:nvSpPr>
        <cdr:cNvPr id="4505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86" y="635049"/>
          <a:ext cx="8017893" cy="1947862"/>
        </a:xfrm>
        <a:prstGeom xmlns:a="http://schemas.openxmlformats.org/drawingml/2006/main" prst="rect">
          <a:avLst/>
        </a:prstGeom>
        <a:solidFill xmlns:a="http://schemas.openxmlformats.org/drawingml/2006/main">
          <a:srgbClr val="FFCC00">
            <a:alpha val="5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0.07375</cdr:x>
      <cdr:y>0.46114</cdr:y>
    </cdr:from>
    <cdr:to>
      <cdr:x>0.94375</cdr:x>
      <cdr:y>0.5775</cdr:y>
    </cdr:to>
    <cdr:sp macro="" textlink="">
      <cdr:nvSpPr>
        <cdr:cNvPr id="4505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287" y="2591486"/>
          <a:ext cx="8013288" cy="653920"/>
        </a:xfrm>
        <a:prstGeom xmlns:a="http://schemas.openxmlformats.org/drawingml/2006/main" prst="rect">
          <a:avLst/>
        </a:prstGeom>
        <a:solidFill xmlns:a="http://schemas.openxmlformats.org/drawingml/2006/main">
          <a:srgbClr val="99CC00">
            <a:alpha val="5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0.3075</cdr:x>
      <cdr:y>0.457</cdr:y>
    </cdr:from>
    <cdr:to>
      <cdr:x>0.56525</cdr:x>
      <cdr:y>0.51725</cdr:y>
    </cdr:to>
    <cdr:grpSp>
      <cdr:nvGrpSpPr>
        <cdr:cNvPr id="52" name="Group 3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2832283" y="2568226"/>
          <a:ext cx="2374051" cy="338590"/>
          <a:chOff x="7590920" y="3762470"/>
          <a:chExt cx="3276938" cy="457867"/>
        </a:xfrm>
      </cdr:grpSpPr>
      <cdr:sp macro="" textlink="">
        <cdr:nvSpPr>
          <cdr:cNvPr id="45060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590920" y="3762470"/>
            <a:ext cx="3276938" cy="45786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              </a:t>
            </a: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Valores de vegetación estresada</a:t>
            </a:r>
          </a:p>
          <a:p xmlns:a="http://schemas.openxmlformats.org/drawingml/2006/main">
            <a:pPr algn="l" rtl="0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                    Valores de vegetación no estresada</a:t>
            </a:r>
          </a:p>
        </cdr:txBody>
      </cdr:sp>
      <cdr:sp macro="" textlink="">
        <cdr:nvSpPr>
          <cdr:cNvPr id="45061" name="Rectangle 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666287" y="3867979"/>
            <a:ext cx="524551" cy="9754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CC00">
              <a:alpha val="50000"/>
            </a:srgbClr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45062" name="Rectangle 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666287" y="4057098"/>
            <a:ext cx="524551" cy="9754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99CC00">
              <a:alpha val="50000"/>
            </a:srgbClr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</cdr:grpSp>
  </cdr:relSizeAnchor>
  <cdr:relSizeAnchor xmlns:cdr="http://schemas.openxmlformats.org/drawingml/2006/chartDrawing">
    <cdr:from>
      <cdr:x>0.47575</cdr:x>
      <cdr:y>0.8345</cdr:y>
    </cdr:from>
    <cdr:to>
      <cdr:x>0.47967</cdr:x>
      <cdr:y>0.85929</cdr:y>
    </cdr:to>
    <cdr:sp macro="" textlink="">
      <cdr:nvSpPr>
        <cdr:cNvPr id="4506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97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0.5185</cdr:x>
      <cdr:y>0.8345</cdr:y>
    </cdr:from>
    <cdr:to>
      <cdr:x>0.52242</cdr:x>
      <cdr:y>0.85929</cdr:y>
    </cdr:to>
    <cdr:sp macro="" textlink="">
      <cdr:nvSpPr>
        <cdr:cNvPr id="4506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5735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0.72875</cdr:x>
      <cdr:y>0.8345</cdr:y>
    </cdr:from>
    <cdr:to>
      <cdr:x>0.73267</cdr:x>
      <cdr:y>0.85929</cdr:y>
    </cdr:to>
    <cdr:sp macro="" textlink="">
      <cdr:nvSpPr>
        <cdr:cNvPr id="45065" name="Rectangl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227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0.768</cdr:x>
      <cdr:y>0.834</cdr:y>
    </cdr:from>
    <cdr:to>
      <cdr:x>0.77192</cdr:x>
      <cdr:y>0.85879</cdr:y>
    </cdr:to>
    <cdr:sp macro="" textlink="">
      <cdr:nvSpPr>
        <cdr:cNvPr id="45066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73798" y="4686872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0.85375</cdr:x>
      <cdr:y>0.8345</cdr:y>
    </cdr:from>
    <cdr:to>
      <cdr:x>0.85767</cdr:x>
      <cdr:y>0.85929</cdr:y>
    </cdr:to>
    <cdr:sp macro="" textlink="">
      <cdr:nvSpPr>
        <cdr:cNvPr id="45067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614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0.8955</cdr:x>
      <cdr:y>0.8345</cdr:y>
    </cdr:from>
    <cdr:to>
      <cdr:x>0.89942</cdr:x>
      <cdr:y>0.85929</cdr:y>
    </cdr:to>
    <cdr:sp macro="" textlink="">
      <cdr:nvSpPr>
        <cdr:cNvPr id="45068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815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0.94075</cdr:x>
      <cdr:y>0.8345</cdr:y>
    </cdr:from>
    <cdr:to>
      <cdr:x>0.94423</cdr:x>
      <cdr:y>0.85811</cdr:y>
    </cdr:to>
    <cdr:sp macro="" textlink="">
      <cdr:nvSpPr>
        <cdr:cNvPr id="45069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64943" y="4689681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0.15075</cdr:x>
      <cdr:y>0.8615</cdr:y>
    </cdr:from>
    <cdr:to>
      <cdr:x>0.15467</cdr:x>
      <cdr:y>0.88629</cdr:y>
    </cdr:to>
    <cdr:sp macro="" textlink="">
      <cdr:nvSpPr>
        <cdr:cNvPr id="45070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8509" y="484141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0.30725</cdr:x>
      <cdr:y>0.86125</cdr:y>
    </cdr:from>
    <cdr:to>
      <cdr:x>0.31117</cdr:x>
      <cdr:y>0.88604</cdr:y>
    </cdr:to>
    <cdr:sp macro="" textlink="">
      <cdr:nvSpPr>
        <cdr:cNvPr id="45071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9980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0.43425</cdr:x>
      <cdr:y>0.86125</cdr:y>
    </cdr:from>
    <cdr:to>
      <cdr:x>0.43817</cdr:x>
      <cdr:y>0.88604</cdr:y>
    </cdr:to>
    <cdr:sp macro="" textlink="">
      <cdr:nvSpPr>
        <cdr:cNvPr id="45072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9736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0.47575</cdr:x>
      <cdr:y>0.86125</cdr:y>
    </cdr:from>
    <cdr:to>
      <cdr:x>0.47967</cdr:x>
      <cdr:y>0.88604</cdr:y>
    </cdr:to>
    <cdr:sp macro="" textlink="">
      <cdr:nvSpPr>
        <cdr:cNvPr id="45073" name="Rectangle 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97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0.56025</cdr:x>
      <cdr:y>0.86125</cdr:y>
    </cdr:from>
    <cdr:to>
      <cdr:x>0.56417</cdr:x>
      <cdr:y>0.88604</cdr:y>
    </cdr:to>
    <cdr:sp macro="" textlink="">
      <cdr:nvSpPr>
        <cdr:cNvPr id="45074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0281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0.686</cdr:x>
      <cdr:y>0.86125</cdr:y>
    </cdr:from>
    <cdr:to>
      <cdr:x>0.68992</cdr:x>
      <cdr:y>0.88604</cdr:y>
    </cdr:to>
    <cdr:sp macro="" textlink="">
      <cdr:nvSpPr>
        <cdr:cNvPr id="45075" name="Rectangl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523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0.72875</cdr:x>
      <cdr:y>0.86125</cdr:y>
    </cdr:from>
    <cdr:to>
      <cdr:x>0.73267</cdr:x>
      <cdr:y>0.88604</cdr:y>
    </cdr:to>
    <cdr:sp macro="" textlink="">
      <cdr:nvSpPr>
        <cdr:cNvPr id="45076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227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0.812</cdr:x>
      <cdr:y>0.86125</cdr:y>
    </cdr:from>
    <cdr:to>
      <cdr:x>0.81592</cdr:x>
      <cdr:y>0.88604</cdr:y>
    </cdr:to>
    <cdr:sp macro="" textlink="">
      <cdr:nvSpPr>
        <cdr:cNvPr id="45077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9068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0.85375</cdr:x>
      <cdr:y>0.86125</cdr:y>
    </cdr:from>
    <cdr:to>
      <cdr:x>0.85767</cdr:x>
      <cdr:y>0.88604</cdr:y>
    </cdr:to>
    <cdr:sp macro="" textlink="">
      <cdr:nvSpPr>
        <cdr:cNvPr id="45078" name="Rectangle 2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614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0.8955</cdr:x>
      <cdr:y>0.86125</cdr:y>
    </cdr:from>
    <cdr:to>
      <cdr:x>0.89942</cdr:x>
      <cdr:y>0.88604</cdr:y>
    </cdr:to>
    <cdr:sp macro="" textlink="">
      <cdr:nvSpPr>
        <cdr:cNvPr id="45079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815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0.94075</cdr:x>
      <cdr:y>0.86125</cdr:y>
    </cdr:from>
    <cdr:to>
      <cdr:x>0.94467</cdr:x>
      <cdr:y>0.88604</cdr:y>
    </cdr:to>
    <cdr:sp macro="" textlink="">
      <cdr:nvSpPr>
        <cdr:cNvPr id="45080" name="Rectangle 2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64943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0.56975</cdr:x>
      <cdr:y>0.8885</cdr:y>
    </cdr:from>
    <cdr:to>
      <cdr:x>0.57367</cdr:x>
      <cdr:y>0.91329</cdr:y>
    </cdr:to>
    <cdr:sp macro="" textlink="">
      <cdr:nvSpPr>
        <cdr:cNvPr id="45081" name="Rectangle 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47782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0.60975</cdr:x>
      <cdr:y>0.8885</cdr:y>
    </cdr:from>
    <cdr:to>
      <cdr:x>0.61367</cdr:x>
      <cdr:y>0.91329</cdr:y>
    </cdr:to>
    <cdr:sp macro="" textlink="">
      <cdr:nvSpPr>
        <cdr:cNvPr id="45082" name="Rectangle 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209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0.65225</cdr:x>
      <cdr:y>0.8885</cdr:y>
    </cdr:from>
    <cdr:to>
      <cdr:x>0.65617</cdr:x>
      <cdr:y>0.91329</cdr:y>
    </cdr:to>
    <cdr:sp macro="" textlink="">
      <cdr:nvSpPr>
        <cdr:cNvPr id="45083" name="Rectangle 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7663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0.69475</cdr:x>
      <cdr:y>0.888</cdr:y>
    </cdr:from>
    <cdr:to>
      <cdr:x>0.69867</cdr:x>
      <cdr:y>0.91279</cdr:y>
    </cdr:to>
    <cdr:sp macro="" textlink="">
      <cdr:nvSpPr>
        <cdr:cNvPr id="45084" name="Rectangle 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9116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0.7365</cdr:x>
      <cdr:y>0.8885</cdr:y>
    </cdr:from>
    <cdr:to>
      <cdr:x>0.74042</cdr:x>
      <cdr:y>0.91329</cdr:y>
    </cdr:to>
    <cdr:sp macro="" textlink="">
      <cdr:nvSpPr>
        <cdr:cNvPr id="45085" name="Rectangle 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3662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0.7775</cdr:x>
      <cdr:y>0.888</cdr:y>
    </cdr:from>
    <cdr:to>
      <cdr:x>0.78142</cdr:x>
      <cdr:y>0.91279</cdr:y>
    </cdr:to>
    <cdr:sp macro="" textlink="">
      <cdr:nvSpPr>
        <cdr:cNvPr id="45086" name="Rectangle 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1300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0.81625</cdr:x>
      <cdr:y>0.888</cdr:y>
    </cdr:from>
    <cdr:to>
      <cdr:x>0.82017</cdr:x>
      <cdr:y>0.91279</cdr:y>
    </cdr:to>
    <cdr:sp macro="" textlink="">
      <cdr:nvSpPr>
        <cdr:cNvPr id="45087" name="Rectangle 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8213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0.8625</cdr:x>
      <cdr:y>0.8885</cdr:y>
    </cdr:from>
    <cdr:to>
      <cdr:x>0.86642</cdr:x>
      <cdr:y>0.91329</cdr:y>
    </cdr:to>
    <cdr:sp macro="" textlink="">
      <cdr:nvSpPr>
        <cdr:cNvPr id="45088" name="Rectangle 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4207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0.905</cdr:x>
      <cdr:y>0.88725</cdr:y>
    </cdr:from>
    <cdr:to>
      <cdr:x>0.90848</cdr:x>
      <cdr:y>0.91086</cdr:y>
    </cdr:to>
    <cdr:sp macro="" textlink="">
      <cdr:nvSpPr>
        <cdr:cNvPr id="45089" name="Rectangle 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5661" y="4986123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0.07375</cdr:x>
      <cdr:y>0.9385</cdr:y>
    </cdr:from>
    <cdr:to>
      <cdr:x>0.07767</cdr:x>
      <cdr:y>0.96329</cdr:y>
    </cdr:to>
    <cdr:sp macro="" textlink="">
      <cdr:nvSpPr>
        <cdr:cNvPr id="45090" name="Rectangle 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287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0.2735</cdr:x>
      <cdr:y>0.9385</cdr:y>
    </cdr:from>
    <cdr:to>
      <cdr:x>0.27742</cdr:x>
      <cdr:y>0.96329</cdr:y>
    </cdr:to>
    <cdr:sp macro="" textlink="">
      <cdr:nvSpPr>
        <cdr:cNvPr id="45091" name="Rectangle 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9120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0.31525</cdr:x>
      <cdr:y>0.9385</cdr:y>
    </cdr:from>
    <cdr:to>
      <cdr:x>0.31917</cdr:x>
      <cdr:y>0.96329</cdr:y>
    </cdr:to>
    <cdr:sp macro="" textlink="">
      <cdr:nvSpPr>
        <cdr:cNvPr id="45092" name="Rectangle 3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3665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0.35675</cdr:x>
      <cdr:y>0.93825</cdr:y>
    </cdr:from>
    <cdr:to>
      <cdr:x>0.36067</cdr:x>
      <cdr:y>0.96304</cdr:y>
    </cdr:to>
    <cdr:sp macro="" textlink="">
      <cdr:nvSpPr>
        <cdr:cNvPr id="45093" name="Rectangle 3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5908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0.3995</cdr:x>
      <cdr:y>0.9385</cdr:y>
    </cdr:from>
    <cdr:to>
      <cdr:x>0.40342</cdr:x>
      <cdr:y>0.96329</cdr:y>
    </cdr:to>
    <cdr:sp macro="" textlink="">
      <cdr:nvSpPr>
        <cdr:cNvPr id="45094" name="Rectangle 3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665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0.441</cdr:x>
      <cdr:y>0.9385</cdr:y>
    </cdr:from>
    <cdr:to>
      <cdr:x>0.44492</cdr:x>
      <cdr:y>0.96329</cdr:y>
    </cdr:to>
    <cdr:sp macro="" textlink="">
      <cdr:nvSpPr>
        <cdr:cNvPr id="45095" name="Rectangle 3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1908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0.48375</cdr:x>
      <cdr:y>0.9385</cdr:y>
    </cdr:from>
    <cdr:to>
      <cdr:x>0.48767</cdr:x>
      <cdr:y>0.96329</cdr:y>
    </cdr:to>
    <cdr:sp macro="" textlink="">
      <cdr:nvSpPr>
        <cdr:cNvPr id="45096" name="Rectangle 4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5664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0.52475</cdr:x>
      <cdr:y>0.93825</cdr:y>
    </cdr:from>
    <cdr:to>
      <cdr:x>0.52867</cdr:x>
      <cdr:y>0.96304</cdr:y>
    </cdr:to>
    <cdr:sp macro="" textlink="">
      <cdr:nvSpPr>
        <cdr:cNvPr id="45097" name="Rectangle 4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3302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0.568</cdr:x>
      <cdr:y>0.9385</cdr:y>
    </cdr:from>
    <cdr:to>
      <cdr:x>0.57192</cdr:x>
      <cdr:y>0.96329</cdr:y>
    </cdr:to>
    <cdr:sp macro="" textlink="">
      <cdr:nvSpPr>
        <cdr:cNvPr id="45098" name="Rectangle 4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1663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0.60975</cdr:x>
      <cdr:y>0.9385</cdr:y>
    </cdr:from>
    <cdr:to>
      <cdr:x>0.61367</cdr:x>
      <cdr:y>0.96329</cdr:y>
    </cdr:to>
    <cdr:sp macro="" textlink="">
      <cdr:nvSpPr>
        <cdr:cNvPr id="45099" name="Rectangle 4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209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0.65225</cdr:x>
      <cdr:y>0.9385</cdr:y>
    </cdr:from>
    <cdr:to>
      <cdr:x>0.65617</cdr:x>
      <cdr:y>0.96329</cdr:y>
    </cdr:to>
    <cdr:sp macro="" textlink="">
      <cdr:nvSpPr>
        <cdr:cNvPr id="45100" name="Rectangle 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7663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0.69475</cdr:x>
      <cdr:y>0.93825</cdr:y>
    </cdr:from>
    <cdr:to>
      <cdr:x>0.69867</cdr:x>
      <cdr:y>0.96304</cdr:y>
    </cdr:to>
    <cdr:sp macro="" textlink="">
      <cdr:nvSpPr>
        <cdr:cNvPr id="45101" name="Rectangle 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9116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0.7365</cdr:x>
      <cdr:y>0.9385</cdr:y>
    </cdr:from>
    <cdr:to>
      <cdr:x>0.74042</cdr:x>
      <cdr:y>0.96329</cdr:y>
    </cdr:to>
    <cdr:sp macro="" textlink="">
      <cdr:nvSpPr>
        <cdr:cNvPr id="45102" name="Rectangle 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3662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0.7775</cdr:x>
      <cdr:y>0.93825</cdr:y>
    </cdr:from>
    <cdr:to>
      <cdr:x>0.78142</cdr:x>
      <cdr:y>0.96304</cdr:y>
    </cdr:to>
    <cdr:sp macro="" textlink="">
      <cdr:nvSpPr>
        <cdr:cNvPr id="45103" name="Rectangle 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1300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0.81625</cdr:x>
      <cdr:y>0.93825</cdr:y>
    </cdr:from>
    <cdr:to>
      <cdr:x>0.82017</cdr:x>
      <cdr:y>0.96304</cdr:y>
    </cdr:to>
    <cdr:sp macro="" textlink="">
      <cdr:nvSpPr>
        <cdr:cNvPr id="45104" name="Rectangle 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8213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0.8625</cdr:x>
      <cdr:y>0.9385</cdr:y>
    </cdr:from>
    <cdr:to>
      <cdr:x>0.86642</cdr:x>
      <cdr:y>0.96329</cdr:y>
    </cdr:to>
    <cdr:sp macro="" textlink="">
      <cdr:nvSpPr>
        <cdr:cNvPr id="45105" name="Rectangle 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4207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0.905</cdr:x>
      <cdr:y>0.9385</cdr:y>
    </cdr:from>
    <cdr:to>
      <cdr:x>0.90848</cdr:x>
      <cdr:y>0.96211</cdr:y>
    </cdr:to>
    <cdr:sp macro="" textlink="">
      <cdr:nvSpPr>
        <cdr:cNvPr id="45106" name="Rectangle 5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5661" y="5274135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0.07281</cdr:x>
      <cdr:y>0.113</cdr:y>
    </cdr:from>
    <cdr:to>
      <cdr:x>0.94331</cdr:x>
      <cdr:y>0.45961</cdr:y>
    </cdr:to>
    <cdr:sp macro="" textlink="" fLocksText="0">
      <cdr:nvSpPr>
        <cdr:cNvPr id="4505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0614" y="635031"/>
          <a:ext cx="8017893" cy="1947861"/>
        </a:xfrm>
        <a:prstGeom xmlns:a="http://schemas.openxmlformats.org/drawingml/2006/main" prst="rect">
          <a:avLst/>
        </a:prstGeom>
        <a:solidFill xmlns:a="http://schemas.openxmlformats.org/drawingml/2006/main">
          <a:srgbClr val="FFCC00">
            <a:alpha val="5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0.07375</cdr:x>
      <cdr:y>0.46114</cdr:y>
    </cdr:from>
    <cdr:to>
      <cdr:x>0.94375</cdr:x>
      <cdr:y>0.5775</cdr:y>
    </cdr:to>
    <cdr:sp macro="" textlink="">
      <cdr:nvSpPr>
        <cdr:cNvPr id="4505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287" y="2591486"/>
          <a:ext cx="8013288" cy="653920"/>
        </a:xfrm>
        <a:prstGeom xmlns:a="http://schemas.openxmlformats.org/drawingml/2006/main" prst="rect">
          <a:avLst/>
        </a:prstGeom>
        <a:solidFill xmlns:a="http://schemas.openxmlformats.org/drawingml/2006/main">
          <a:srgbClr val="99CC00">
            <a:alpha val="5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0.47575</cdr:x>
      <cdr:y>0.8345</cdr:y>
    </cdr:from>
    <cdr:to>
      <cdr:x>0.47967</cdr:x>
      <cdr:y>0.85929</cdr:y>
    </cdr:to>
    <cdr:sp macro="" textlink="">
      <cdr:nvSpPr>
        <cdr:cNvPr id="4506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97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0.5185</cdr:x>
      <cdr:y>0.8345</cdr:y>
    </cdr:from>
    <cdr:to>
      <cdr:x>0.52242</cdr:x>
      <cdr:y>0.85929</cdr:y>
    </cdr:to>
    <cdr:sp macro="" textlink="">
      <cdr:nvSpPr>
        <cdr:cNvPr id="4506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5735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0.72875</cdr:x>
      <cdr:y>0.8345</cdr:y>
    </cdr:from>
    <cdr:to>
      <cdr:x>0.73267</cdr:x>
      <cdr:y>0.85929</cdr:y>
    </cdr:to>
    <cdr:sp macro="" textlink="">
      <cdr:nvSpPr>
        <cdr:cNvPr id="45065" name="Rectangl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227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0.768</cdr:x>
      <cdr:y>0.834</cdr:y>
    </cdr:from>
    <cdr:to>
      <cdr:x>0.77192</cdr:x>
      <cdr:y>0.85879</cdr:y>
    </cdr:to>
    <cdr:sp macro="" textlink="">
      <cdr:nvSpPr>
        <cdr:cNvPr id="45066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73798" y="4686872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0.85375</cdr:x>
      <cdr:y>0.8345</cdr:y>
    </cdr:from>
    <cdr:to>
      <cdr:x>0.85767</cdr:x>
      <cdr:y>0.85929</cdr:y>
    </cdr:to>
    <cdr:sp macro="" textlink="">
      <cdr:nvSpPr>
        <cdr:cNvPr id="45067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614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0.8955</cdr:x>
      <cdr:y>0.8345</cdr:y>
    </cdr:from>
    <cdr:to>
      <cdr:x>0.89942</cdr:x>
      <cdr:y>0.85929</cdr:y>
    </cdr:to>
    <cdr:sp macro="" textlink="">
      <cdr:nvSpPr>
        <cdr:cNvPr id="45068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815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0.94075</cdr:x>
      <cdr:y>0.8345</cdr:y>
    </cdr:from>
    <cdr:to>
      <cdr:x>0.94423</cdr:x>
      <cdr:y>0.85811</cdr:y>
    </cdr:to>
    <cdr:sp macro="" textlink="">
      <cdr:nvSpPr>
        <cdr:cNvPr id="45069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64943" y="4689681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0.15075</cdr:x>
      <cdr:y>0.8615</cdr:y>
    </cdr:from>
    <cdr:to>
      <cdr:x>0.15467</cdr:x>
      <cdr:y>0.88629</cdr:y>
    </cdr:to>
    <cdr:sp macro="" textlink="">
      <cdr:nvSpPr>
        <cdr:cNvPr id="45070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8509" y="484141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0.30725</cdr:x>
      <cdr:y>0.86125</cdr:y>
    </cdr:from>
    <cdr:to>
      <cdr:x>0.31117</cdr:x>
      <cdr:y>0.88604</cdr:y>
    </cdr:to>
    <cdr:sp macro="" textlink="">
      <cdr:nvSpPr>
        <cdr:cNvPr id="45071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9980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0.43425</cdr:x>
      <cdr:y>0.86125</cdr:y>
    </cdr:from>
    <cdr:to>
      <cdr:x>0.43817</cdr:x>
      <cdr:y>0.88604</cdr:y>
    </cdr:to>
    <cdr:sp macro="" textlink="">
      <cdr:nvSpPr>
        <cdr:cNvPr id="45072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9736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0.47575</cdr:x>
      <cdr:y>0.86125</cdr:y>
    </cdr:from>
    <cdr:to>
      <cdr:x>0.47967</cdr:x>
      <cdr:y>0.88604</cdr:y>
    </cdr:to>
    <cdr:sp macro="" textlink="">
      <cdr:nvSpPr>
        <cdr:cNvPr id="45073" name="Rectangle 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97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0.56025</cdr:x>
      <cdr:y>0.86125</cdr:y>
    </cdr:from>
    <cdr:to>
      <cdr:x>0.56417</cdr:x>
      <cdr:y>0.88604</cdr:y>
    </cdr:to>
    <cdr:sp macro="" textlink="">
      <cdr:nvSpPr>
        <cdr:cNvPr id="45074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0281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0.6845</cdr:x>
      <cdr:y>0.86025</cdr:y>
    </cdr:from>
    <cdr:to>
      <cdr:x>0.68842</cdr:x>
      <cdr:y>0.88504</cdr:y>
    </cdr:to>
    <cdr:sp macro="" textlink="">
      <cdr:nvSpPr>
        <cdr:cNvPr id="45075" name="Rectangl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523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0.72875</cdr:x>
      <cdr:y>0.86125</cdr:y>
    </cdr:from>
    <cdr:to>
      <cdr:x>0.73267</cdr:x>
      <cdr:y>0.88604</cdr:y>
    </cdr:to>
    <cdr:sp macro="" textlink="">
      <cdr:nvSpPr>
        <cdr:cNvPr id="45076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227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0.812</cdr:x>
      <cdr:y>0.86125</cdr:y>
    </cdr:from>
    <cdr:to>
      <cdr:x>0.81592</cdr:x>
      <cdr:y>0.88604</cdr:y>
    </cdr:to>
    <cdr:sp macro="" textlink="">
      <cdr:nvSpPr>
        <cdr:cNvPr id="45077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9068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0.85375</cdr:x>
      <cdr:y>0.86125</cdr:y>
    </cdr:from>
    <cdr:to>
      <cdr:x>0.85767</cdr:x>
      <cdr:y>0.88604</cdr:y>
    </cdr:to>
    <cdr:sp macro="" textlink="">
      <cdr:nvSpPr>
        <cdr:cNvPr id="45078" name="Rectangle 2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614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0.8955</cdr:x>
      <cdr:y>0.86125</cdr:y>
    </cdr:from>
    <cdr:to>
      <cdr:x>0.89942</cdr:x>
      <cdr:y>0.88604</cdr:y>
    </cdr:to>
    <cdr:sp macro="" textlink="">
      <cdr:nvSpPr>
        <cdr:cNvPr id="45079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815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0.94075</cdr:x>
      <cdr:y>0.86125</cdr:y>
    </cdr:from>
    <cdr:to>
      <cdr:x>0.94467</cdr:x>
      <cdr:y>0.88604</cdr:y>
    </cdr:to>
    <cdr:sp macro="" textlink="">
      <cdr:nvSpPr>
        <cdr:cNvPr id="45080" name="Rectangle 2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64943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0.56975</cdr:x>
      <cdr:y>0.8885</cdr:y>
    </cdr:from>
    <cdr:to>
      <cdr:x>0.57367</cdr:x>
      <cdr:y>0.91329</cdr:y>
    </cdr:to>
    <cdr:sp macro="" textlink="">
      <cdr:nvSpPr>
        <cdr:cNvPr id="45081" name="Rectangle 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47782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0.60975</cdr:x>
      <cdr:y>0.8885</cdr:y>
    </cdr:from>
    <cdr:to>
      <cdr:x>0.61367</cdr:x>
      <cdr:y>0.91329</cdr:y>
    </cdr:to>
    <cdr:sp macro="" textlink="">
      <cdr:nvSpPr>
        <cdr:cNvPr id="45082" name="Rectangle 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209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0.65225</cdr:x>
      <cdr:y>0.8885</cdr:y>
    </cdr:from>
    <cdr:to>
      <cdr:x>0.65617</cdr:x>
      <cdr:y>0.91329</cdr:y>
    </cdr:to>
    <cdr:sp macro="" textlink="">
      <cdr:nvSpPr>
        <cdr:cNvPr id="45083" name="Rectangle 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7663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0.69475</cdr:x>
      <cdr:y>0.888</cdr:y>
    </cdr:from>
    <cdr:to>
      <cdr:x>0.69867</cdr:x>
      <cdr:y>0.91279</cdr:y>
    </cdr:to>
    <cdr:sp macro="" textlink="">
      <cdr:nvSpPr>
        <cdr:cNvPr id="45084" name="Rectangle 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9116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0.7365</cdr:x>
      <cdr:y>0.8885</cdr:y>
    </cdr:from>
    <cdr:to>
      <cdr:x>0.74042</cdr:x>
      <cdr:y>0.91329</cdr:y>
    </cdr:to>
    <cdr:sp macro="" textlink="">
      <cdr:nvSpPr>
        <cdr:cNvPr id="45085" name="Rectangle 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3662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0.7775</cdr:x>
      <cdr:y>0.888</cdr:y>
    </cdr:from>
    <cdr:to>
      <cdr:x>0.78142</cdr:x>
      <cdr:y>0.91279</cdr:y>
    </cdr:to>
    <cdr:sp macro="" textlink="">
      <cdr:nvSpPr>
        <cdr:cNvPr id="45086" name="Rectangle 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1300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0.81775</cdr:x>
      <cdr:y>0.887</cdr:y>
    </cdr:from>
    <cdr:to>
      <cdr:x>0.82167</cdr:x>
      <cdr:y>0.91179</cdr:y>
    </cdr:to>
    <cdr:sp macro="" textlink="">
      <cdr:nvSpPr>
        <cdr:cNvPr id="45087" name="Rectangle 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8213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0.8625</cdr:x>
      <cdr:y>0.8885</cdr:y>
    </cdr:from>
    <cdr:to>
      <cdr:x>0.86642</cdr:x>
      <cdr:y>0.91329</cdr:y>
    </cdr:to>
    <cdr:sp macro="" textlink="">
      <cdr:nvSpPr>
        <cdr:cNvPr id="45088" name="Rectangle 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4207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0.905</cdr:x>
      <cdr:y>0.88725</cdr:y>
    </cdr:from>
    <cdr:to>
      <cdr:x>0.90848</cdr:x>
      <cdr:y>0.91086</cdr:y>
    </cdr:to>
    <cdr:sp macro="" textlink="">
      <cdr:nvSpPr>
        <cdr:cNvPr id="45089" name="Rectangle 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5661" y="4986123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0.07375</cdr:x>
      <cdr:y>0.9385</cdr:y>
    </cdr:from>
    <cdr:to>
      <cdr:x>0.07767</cdr:x>
      <cdr:y>0.96329</cdr:y>
    </cdr:to>
    <cdr:sp macro="" textlink="">
      <cdr:nvSpPr>
        <cdr:cNvPr id="45090" name="Rectangle 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287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0.2735</cdr:x>
      <cdr:y>0.9385</cdr:y>
    </cdr:from>
    <cdr:to>
      <cdr:x>0.27742</cdr:x>
      <cdr:y>0.96329</cdr:y>
    </cdr:to>
    <cdr:sp macro="" textlink="">
      <cdr:nvSpPr>
        <cdr:cNvPr id="45091" name="Rectangle 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9120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0.31525</cdr:x>
      <cdr:y>0.9385</cdr:y>
    </cdr:from>
    <cdr:to>
      <cdr:x>0.31917</cdr:x>
      <cdr:y>0.96329</cdr:y>
    </cdr:to>
    <cdr:sp macro="" textlink="">
      <cdr:nvSpPr>
        <cdr:cNvPr id="45092" name="Rectangle 3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3665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0.35675</cdr:x>
      <cdr:y>0.93825</cdr:y>
    </cdr:from>
    <cdr:to>
      <cdr:x>0.36067</cdr:x>
      <cdr:y>0.96304</cdr:y>
    </cdr:to>
    <cdr:sp macro="" textlink="">
      <cdr:nvSpPr>
        <cdr:cNvPr id="45093" name="Rectangle 3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5908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0.3995</cdr:x>
      <cdr:y>0.9385</cdr:y>
    </cdr:from>
    <cdr:to>
      <cdr:x>0.40342</cdr:x>
      <cdr:y>0.96329</cdr:y>
    </cdr:to>
    <cdr:sp macro="" textlink="">
      <cdr:nvSpPr>
        <cdr:cNvPr id="45094" name="Rectangle 3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665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0.441</cdr:x>
      <cdr:y>0.9385</cdr:y>
    </cdr:from>
    <cdr:to>
      <cdr:x>0.44492</cdr:x>
      <cdr:y>0.96329</cdr:y>
    </cdr:to>
    <cdr:sp macro="" textlink="">
      <cdr:nvSpPr>
        <cdr:cNvPr id="45095" name="Rectangle 3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1908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0.48225</cdr:x>
      <cdr:y>0.938</cdr:y>
    </cdr:from>
    <cdr:to>
      <cdr:x>0.48617</cdr:x>
      <cdr:y>0.96279</cdr:y>
    </cdr:to>
    <cdr:sp macro="" textlink="">
      <cdr:nvSpPr>
        <cdr:cNvPr id="45096" name="Rectangle 4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5664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0.52475</cdr:x>
      <cdr:y>0.93825</cdr:y>
    </cdr:from>
    <cdr:to>
      <cdr:x>0.52867</cdr:x>
      <cdr:y>0.96304</cdr:y>
    </cdr:to>
    <cdr:sp macro="" textlink="">
      <cdr:nvSpPr>
        <cdr:cNvPr id="45097" name="Rectangle 4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3302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0.5695</cdr:x>
      <cdr:y>0.938</cdr:y>
    </cdr:from>
    <cdr:to>
      <cdr:x>0.57342</cdr:x>
      <cdr:y>0.96279</cdr:y>
    </cdr:to>
    <cdr:sp macro="" textlink="">
      <cdr:nvSpPr>
        <cdr:cNvPr id="45098" name="Rectangle 4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1663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0.60975</cdr:x>
      <cdr:y>0.9385</cdr:y>
    </cdr:from>
    <cdr:to>
      <cdr:x>0.61367</cdr:x>
      <cdr:y>0.96329</cdr:y>
    </cdr:to>
    <cdr:sp macro="" textlink="">
      <cdr:nvSpPr>
        <cdr:cNvPr id="45099" name="Rectangle 4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209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0.65225</cdr:x>
      <cdr:y>0.9385</cdr:y>
    </cdr:from>
    <cdr:to>
      <cdr:x>0.65617</cdr:x>
      <cdr:y>0.96329</cdr:y>
    </cdr:to>
    <cdr:sp macro="" textlink="">
      <cdr:nvSpPr>
        <cdr:cNvPr id="45100" name="Rectangle 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7663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0.69475</cdr:x>
      <cdr:y>0.93825</cdr:y>
    </cdr:from>
    <cdr:to>
      <cdr:x>0.69867</cdr:x>
      <cdr:y>0.96304</cdr:y>
    </cdr:to>
    <cdr:sp macro="" textlink="">
      <cdr:nvSpPr>
        <cdr:cNvPr id="45101" name="Rectangle 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9116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0.7365</cdr:x>
      <cdr:y>0.9385</cdr:y>
    </cdr:from>
    <cdr:to>
      <cdr:x>0.74042</cdr:x>
      <cdr:y>0.96329</cdr:y>
    </cdr:to>
    <cdr:sp macro="" textlink="">
      <cdr:nvSpPr>
        <cdr:cNvPr id="45102" name="Rectangle 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3662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0.7775</cdr:x>
      <cdr:y>0.93825</cdr:y>
    </cdr:from>
    <cdr:to>
      <cdr:x>0.78142</cdr:x>
      <cdr:y>0.96304</cdr:y>
    </cdr:to>
    <cdr:sp macro="" textlink="">
      <cdr:nvSpPr>
        <cdr:cNvPr id="45103" name="Rectangle 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1300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0.81775</cdr:x>
      <cdr:y>0.93775</cdr:y>
    </cdr:from>
    <cdr:to>
      <cdr:x>0.82167</cdr:x>
      <cdr:y>0.96254</cdr:y>
    </cdr:to>
    <cdr:sp macro="" textlink="">
      <cdr:nvSpPr>
        <cdr:cNvPr id="45104" name="Rectangle 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8213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0.8625</cdr:x>
      <cdr:y>0.9385</cdr:y>
    </cdr:from>
    <cdr:to>
      <cdr:x>0.86642</cdr:x>
      <cdr:y>0.96329</cdr:y>
    </cdr:to>
    <cdr:sp macro="" textlink="">
      <cdr:nvSpPr>
        <cdr:cNvPr id="45105" name="Rectangle 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4207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0.905</cdr:x>
      <cdr:y>0.9385</cdr:y>
    </cdr:from>
    <cdr:to>
      <cdr:x>0.90848</cdr:x>
      <cdr:y>0.96211</cdr:y>
    </cdr:to>
    <cdr:sp macro="" textlink="">
      <cdr:nvSpPr>
        <cdr:cNvPr id="45106" name="Rectangle 5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5661" y="5274135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0.07453</cdr:x>
      <cdr:y>0.65506</cdr:y>
    </cdr:from>
    <cdr:to>
      <cdr:x>0.95028</cdr:x>
      <cdr:y>0.94452</cdr:y>
    </cdr:to>
    <cdr:pic>
      <cdr:nvPicPr>
        <cdr:cNvPr id="52" name="51 Imagen" descr="Untitled-1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6487" y="3681284"/>
          <a:ext cx="8066216" cy="162669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0.237</cdr:x>
      <cdr:y>0.2885</cdr:y>
    </cdr:from>
    <cdr:to>
      <cdr:x>0.58</cdr:x>
      <cdr:y>0.34825</cdr:y>
    </cdr:to>
    <cdr:grpSp>
      <cdr:nvGrpSpPr>
        <cdr:cNvPr id="53" name="Group 3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2182930" y="1621298"/>
          <a:ext cx="3159262" cy="335780"/>
          <a:chOff x="0" y="0"/>
          <a:chExt cx="4523206" cy="648774"/>
        </a:xfrm>
      </cdr:grpSpPr>
      <cdr:sp macro="" textlink="">
        <cdr:nvSpPr>
          <cdr:cNvPr id="54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4523206" cy="64877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2860" rIns="0" bIns="0" anchor="t" upright="1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l" rtl="0">
              <a:lnSpc>
                <a:spcPts val="900"/>
              </a:lnSpc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              </a:t>
            </a: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     </a:t>
            </a: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Valores de vegetación estresada</a:t>
            </a:r>
          </a:p>
          <a:p xmlns:a="http://schemas.openxmlformats.org/drawingml/2006/main">
            <a:pPr algn="l" rtl="0">
              <a:lnSpc>
                <a:spcPts val="8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                    </a:t>
            </a:r>
          </a:p>
          <a:p xmlns:a="http://schemas.openxmlformats.org/drawingml/2006/main">
            <a:pPr algn="l" rtl="0">
              <a:lnSpc>
                <a:spcPts val="700"/>
              </a:lnSpc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                       Valores de vegetación no estresada</a:t>
            </a:r>
          </a:p>
        </cdr:txBody>
      </cdr:sp>
      <cdr:sp macro="" textlink="">
        <cdr:nvSpPr>
          <cdr:cNvPr id="55" name="Rectangle 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4030" y="100864"/>
            <a:ext cx="724046" cy="13821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CC00">
              <a:alpha val="50000"/>
            </a:srgbClr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56" name="Rectangle 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04030" y="417473"/>
            <a:ext cx="724046" cy="13821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99CC00">
              <a:alpha val="50000"/>
            </a:srgbClr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441600</xdr:colOff>
      <xdr:row>1</xdr:row>
      <xdr:rowOff>64555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2880000" cy="11694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117750</xdr:colOff>
      <xdr:row>3</xdr:row>
      <xdr:rowOff>140755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202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0.07456</cdr:x>
      <cdr:y>0.11315</cdr:y>
    </cdr:from>
    <cdr:to>
      <cdr:x>0.94501</cdr:x>
      <cdr:y>0.42202</cdr:y>
    </cdr:to>
    <cdr:sp macro="" textlink="">
      <cdr:nvSpPr>
        <cdr:cNvPr id="5" name="4 Rectángulo"/>
        <cdr:cNvSpPr/>
      </cdr:nvSpPr>
      <cdr:spPr bwMode="auto">
        <a:xfrm xmlns:a="http://schemas.openxmlformats.org/drawingml/2006/main">
          <a:off x="686511" y="635001"/>
          <a:ext cx="8014669" cy="173338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40000"/>
            <a:lumOff val="60000"/>
            <a:alpha val="50000"/>
          </a:scheme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0.46225</cdr:x>
      <cdr:y>0.82925</cdr:y>
    </cdr:from>
    <cdr:to>
      <cdr:x>0.46617</cdr:x>
      <cdr:y>0.85404</cdr:y>
    </cdr:to>
    <cdr:sp macro="" textlink="">
      <cdr:nvSpPr>
        <cdr:cNvPr id="4506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3232" y="466017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0.507</cdr:x>
      <cdr:y>0.82925</cdr:y>
    </cdr:from>
    <cdr:to>
      <cdr:x>0.51092</cdr:x>
      <cdr:y>0.85404</cdr:y>
    </cdr:to>
    <cdr:sp macro="" textlink="">
      <cdr:nvSpPr>
        <cdr:cNvPr id="4506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4983" y="466017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0.71625</cdr:x>
      <cdr:y>0.82925</cdr:y>
    </cdr:from>
    <cdr:to>
      <cdr:x>0.72017</cdr:x>
      <cdr:y>0.85404</cdr:y>
    </cdr:to>
    <cdr:sp macro="" textlink="">
      <cdr:nvSpPr>
        <cdr:cNvPr id="45065" name="Rectangl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0324" y="466017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0.75925</cdr:x>
      <cdr:y>0.8305</cdr:y>
    </cdr:from>
    <cdr:to>
      <cdr:x>0.76317</cdr:x>
      <cdr:y>0.85529</cdr:y>
    </cdr:to>
    <cdr:sp macro="" textlink="">
      <cdr:nvSpPr>
        <cdr:cNvPr id="45066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5973" y="4667202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0.845</cdr:x>
      <cdr:y>0.82925</cdr:y>
    </cdr:from>
    <cdr:to>
      <cdr:x>0.84467</cdr:x>
      <cdr:y>0.85479</cdr:y>
    </cdr:to>
    <cdr:sp macro="" textlink="">
      <cdr:nvSpPr>
        <cdr:cNvPr id="45067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614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0.88575</cdr:x>
      <cdr:y>0.82925</cdr:y>
    </cdr:from>
    <cdr:to>
      <cdr:x>0.88542</cdr:x>
      <cdr:y>0.85479</cdr:y>
    </cdr:to>
    <cdr:sp macro="" textlink="">
      <cdr:nvSpPr>
        <cdr:cNvPr id="45068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815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0.9315</cdr:x>
      <cdr:y>0.82925</cdr:y>
    </cdr:from>
    <cdr:to>
      <cdr:x>0.93498</cdr:x>
      <cdr:y>0.85286</cdr:y>
    </cdr:to>
    <cdr:sp macro="" textlink="">
      <cdr:nvSpPr>
        <cdr:cNvPr id="45069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0871" y="4660178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0.1385</cdr:x>
      <cdr:y>0.85625</cdr:y>
    </cdr:from>
    <cdr:to>
      <cdr:x>0.14242</cdr:x>
      <cdr:y>0.88104</cdr:y>
    </cdr:to>
    <cdr:sp macro="" textlink="">
      <cdr:nvSpPr>
        <cdr:cNvPr id="45070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4359" y="481191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0.29575</cdr:x>
      <cdr:y>0.85775</cdr:y>
    </cdr:from>
    <cdr:to>
      <cdr:x>0.29967</cdr:x>
      <cdr:y>0.88254</cdr:y>
    </cdr:to>
    <cdr:sp macro="" textlink="">
      <cdr:nvSpPr>
        <cdr:cNvPr id="45071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1240" y="482034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0.421</cdr:x>
      <cdr:y>0.85775</cdr:y>
    </cdr:from>
    <cdr:to>
      <cdr:x>0.42092</cdr:x>
      <cdr:y>0.88304</cdr:y>
    </cdr:to>
    <cdr:sp macro="" textlink="">
      <cdr:nvSpPr>
        <cdr:cNvPr id="45072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9736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0.46225</cdr:x>
      <cdr:y>0.85775</cdr:y>
    </cdr:from>
    <cdr:to>
      <cdr:x>0.46617</cdr:x>
      <cdr:y>0.88254</cdr:y>
    </cdr:to>
    <cdr:sp macro="" textlink="">
      <cdr:nvSpPr>
        <cdr:cNvPr id="45073" name="Rectangle 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3232" y="482034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0.548</cdr:x>
      <cdr:y>0.85775</cdr:y>
    </cdr:from>
    <cdr:to>
      <cdr:x>0.54767</cdr:x>
      <cdr:y>0.88304</cdr:y>
    </cdr:to>
    <cdr:sp macro="" textlink="">
      <cdr:nvSpPr>
        <cdr:cNvPr id="45074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0281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0.67225</cdr:x>
      <cdr:y>0.8575</cdr:y>
    </cdr:from>
    <cdr:to>
      <cdr:x>0.67617</cdr:x>
      <cdr:y>0.88229</cdr:y>
    </cdr:to>
    <cdr:sp macro="" textlink="">
      <cdr:nvSpPr>
        <cdr:cNvPr id="45075" name="Rectangl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5473" y="4818936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0.71625</cdr:x>
      <cdr:y>0.85775</cdr:y>
    </cdr:from>
    <cdr:to>
      <cdr:x>0.72017</cdr:x>
      <cdr:y>0.88254</cdr:y>
    </cdr:to>
    <cdr:sp macro="" textlink="">
      <cdr:nvSpPr>
        <cdr:cNvPr id="45076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0324" y="482034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0.7995</cdr:x>
      <cdr:y>0.85775</cdr:y>
    </cdr:from>
    <cdr:to>
      <cdr:x>0.79942</cdr:x>
      <cdr:y>0.88304</cdr:y>
    </cdr:to>
    <cdr:sp macro="" textlink="">
      <cdr:nvSpPr>
        <cdr:cNvPr id="45077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9068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0.845</cdr:x>
      <cdr:y>0.85775</cdr:y>
    </cdr:from>
    <cdr:to>
      <cdr:x>0.84467</cdr:x>
      <cdr:y>0.88304</cdr:y>
    </cdr:to>
    <cdr:sp macro="" textlink="">
      <cdr:nvSpPr>
        <cdr:cNvPr id="45078" name="Rectangle 2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614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0.88575</cdr:x>
      <cdr:y>0.85775</cdr:y>
    </cdr:from>
    <cdr:to>
      <cdr:x>0.88542</cdr:x>
      <cdr:y>0.88304</cdr:y>
    </cdr:to>
    <cdr:sp macro="" textlink="">
      <cdr:nvSpPr>
        <cdr:cNvPr id="45079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815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0.92975</cdr:x>
      <cdr:y>0.85775</cdr:y>
    </cdr:from>
    <cdr:to>
      <cdr:x>0.93367</cdr:x>
      <cdr:y>0.88254</cdr:y>
    </cdr:to>
    <cdr:sp macro="" textlink="">
      <cdr:nvSpPr>
        <cdr:cNvPr id="45080" name="Rectangle 2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54769" y="482034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0.55825</cdr:x>
      <cdr:y>0.889</cdr:y>
    </cdr:from>
    <cdr:to>
      <cdr:x>0.55817</cdr:x>
      <cdr:y>0.91429</cdr:y>
    </cdr:to>
    <cdr:sp macro="" textlink="">
      <cdr:nvSpPr>
        <cdr:cNvPr id="45081" name="Rectangle 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47782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0.602</cdr:x>
      <cdr:y>0.889</cdr:y>
    </cdr:from>
    <cdr:to>
      <cdr:x>0.60592</cdr:x>
      <cdr:y>0.91379</cdr:y>
    </cdr:to>
    <cdr:sp macro="" textlink="">
      <cdr:nvSpPr>
        <cdr:cNvPr id="45082" name="Rectangle 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9092" y="499595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0.645</cdr:x>
      <cdr:y>0.889</cdr:y>
    </cdr:from>
    <cdr:to>
      <cdr:x>0.64892</cdr:x>
      <cdr:y>0.91379</cdr:y>
    </cdr:to>
    <cdr:sp macro="" textlink="">
      <cdr:nvSpPr>
        <cdr:cNvPr id="45083" name="Rectangle 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4742" y="499595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0.6825</cdr:x>
      <cdr:y>0.885</cdr:y>
    </cdr:from>
    <cdr:to>
      <cdr:x>0.68217</cdr:x>
      <cdr:y>0.91004</cdr:y>
    </cdr:to>
    <cdr:sp macro="" textlink="">
      <cdr:nvSpPr>
        <cdr:cNvPr id="45084" name="Rectangle 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9116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0.724</cdr:x>
      <cdr:y>0.889</cdr:y>
    </cdr:from>
    <cdr:to>
      <cdr:x>0.72392</cdr:x>
      <cdr:y>0.91429</cdr:y>
    </cdr:to>
    <cdr:sp macro="" textlink="">
      <cdr:nvSpPr>
        <cdr:cNvPr id="45085" name="Rectangle 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3662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0.76525</cdr:x>
      <cdr:y>0.885</cdr:y>
    </cdr:from>
    <cdr:to>
      <cdr:x>0.76917</cdr:x>
      <cdr:y>0.90979</cdr:y>
    </cdr:to>
    <cdr:sp macro="" textlink="">
      <cdr:nvSpPr>
        <cdr:cNvPr id="45086" name="Rectangle 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1180" y="4973479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0.80525</cdr:x>
      <cdr:y>0.88475</cdr:y>
    </cdr:from>
    <cdr:to>
      <cdr:x>0.80917</cdr:x>
      <cdr:y>0.90954</cdr:y>
    </cdr:to>
    <cdr:sp macro="" textlink="">
      <cdr:nvSpPr>
        <cdr:cNvPr id="45087" name="Rectangle 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09226" y="4972074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0.85275</cdr:x>
      <cdr:y>0.889</cdr:y>
    </cdr:from>
    <cdr:to>
      <cdr:x>0.85667</cdr:x>
      <cdr:y>0.91379</cdr:y>
    </cdr:to>
    <cdr:sp macro="" textlink="">
      <cdr:nvSpPr>
        <cdr:cNvPr id="45088" name="Rectangle 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6281" y="499595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0.89625</cdr:x>
      <cdr:y>0.889</cdr:y>
    </cdr:from>
    <cdr:to>
      <cdr:x>0.89973</cdr:x>
      <cdr:y>0.91261</cdr:y>
    </cdr:to>
    <cdr:sp macro="" textlink="">
      <cdr:nvSpPr>
        <cdr:cNvPr id="45089" name="Rectangle 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6531" y="4995958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0.06425</cdr:x>
      <cdr:y>0.9385</cdr:y>
    </cdr:from>
    <cdr:to>
      <cdr:x>0.05892</cdr:x>
      <cdr:y>0.96379</cdr:y>
    </cdr:to>
    <cdr:sp macro="" textlink="">
      <cdr:nvSpPr>
        <cdr:cNvPr id="45090" name="Rectangle 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287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0.265</cdr:x>
      <cdr:y>0.9385</cdr:y>
    </cdr:from>
    <cdr:to>
      <cdr:x>0.26892</cdr:x>
      <cdr:y>0.96329</cdr:y>
    </cdr:to>
    <cdr:sp macro="" textlink="">
      <cdr:nvSpPr>
        <cdr:cNvPr id="45091" name="Rectangle 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8305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0.3045</cdr:x>
      <cdr:y>0.9385</cdr:y>
    </cdr:from>
    <cdr:to>
      <cdr:x>0.30842</cdr:x>
      <cdr:y>0.96329</cdr:y>
    </cdr:to>
    <cdr:sp macro="" textlink="">
      <cdr:nvSpPr>
        <cdr:cNvPr id="45092" name="Rectangle 3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1750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0.34625</cdr:x>
      <cdr:y>0.93825</cdr:y>
    </cdr:from>
    <cdr:to>
      <cdr:x>0.34617</cdr:x>
      <cdr:y>0.96354</cdr:y>
    </cdr:to>
    <cdr:sp macro="" textlink="">
      <cdr:nvSpPr>
        <cdr:cNvPr id="45093" name="Rectangle 3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5908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0.3905</cdr:x>
      <cdr:y>0.9385</cdr:y>
    </cdr:from>
    <cdr:to>
      <cdr:x>0.39442</cdr:x>
      <cdr:y>0.96329</cdr:y>
    </cdr:to>
    <cdr:sp macro="" textlink="">
      <cdr:nvSpPr>
        <cdr:cNvPr id="45094" name="Rectangle 3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3049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0.4315</cdr:x>
      <cdr:y>0.9385</cdr:y>
    </cdr:from>
    <cdr:to>
      <cdr:x>0.43542</cdr:x>
      <cdr:y>0.96329</cdr:y>
    </cdr:to>
    <cdr:sp macro="" textlink="">
      <cdr:nvSpPr>
        <cdr:cNvPr id="45095" name="Rectangle 3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0296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0.47</cdr:x>
      <cdr:y>0.937</cdr:y>
    </cdr:from>
    <cdr:to>
      <cdr:x>0.47392</cdr:x>
      <cdr:y>0.96179</cdr:y>
    </cdr:to>
    <cdr:sp macro="" textlink="">
      <cdr:nvSpPr>
        <cdr:cNvPr id="45096" name="Rectangle 4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4541" y="5265706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0.5125</cdr:x>
      <cdr:y>0.93825</cdr:y>
    </cdr:from>
    <cdr:to>
      <cdr:x>0.51642</cdr:x>
      <cdr:y>0.96304</cdr:y>
    </cdr:to>
    <cdr:sp macro="" textlink="">
      <cdr:nvSpPr>
        <cdr:cNvPr id="45097" name="Rectangle 4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5589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0.5565</cdr:x>
      <cdr:y>0.937</cdr:y>
    </cdr:from>
    <cdr:to>
      <cdr:x>0.56042</cdr:x>
      <cdr:y>0.96179</cdr:y>
    </cdr:to>
    <cdr:sp macro="" textlink="">
      <cdr:nvSpPr>
        <cdr:cNvPr id="45098" name="Rectangle 4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0440" y="5265706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0.602</cdr:x>
      <cdr:y>0.9385</cdr:y>
    </cdr:from>
    <cdr:to>
      <cdr:x>0.60592</cdr:x>
      <cdr:y>0.96329</cdr:y>
    </cdr:to>
    <cdr:sp macro="" textlink="">
      <cdr:nvSpPr>
        <cdr:cNvPr id="45099" name="Rectangle 4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9092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0.645</cdr:x>
      <cdr:y>0.9385</cdr:y>
    </cdr:from>
    <cdr:to>
      <cdr:x>0.64892</cdr:x>
      <cdr:y>0.96329</cdr:y>
    </cdr:to>
    <cdr:sp macro="" textlink="">
      <cdr:nvSpPr>
        <cdr:cNvPr id="45100" name="Rectangle 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4742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0.6825</cdr:x>
      <cdr:y>0.93825</cdr:y>
    </cdr:from>
    <cdr:to>
      <cdr:x>0.68217</cdr:x>
      <cdr:y>0.96354</cdr:y>
    </cdr:to>
    <cdr:sp macro="" textlink="">
      <cdr:nvSpPr>
        <cdr:cNvPr id="45101" name="Rectangle 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9116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0.724</cdr:x>
      <cdr:y>0.9385</cdr:y>
    </cdr:from>
    <cdr:to>
      <cdr:x>0.72392</cdr:x>
      <cdr:y>0.96379</cdr:y>
    </cdr:to>
    <cdr:sp macro="" textlink="">
      <cdr:nvSpPr>
        <cdr:cNvPr id="45102" name="Rectangle 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3662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0.76525</cdr:x>
      <cdr:y>0.93825</cdr:y>
    </cdr:from>
    <cdr:to>
      <cdr:x>0.76917</cdr:x>
      <cdr:y>0.96304</cdr:y>
    </cdr:to>
    <cdr:sp macro="" textlink="">
      <cdr:nvSpPr>
        <cdr:cNvPr id="45103" name="Rectangle 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1180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0.80525</cdr:x>
      <cdr:y>0.93725</cdr:y>
    </cdr:from>
    <cdr:to>
      <cdr:x>0.80917</cdr:x>
      <cdr:y>0.96204</cdr:y>
    </cdr:to>
    <cdr:sp macro="" textlink="">
      <cdr:nvSpPr>
        <cdr:cNvPr id="45104" name="Rectangle 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09226" y="526711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0.85275</cdr:x>
      <cdr:y>0.9385</cdr:y>
    </cdr:from>
    <cdr:to>
      <cdr:x>0.85667</cdr:x>
      <cdr:y>0.96329</cdr:y>
    </cdr:to>
    <cdr:sp macro="" textlink="">
      <cdr:nvSpPr>
        <cdr:cNvPr id="45105" name="Rectangle 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6281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0.89625</cdr:x>
      <cdr:y>0.9385</cdr:y>
    </cdr:from>
    <cdr:to>
      <cdr:x>0.89973</cdr:x>
      <cdr:y>0.96211</cdr:y>
    </cdr:to>
    <cdr:sp macro="" textlink="">
      <cdr:nvSpPr>
        <cdr:cNvPr id="45106" name="Rectangle 5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6531" y="5274135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0.07453</cdr:x>
      <cdr:y>0.41991</cdr:y>
    </cdr:from>
    <cdr:to>
      <cdr:x>0.94469</cdr:x>
      <cdr:y>0.42297</cdr:y>
    </cdr:to>
    <cdr:sp macro="" textlink="">
      <cdr:nvSpPr>
        <cdr:cNvPr id="58" name="57 Conector recto"/>
        <cdr:cNvSpPr/>
      </cdr:nvSpPr>
      <cdr:spPr bwMode="auto">
        <a:xfrm xmlns:a="http://schemas.openxmlformats.org/drawingml/2006/main">
          <a:off x="686486" y="2359797"/>
          <a:ext cx="8014730" cy="17162"/>
        </a:xfrm>
        <a:prstGeom xmlns:a="http://schemas.openxmlformats.org/drawingml/2006/main" prst="line">
          <a:avLst/>
        </a:prstGeom>
        <a:solidFill xmlns:a="http://schemas.openxmlformats.org/drawingml/2006/main">
          <a:srgbClr val="FFCC00">
            <a:alpha val="50000"/>
          </a:srgbClr>
        </a:solidFill>
        <a:ln xmlns:a="http://schemas.openxmlformats.org/drawingml/2006/main"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0.70721</cdr:x>
      <cdr:y>0.26722</cdr:y>
    </cdr:from>
    <cdr:to>
      <cdr:x>0.94846</cdr:x>
      <cdr:y>0.32829</cdr:y>
    </cdr:to>
    <cdr:sp macro="" textlink="">
      <cdr:nvSpPr>
        <cdr:cNvPr id="59" name="58 CuadroTexto"/>
        <cdr:cNvSpPr txBox="1"/>
      </cdr:nvSpPr>
      <cdr:spPr>
        <a:xfrm xmlns:a="http://schemas.openxmlformats.org/drawingml/2006/main">
          <a:off x="6507171" y="1501704"/>
          <a:ext cx="2219788" cy="343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800"/>
            <a:t> Superficie media (%) afectada por estrés hídrico en Andalucía . Serie</a:t>
          </a:r>
          <a:r>
            <a:rPr lang="es-ES" sz="800" baseline="0"/>
            <a:t> histórica (1996-2015)</a:t>
          </a:r>
          <a:endParaRPr lang="es-ES" sz="800"/>
        </a:p>
      </cdr:txBody>
    </cdr:sp>
  </cdr:relSizeAnchor>
  <cdr:relSizeAnchor xmlns:cdr="http://schemas.openxmlformats.org/drawingml/2006/chartDrawing">
    <cdr:from>
      <cdr:x>0.37677</cdr:x>
      <cdr:y>0.11452</cdr:y>
    </cdr:from>
    <cdr:to>
      <cdr:x>0.38237</cdr:x>
      <cdr:y>0.57261</cdr:y>
    </cdr:to>
    <cdr:sp macro="" textlink="">
      <cdr:nvSpPr>
        <cdr:cNvPr id="52" name="51 Conector recto"/>
        <cdr:cNvSpPr/>
      </cdr:nvSpPr>
      <cdr:spPr bwMode="auto">
        <a:xfrm xmlns:a="http://schemas.openxmlformats.org/drawingml/2006/main" rot="5400000" flipH="1" flipV="1">
          <a:off x="3466757" y="643581"/>
          <a:ext cx="51487" cy="2574324"/>
        </a:xfrm>
        <a:prstGeom xmlns:a="http://schemas.openxmlformats.org/drawingml/2006/main" prst="line">
          <a:avLst/>
        </a:prstGeom>
        <a:solidFill xmlns:a="http://schemas.openxmlformats.org/drawingml/2006/main">
          <a:srgbClr val="FFCC00">
            <a:alpha val="5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0.37584</cdr:x>
      <cdr:y>0.11452</cdr:y>
    </cdr:from>
    <cdr:to>
      <cdr:x>0.38237</cdr:x>
      <cdr:y>0.57261</cdr:y>
    </cdr:to>
    <cdr:sp macro="" textlink="">
      <cdr:nvSpPr>
        <cdr:cNvPr id="54" name="53 Conector recto"/>
        <cdr:cNvSpPr/>
      </cdr:nvSpPr>
      <cdr:spPr bwMode="auto">
        <a:xfrm xmlns:a="http://schemas.openxmlformats.org/drawingml/2006/main" rot="5400000" flipH="1" flipV="1">
          <a:off x="3458175" y="643581"/>
          <a:ext cx="60068" cy="2574325"/>
        </a:xfrm>
        <a:prstGeom xmlns:a="http://schemas.openxmlformats.org/drawingml/2006/main" prst="line">
          <a:avLst/>
        </a:prstGeom>
        <a:solidFill xmlns:a="http://schemas.openxmlformats.org/drawingml/2006/main">
          <a:srgbClr val="FFCC00">
            <a:alpha val="5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0.33542</cdr:x>
      <cdr:y>0.11605</cdr:y>
    </cdr:from>
    <cdr:to>
      <cdr:x>0.34039</cdr:x>
      <cdr:y>0.57719</cdr:y>
    </cdr:to>
    <cdr:sp macro="" textlink="">
      <cdr:nvSpPr>
        <cdr:cNvPr id="56" name="55 Conector recto"/>
        <cdr:cNvSpPr/>
      </cdr:nvSpPr>
      <cdr:spPr bwMode="auto">
        <a:xfrm xmlns:a="http://schemas.openxmlformats.org/drawingml/2006/main" rot="5400000">
          <a:off x="1813351" y="1925046"/>
          <a:ext cx="2591487" cy="45719"/>
        </a:xfrm>
        <a:prstGeom xmlns:a="http://schemas.openxmlformats.org/drawingml/2006/main" prst="line">
          <a:avLst/>
        </a:prstGeom>
        <a:solidFill xmlns:a="http://schemas.openxmlformats.org/drawingml/2006/main">
          <a:srgbClr val="FFCC00">
            <a:alpha val="50000"/>
          </a:srgbClr>
        </a:solidFill>
        <a:ln xmlns:a="http://schemas.openxmlformats.org/drawingml/2006/main" w="9525" cap="flat" cmpd="sng" algn="ctr">
          <a:solidFill>
            <a:srgbClr val="00B0F0"/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0.15388</cdr:x>
      <cdr:y>0.11147</cdr:y>
    </cdr:from>
    <cdr:to>
      <cdr:x>0.24434</cdr:x>
      <cdr:y>0.1527</cdr:y>
    </cdr:to>
    <cdr:sp macro="" textlink="">
      <cdr:nvSpPr>
        <cdr:cNvPr id="57" name="56 CuadroTexto"/>
        <cdr:cNvSpPr txBox="1"/>
      </cdr:nvSpPr>
      <cdr:spPr>
        <a:xfrm xmlns:a="http://schemas.openxmlformats.org/drawingml/2006/main">
          <a:off x="1415878" y="626419"/>
          <a:ext cx="832365" cy="231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800" b="1">
              <a:solidFill>
                <a:srgbClr val="00B0F0"/>
              </a:solidFill>
            </a:rPr>
            <a:t>NOAA AVHRR</a:t>
          </a:r>
        </a:p>
      </cdr:txBody>
    </cdr:sp>
  </cdr:relSizeAnchor>
  <cdr:relSizeAnchor xmlns:cdr="http://schemas.openxmlformats.org/drawingml/2006/chartDrawing">
    <cdr:from>
      <cdr:x>0.56982</cdr:x>
      <cdr:y>0.11299</cdr:y>
    </cdr:from>
    <cdr:to>
      <cdr:x>0.66029</cdr:x>
      <cdr:y>0.15422</cdr:y>
    </cdr:to>
    <cdr:sp macro="" textlink="">
      <cdr:nvSpPr>
        <cdr:cNvPr id="60" name="1 CuadroTexto"/>
        <cdr:cNvSpPr txBox="1"/>
      </cdr:nvSpPr>
      <cdr:spPr>
        <a:xfrm xmlns:a="http://schemas.openxmlformats.org/drawingml/2006/main">
          <a:off x="5243041" y="635000"/>
          <a:ext cx="832365" cy="231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 b="1">
              <a:solidFill>
                <a:srgbClr val="00B0F0"/>
              </a:solidFill>
            </a:rPr>
            <a:t>TERRA MODIS</a:t>
          </a:r>
        </a:p>
      </cdr:txBody>
    </cdr:sp>
  </cdr:relSizeAnchor>
  <cdr:relSizeAnchor xmlns:cdr="http://schemas.openxmlformats.org/drawingml/2006/chartDrawing">
    <cdr:from>
      <cdr:x>0.03544</cdr:x>
      <cdr:y>0.64587</cdr:y>
    </cdr:from>
    <cdr:to>
      <cdr:x>0.96898</cdr:x>
      <cdr:y>0.94213</cdr:y>
    </cdr:to>
    <cdr:pic>
      <cdr:nvPicPr>
        <cdr:cNvPr id="55" name="54 Imagen" descr="Untitled-1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b="8814"/>
        <a:stretch xmlns:a="http://schemas.openxmlformats.org/drawingml/2006/main">
          <a:fillRect/>
        </a:stretch>
      </cdr:blipFill>
      <cdr:spPr>
        <a:xfrm xmlns:a="http://schemas.openxmlformats.org/drawingml/2006/main">
          <a:off x="326082" y="3629625"/>
          <a:ext cx="8589661" cy="166490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0.07363</cdr:x>
      <cdr:y>0.42355</cdr:y>
    </cdr:from>
    <cdr:to>
      <cdr:x>0.94595</cdr:x>
      <cdr:y>0.57645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677905" y="2376959"/>
          <a:ext cx="8031892" cy="858109"/>
        </a:xfrm>
        <a:prstGeom xmlns:a="http://schemas.openxmlformats.org/drawingml/2006/main" prst="rect">
          <a:avLst/>
        </a:prstGeom>
        <a:solidFill xmlns:a="http://schemas.openxmlformats.org/drawingml/2006/main">
          <a:srgbClr val="FFCC00">
            <a:alpha val="5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0.64909</cdr:x>
      <cdr:y>0.28401</cdr:y>
    </cdr:from>
    <cdr:to>
      <cdr:x>0.70785</cdr:x>
      <cdr:y>0.29042</cdr:y>
    </cdr:to>
    <cdr:sp macro="" textlink="">
      <cdr:nvSpPr>
        <cdr:cNvPr id="50" name="49 Rectángulo"/>
        <cdr:cNvSpPr/>
      </cdr:nvSpPr>
      <cdr:spPr bwMode="auto">
        <a:xfrm xmlns:a="http://schemas.openxmlformats.org/drawingml/2006/main">
          <a:off x="5972399" y="1596060"/>
          <a:ext cx="540659" cy="36000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50000"/>
          </a:srgb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7/Espacio%20Web%20Indicadores/Fichas_indi_2015/08_Ind_Vegetacion_Sequia/IEG_S_1997_2015/InfGeografica/InfAlfanum/EHG_Global_A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_EIG07"/>
      <sheetName val="EVO_EIG08"/>
      <sheetName val="EVO_EIG09"/>
      <sheetName val="EVO_EIG10"/>
      <sheetName val="EVO_EIG12"/>
      <sheetName val="EVO_EIG13"/>
      <sheetName val="EVO_EIG14"/>
      <sheetName val="EVO_EIG15"/>
      <sheetName val="IEG_2007"/>
      <sheetName val="IEG_2008"/>
      <sheetName val="IEG_2009"/>
      <sheetName val="IEG_2010"/>
      <sheetName val="IEG_2012"/>
      <sheetName val="IEG_2013"/>
      <sheetName val="IEG_2014"/>
      <sheetName val="IEG_2015"/>
      <sheetName val="IEG_2016"/>
      <sheetName val="IEG07"/>
      <sheetName val="IEG08"/>
      <sheetName val="IEG09"/>
      <sheetName val="IEG10"/>
      <sheetName val="IEG12"/>
      <sheetName val="IEG13"/>
      <sheetName val="IEG14"/>
      <sheetName val="Tabla de evolución IEG12"/>
      <sheetName val="Tabla de evolución IEG13"/>
      <sheetName val="Tabla de evolución IEG14"/>
      <sheetName val="IEG15"/>
      <sheetName val="IEG16"/>
      <sheetName val="Tabla de evolución IEG16"/>
      <sheetName val="IEG14_corta"/>
      <sheetName val="GESTA_ESTRES2011"/>
      <sheetName val="GESTA_ESTRES2012"/>
      <sheetName val="GESTA_ESTRES2013"/>
      <sheetName val="GESTA_ESTRES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0">
          <cell r="B40">
            <v>41913</v>
          </cell>
          <cell r="C40">
            <v>41944</v>
          </cell>
          <cell r="D40">
            <v>41974</v>
          </cell>
          <cell r="E40">
            <v>42005</v>
          </cell>
          <cell r="F40">
            <v>42036</v>
          </cell>
          <cell r="G40">
            <v>42064</v>
          </cell>
          <cell r="H40">
            <v>42095</v>
          </cell>
          <cell r="I40">
            <v>42125</v>
          </cell>
          <cell r="J40">
            <v>42156</v>
          </cell>
          <cell r="K40">
            <v>42186</v>
          </cell>
          <cell r="L40">
            <v>42217</v>
          </cell>
          <cell r="M40">
            <v>42248</v>
          </cell>
        </row>
        <row r="41">
          <cell r="A41" t="str">
            <v>Vegetación estresada</v>
          </cell>
          <cell r="B41">
            <v>35.846599121250541</v>
          </cell>
          <cell r="C41">
            <v>18.755485210685997</v>
          </cell>
          <cell r="D41">
            <v>7.7924256726739118</v>
          </cell>
          <cell r="E41">
            <v>13.496091081048036</v>
          </cell>
          <cell r="F41">
            <v>8.7661156749346816</v>
          </cell>
          <cell r="G41">
            <v>8.2752584493754888</v>
          </cell>
          <cell r="H41">
            <v>8.9354583694979866</v>
          </cell>
          <cell r="I41">
            <v>7.7581086918987232</v>
          </cell>
          <cell r="J41">
            <v>21.019404334069094</v>
          </cell>
          <cell r="K41">
            <v>26.044578930951772</v>
          </cell>
          <cell r="L41">
            <v>33.062326531199218</v>
          </cell>
          <cell r="M41">
            <v>29.407761163994927</v>
          </cell>
        </row>
        <row r="44">
          <cell r="B44">
            <v>50</v>
          </cell>
          <cell r="C44">
            <v>50</v>
          </cell>
          <cell r="D44">
            <v>50</v>
          </cell>
          <cell r="E44">
            <v>50</v>
          </cell>
          <cell r="F44">
            <v>50</v>
          </cell>
          <cell r="G44">
            <v>50</v>
          </cell>
          <cell r="H44">
            <v>50</v>
          </cell>
          <cell r="I44">
            <v>50</v>
          </cell>
          <cell r="J44">
            <v>50</v>
          </cell>
          <cell r="K44">
            <v>50</v>
          </cell>
          <cell r="L44">
            <v>50</v>
          </cell>
          <cell r="M44">
            <v>50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>
            <a:alpha val="50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>
            <a:alpha val="50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3" workbookViewId="0">
      <selection activeCell="I38" sqref="I38"/>
    </sheetView>
  </sheetViews>
  <sheetFormatPr baseColWidth="10" defaultRowHeight="12.75" x14ac:dyDescent="0.2"/>
  <cols>
    <col min="1" max="1" width="38.7109375" customWidth="1"/>
    <col min="2" max="8" width="6.7109375" bestFit="1" customWidth="1"/>
    <col min="9" max="11" width="7" bestFit="1" customWidth="1"/>
    <col min="12" max="12" width="7.42578125" customWidth="1"/>
    <col min="13" max="14" width="7" bestFit="1" customWidth="1"/>
    <col min="15" max="17" width="7" customWidth="1"/>
    <col min="18" max="18" width="7" bestFit="1" customWidth="1"/>
  </cols>
  <sheetData>
    <row r="1" spans="1:17" x14ac:dyDescent="0.2">
      <c r="A1" s="73"/>
      <c r="B1" s="73"/>
      <c r="C1" s="73"/>
      <c r="D1" s="73"/>
    </row>
    <row r="2" spans="1:17" x14ac:dyDescent="0.2">
      <c r="A2" s="3"/>
      <c r="B2" s="1"/>
      <c r="C2" s="1"/>
      <c r="D2" s="1"/>
    </row>
    <row r="3" spans="1:17" x14ac:dyDescent="0.2">
      <c r="A3" s="3"/>
      <c r="B3" s="4"/>
      <c r="C3" s="4"/>
      <c r="D3" s="4"/>
    </row>
    <row r="4" spans="1:17" x14ac:dyDescent="0.2">
      <c r="A4" s="3"/>
      <c r="B4" s="4"/>
      <c r="C4" s="4"/>
      <c r="D4" s="4"/>
    </row>
    <row r="5" spans="1:17" x14ac:dyDescent="0.2">
      <c r="A5" s="3"/>
      <c r="B5" s="4"/>
      <c r="C5" s="4"/>
      <c r="D5" s="4"/>
    </row>
    <row r="6" spans="1:17" x14ac:dyDescent="0.2">
      <c r="A6" s="3"/>
      <c r="B6" s="3"/>
      <c r="C6" s="3"/>
      <c r="D6" s="4"/>
    </row>
    <row r="7" spans="1:17" x14ac:dyDescent="0.2">
      <c r="A7" s="3"/>
      <c r="B7" s="3"/>
      <c r="C7" s="3"/>
      <c r="D7" s="3"/>
    </row>
    <row r="13" spans="1:17" ht="15.75" x14ac:dyDescent="0.25">
      <c r="A13" s="75" t="s">
        <v>18</v>
      </c>
      <c r="B13" s="75"/>
      <c r="C13" s="75"/>
      <c r="D13" s="75"/>
      <c r="E13" s="75"/>
      <c r="F13" s="75"/>
      <c r="G13" s="75"/>
      <c r="H13" s="75"/>
      <c r="I13" s="75"/>
      <c r="J13" s="75"/>
      <c r="K13" s="76"/>
      <c r="L13" s="17"/>
      <c r="M13" s="31"/>
      <c r="N13" s="29"/>
      <c r="O13" s="29"/>
      <c r="P13" s="29"/>
      <c r="Q13" s="29"/>
    </row>
    <row r="14" spans="1:17" ht="15.75" x14ac:dyDescent="0.25">
      <c r="A14" s="10"/>
      <c r="B14" s="11" t="s">
        <v>0</v>
      </c>
      <c r="C14" s="12" t="s">
        <v>1</v>
      </c>
      <c r="D14" s="12" t="s">
        <v>2</v>
      </c>
      <c r="E14" s="12" t="s">
        <v>3</v>
      </c>
      <c r="F14" s="12" t="s">
        <v>4</v>
      </c>
      <c r="G14" s="13" t="s">
        <v>5</v>
      </c>
      <c r="H14" s="13" t="s">
        <v>6</v>
      </c>
      <c r="I14" s="13" t="s">
        <v>7</v>
      </c>
      <c r="J14" s="13" t="s">
        <v>19</v>
      </c>
      <c r="K14" s="14" t="s">
        <v>25</v>
      </c>
      <c r="L14" s="14" t="s">
        <v>27</v>
      </c>
      <c r="M14" s="14" t="s">
        <v>28</v>
      </c>
      <c r="N14" s="14" t="s">
        <v>29</v>
      </c>
      <c r="O14" s="14" t="s">
        <v>30</v>
      </c>
      <c r="P14" s="14" t="s">
        <v>31</v>
      </c>
      <c r="Q14" s="14" t="s">
        <v>32</v>
      </c>
    </row>
    <row r="15" spans="1:17" ht="15.75" x14ac:dyDescent="0.25">
      <c r="A15" s="11" t="s">
        <v>8</v>
      </c>
      <c r="B15" s="15">
        <v>0.71059416470597403</v>
      </c>
      <c r="C15" s="15">
        <v>1.6687728725707642</v>
      </c>
      <c r="D15" s="15">
        <v>0.60040282157097402</v>
      </c>
      <c r="E15" s="15">
        <v>0.53256474150220057</v>
      </c>
      <c r="F15" s="15">
        <v>1.1952657148370642</v>
      </c>
      <c r="G15" s="15">
        <v>0.71009829819972892</v>
      </c>
      <c r="H15" s="15">
        <v>0.84427274943737896</v>
      </c>
      <c r="I15" s="15">
        <v>4.8302549461233104</v>
      </c>
      <c r="J15" s="15">
        <v>0</v>
      </c>
      <c r="K15" s="15">
        <v>0.53260179237502248</v>
      </c>
      <c r="L15" s="15">
        <v>1</v>
      </c>
      <c r="M15" s="15">
        <v>1</v>
      </c>
      <c r="N15" s="15">
        <v>1</v>
      </c>
      <c r="O15" s="15">
        <v>0</v>
      </c>
      <c r="P15" s="15">
        <v>0.20721463767875722</v>
      </c>
      <c r="Q15" s="15">
        <v>0.18006927708124454</v>
      </c>
    </row>
    <row r="16" spans="1:17" ht="15.75" x14ac:dyDescent="0.25">
      <c r="A16" s="11" t="s">
        <v>9</v>
      </c>
      <c r="B16" s="15">
        <v>298.10699249340399</v>
      </c>
      <c r="C16" s="15">
        <v>476.55923511527362</v>
      </c>
      <c r="D16" s="15">
        <v>649.39493348742474</v>
      </c>
      <c r="E16" s="15">
        <v>473.52056407185279</v>
      </c>
      <c r="F16" s="15">
        <v>554.21839837117443</v>
      </c>
      <c r="G16" s="15">
        <v>523.1357751982606</v>
      </c>
      <c r="H16" s="15">
        <v>495.24089733284717</v>
      </c>
      <c r="I16" s="15">
        <v>252.57272659253402</v>
      </c>
      <c r="J16" s="15">
        <v>499.44306358422602</v>
      </c>
      <c r="K16" s="15">
        <v>369</v>
      </c>
      <c r="L16" s="15">
        <v>424</v>
      </c>
      <c r="M16" s="15">
        <v>201</v>
      </c>
      <c r="N16" s="15">
        <v>306</v>
      </c>
      <c r="O16" s="15">
        <v>135</v>
      </c>
      <c r="P16" s="15">
        <v>112.53048980310193</v>
      </c>
      <c r="Q16" s="15">
        <v>161</v>
      </c>
    </row>
    <row r="17" spans="1:17" ht="15.75" x14ac:dyDescent="0.25">
      <c r="A17" s="11" t="s">
        <v>10</v>
      </c>
      <c r="B17" s="15">
        <v>301.18241334189003</v>
      </c>
      <c r="C17" s="15">
        <v>721.77199201215558</v>
      </c>
      <c r="D17" s="15">
        <v>550.00466369100423</v>
      </c>
      <c r="E17" s="15">
        <v>725.94687118664513</v>
      </c>
      <c r="F17" s="15">
        <v>644.58633591398848</v>
      </c>
      <c r="G17" s="15">
        <v>676.15412650353971</v>
      </c>
      <c r="H17" s="15">
        <v>703.91482991771556</v>
      </c>
      <c r="I17" s="15">
        <v>942.59701846134271</v>
      </c>
      <c r="J17" s="15">
        <v>700.42220176620503</v>
      </c>
      <c r="K17" s="15">
        <v>831</v>
      </c>
      <c r="L17" s="15">
        <v>776</v>
      </c>
      <c r="M17" s="15">
        <v>999</v>
      </c>
      <c r="N17" s="15">
        <v>894</v>
      </c>
      <c r="O17" s="15">
        <v>1065</v>
      </c>
      <c r="P17" s="15">
        <v>1087.4695101968982</v>
      </c>
      <c r="Q17" s="15">
        <v>1039</v>
      </c>
    </row>
    <row r="18" spans="1:17" ht="15.75" x14ac:dyDescent="0.25">
      <c r="A18" s="11" t="s">
        <v>11</v>
      </c>
      <c r="B18" s="15">
        <v>600</v>
      </c>
      <c r="C18" s="11">
        <v>1200</v>
      </c>
      <c r="D18" s="11">
        <v>1200</v>
      </c>
      <c r="E18" s="11">
        <v>1200</v>
      </c>
      <c r="F18" s="11">
        <v>1200</v>
      </c>
      <c r="G18" s="11">
        <v>1200</v>
      </c>
      <c r="H18" s="11">
        <v>1200</v>
      </c>
      <c r="I18" s="15">
        <v>1200</v>
      </c>
      <c r="J18" s="15">
        <v>1199.8652653504309</v>
      </c>
      <c r="K18" s="15">
        <v>1200</v>
      </c>
      <c r="L18" s="15">
        <v>1200</v>
      </c>
      <c r="M18" s="15">
        <v>1200</v>
      </c>
      <c r="N18" s="15">
        <v>1200</v>
      </c>
      <c r="O18" s="15">
        <v>1200</v>
      </c>
      <c r="P18" s="15">
        <v>1200.0000000000002</v>
      </c>
      <c r="Q18" s="15">
        <v>1200</v>
      </c>
    </row>
    <row r="19" spans="1:17" x14ac:dyDescent="0.2">
      <c r="A19" s="16"/>
      <c r="B19" s="17"/>
      <c r="C19" s="17"/>
      <c r="D19" s="17"/>
      <c r="E19" s="17"/>
      <c r="F19" s="17"/>
      <c r="G19" s="17"/>
      <c r="H19" s="17"/>
      <c r="I19" s="77"/>
      <c r="J19" s="77"/>
      <c r="K19" s="77"/>
      <c r="L19" s="17"/>
      <c r="M19" s="32"/>
      <c r="N19" s="29"/>
      <c r="O19" s="29"/>
      <c r="P19" s="29"/>
      <c r="Q19" s="29"/>
    </row>
    <row r="22" spans="1:17" x14ac:dyDescent="0.2">
      <c r="A22" s="7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18"/>
      <c r="M22" s="18"/>
      <c r="N22" s="18"/>
      <c r="O22" s="18"/>
      <c r="P22" s="18"/>
      <c r="Q22" s="18"/>
    </row>
    <row r="23" spans="1:17" x14ac:dyDescent="0.2">
      <c r="A23" s="19"/>
      <c r="B23" s="19" t="s">
        <v>0</v>
      </c>
      <c r="C23" s="19" t="s">
        <v>1</v>
      </c>
      <c r="D23" s="19" t="s">
        <v>2</v>
      </c>
      <c r="E23" s="19" t="s">
        <v>3</v>
      </c>
      <c r="F23" s="19" t="s">
        <v>4</v>
      </c>
      <c r="G23" s="20" t="s">
        <v>5</v>
      </c>
      <c r="H23" s="20" t="s">
        <v>6</v>
      </c>
      <c r="I23" s="20" t="s">
        <v>7</v>
      </c>
      <c r="J23" s="20" t="s">
        <v>19</v>
      </c>
      <c r="K23" s="19" t="s">
        <v>25</v>
      </c>
      <c r="L23" s="19" t="s">
        <v>27</v>
      </c>
      <c r="M23" s="30">
        <v>39636</v>
      </c>
      <c r="N23" s="30">
        <v>40033</v>
      </c>
      <c r="O23" s="30">
        <v>40430</v>
      </c>
      <c r="P23" s="30">
        <v>40825</v>
      </c>
      <c r="Q23" s="30">
        <v>41224</v>
      </c>
    </row>
    <row r="24" spans="1:17" x14ac:dyDescent="0.2">
      <c r="A24" s="21" t="s">
        <v>8</v>
      </c>
      <c r="B24" s="22">
        <v>0.71059416470597403</v>
      </c>
      <c r="C24" s="22">
        <v>1.6687728725707642</v>
      </c>
      <c r="D24" s="22">
        <v>0.60040282157097402</v>
      </c>
      <c r="E24" s="22">
        <v>0.53256474150220057</v>
      </c>
      <c r="F24" s="22">
        <v>1.1952657148370642</v>
      </c>
      <c r="G24" s="22">
        <v>0.71009829819972892</v>
      </c>
      <c r="H24" s="22">
        <v>0.84427274943737896</v>
      </c>
      <c r="I24" s="22">
        <v>4.8302549461233104</v>
      </c>
      <c r="J24" s="22">
        <v>0</v>
      </c>
      <c r="K24" s="22">
        <v>0.53260179237502248</v>
      </c>
      <c r="L24" s="23">
        <v>1</v>
      </c>
      <c r="M24" s="23">
        <v>1</v>
      </c>
      <c r="N24" s="23">
        <v>1</v>
      </c>
      <c r="O24" s="23">
        <v>0</v>
      </c>
      <c r="P24" s="23">
        <v>0.20721463767875722</v>
      </c>
      <c r="Q24" s="23">
        <v>0.18006927708124454</v>
      </c>
    </row>
    <row r="25" spans="1:17" x14ac:dyDescent="0.2">
      <c r="A25" s="21" t="s">
        <v>9</v>
      </c>
      <c r="B25" s="22">
        <v>298.10699249340399</v>
      </c>
      <c r="C25" s="22">
        <v>476.55923511527362</v>
      </c>
      <c r="D25" s="22">
        <v>649.39493348742474</v>
      </c>
      <c r="E25" s="22">
        <v>473.52056407185279</v>
      </c>
      <c r="F25" s="22">
        <v>554.21839837117443</v>
      </c>
      <c r="G25" s="22">
        <v>523.1357751982606</v>
      </c>
      <c r="H25" s="22">
        <v>495.24089733284717</v>
      </c>
      <c r="I25" s="22">
        <v>252.57272659253402</v>
      </c>
      <c r="J25" s="22">
        <v>499.44306358422602</v>
      </c>
      <c r="K25" s="22">
        <v>369</v>
      </c>
      <c r="L25" s="23">
        <v>424</v>
      </c>
      <c r="M25" s="23">
        <v>201</v>
      </c>
      <c r="N25" s="23">
        <v>306</v>
      </c>
      <c r="O25" s="23">
        <v>135</v>
      </c>
      <c r="P25" s="23">
        <v>112.53048980310193</v>
      </c>
      <c r="Q25" s="23">
        <v>161</v>
      </c>
    </row>
    <row r="26" spans="1:17" x14ac:dyDescent="0.2">
      <c r="A26" s="21" t="s">
        <v>10</v>
      </c>
      <c r="B26" s="22">
        <v>301.18241334189003</v>
      </c>
      <c r="C26" s="22">
        <v>721.77199201215558</v>
      </c>
      <c r="D26" s="22">
        <v>550.00466369100423</v>
      </c>
      <c r="E26" s="22">
        <v>725.94687118664513</v>
      </c>
      <c r="F26" s="22">
        <v>644.58633591398848</v>
      </c>
      <c r="G26" s="22">
        <v>676.15412650353971</v>
      </c>
      <c r="H26" s="22">
        <v>703.91482991771556</v>
      </c>
      <c r="I26" s="22">
        <v>942.59701846134271</v>
      </c>
      <c r="J26" s="22">
        <v>700.42220176620503</v>
      </c>
      <c r="K26" s="22">
        <v>831</v>
      </c>
      <c r="L26" s="23">
        <v>776</v>
      </c>
      <c r="M26" s="23">
        <v>999</v>
      </c>
      <c r="N26" s="23">
        <v>894</v>
      </c>
      <c r="O26" s="23">
        <v>1065</v>
      </c>
      <c r="P26" s="23">
        <v>1087.4695101968982</v>
      </c>
      <c r="Q26" s="23">
        <v>1039</v>
      </c>
    </row>
    <row r="27" spans="1:17" x14ac:dyDescent="0.2">
      <c r="A27" s="21" t="s">
        <v>11</v>
      </c>
      <c r="B27" s="24">
        <v>600</v>
      </c>
      <c r="C27" s="24">
        <v>1200</v>
      </c>
      <c r="D27" s="24">
        <v>1200</v>
      </c>
      <c r="E27" s="24">
        <v>1200</v>
      </c>
      <c r="F27" s="24">
        <v>1200</v>
      </c>
      <c r="G27" s="24">
        <v>1200</v>
      </c>
      <c r="H27" s="24">
        <v>1200</v>
      </c>
      <c r="I27" s="24">
        <v>1200</v>
      </c>
      <c r="J27" s="24">
        <v>1200</v>
      </c>
      <c r="K27" s="24">
        <v>1200</v>
      </c>
      <c r="L27" s="24">
        <v>1200</v>
      </c>
      <c r="M27" s="24">
        <v>1200</v>
      </c>
      <c r="N27" s="24">
        <v>1200</v>
      </c>
      <c r="O27" s="24">
        <v>1200</v>
      </c>
      <c r="P27" s="24">
        <v>1200.0000000000002</v>
      </c>
      <c r="Q27" s="24">
        <v>1200</v>
      </c>
    </row>
    <row r="28" spans="1:17" x14ac:dyDescent="0.2">
      <c r="A28" s="21" t="s">
        <v>22</v>
      </c>
      <c r="B28" s="22">
        <v>434.89411397802235</v>
      </c>
      <c r="C28" s="22">
        <v>434.89411397802235</v>
      </c>
      <c r="D28" s="22">
        <v>434.89411397802235</v>
      </c>
      <c r="E28" s="22">
        <v>434.89411397802235</v>
      </c>
      <c r="F28" s="22">
        <v>434.89411397802235</v>
      </c>
      <c r="G28" s="22">
        <v>434.89411397802235</v>
      </c>
      <c r="H28" s="22">
        <v>434.89411397802235</v>
      </c>
      <c r="I28" s="22">
        <v>434.89411397802235</v>
      </c>
      <c r="J28" s="22">
        <v>434.89411397802235</v>
      </c>
      <c r="K28" s="22">
        <v>434.89411397802235</v>
      </c>
      <c r="L28" s="22">
        <v>434.89411397802235</v>
      </c>
      <c r="M28" s="22">
        <v>434.89411397802235</v>
      </c>
      <c r="N28" s="22">
        <v>434.89411397802235</v>
      </c>
      <c r="O28" s="22">
        <v>434.89411397802235</v>
      </c>
      <c r="P28" s="22">
        <v>434.89411397802235</v>
      </c>
      <c r="Q28" s="22">
        <v>434.89411397802235</v>
      </c>
    </row>
    <row r="29" spans="1:17" x14ac:dyDescent="0.2">
      <c r="A29" s="8" t="s">
        <v>23</v>
      </c>
      <c r="B29" s="9">
        <v>0.98978884319850735</v>
      </c>
      <c r="C29" s="9">
        <v>0.66026285362877835</v>
      </c>
      <c r="D29" s="9">
        <v>1.1807080491453041</v>
      </c>
      <c r="E29" s="9">
        <v>0.65227991588121048</v>
      </c>
      <c r="F29" s="9">
        <v>0.85980475770607645</v>
      </c>
      <c r="G29" s="9">
        <v>0.77369308962654382</v>
      </c>
      <c r="H29" s="9">
        <v>0.70355229963082122</v>
      </c>
      <c r="I29" s="9">
        <v>0.26795409029069872</v>
      </c>
      <c r="J29" s="9">
        <v>0.71306001198250979</v>
      </c>
      <c r="K29" s="9">
        <v>0.44404332129963897</v>
      </c>
      <c r="L29" s="9">
        <v>0.54639175257731953</v>
      </c>
      <c r="M29" s="9">
        <v>0.20120120120120119</v>
      </c>
      <c r="N29" s="9">
        <v>0.34228187919463088</v>
      </c>
      <c r="O29" s="9">
        <v>0.12676056338028169</v>
      </c>
      <c r="P29" s="9">
        <v>0.10347921366800165</v>
      </c>
      <c r="Q29" s="9">
        <v>0.2</v>
      </c>
    </row>
    <row r="30" spans="1:17" x14ac:dyDescent="0.2">
      <c r="A30" s="25" t="s">
        <v>24</v>
      </c>
      <c r="B30" s="26"/>
      <c r="C30" s="26"/>
      <c r="D30" s="26"/>
      <c r="E30" s="26"/>
      <c r="F30" s="26"/>
      <c r="G30" s="26"/>
      <c r="H30" s="26"/>
      <c r="I30" s="27"/>
      <c r="J30" s="26"/>
      <c r="K30" s="25"/>
      <c r="L30" s="28"/>
      <c r="M30" s="28"/>
      <c r="N30" s="33"/>
      <c r="O30" s="33"/>
      <c r="P30" s="33"/>
      <c r="Q30" s="33"/>
    </row>
    <row r="31" spans="1:17" x14ac:dyDescent="0.2">
      <c r="A31" s="25" t="s">
        <v>33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8"/>
      <c r="M31" s="28"/>
      <c r="N31" s="33"/>
      <c r="O31" s="33"/>
      <c r="P31" s="33"/>
      <c r="Q31" s="33"/>
    </row>
  </sheetData>
  <mergeCells count="4">
    <mergeCell ref="A1:D1"/>
    <mergeCell ref="B22:K22"/>
    <mergeCell ref="A13:K13"/>
    <mergeCell ref="I19:K19"/>
  </mergeCell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opLeftCell="A13" workbookViewId="0">
      <selection activeCell="J38" sqref="J38"/>
    </sheetView>
  </sheetViews>
  <sheetFormatPr baseColWidth="10" defaultRowHeight="12.75" x14ac:dyDescent="0.2"/>
  <cols>
    <col min="1" max="1" width="38.7109375" customWidth="1"/>
    <col min="2" max="8" width="6.7109375" bestFit="1" customWidth="1"/>
    <col min="9" max="11" width="7" bestFit="1" customWidth="1"/>
    <col min="12" max="12" width="7.42578125" customWidth="1"/>
    <col min="13" max="14" width="7" bestFit="1" customWidth="1"/>
    <col min="15" max="17" width="7" customWidth="1"/>
    <col min="18" max="18" width="7" bestFit="1" customWidth="1"/>
  </cols>
  <sheetData>
    <row r="1" spans="1:18" x14ac:dyDescent="0.2">
      <c r="A1" s="73"/>
      <c r="B1" s="73"/>
      <c r="C1" s="73"/>
      <c r="D1" s="73"/>
    </row>
    <row r="2" spans="1:18" x14ac:dyDescent="0.2">
      <c r="A2" s="3"/>
      <c r="B2" s="1"/>
      <c r="C2" s="1"/>
      <c r="D2" s="1"/>
    </row>
    <row r="3" spans="1:18" x14ac:dyDescent="0.2">
      <c r="A3" s="3"/>
      <c r="B3" s="4"/>
      <c r="C3" s="4"/>
      <c r="D3" s="4"/>
    </row>
    <row r="4" spans="1:18" x14ac:dyDescent="0.2">
      <c r="A4" s="3"/>
      <c r="B4" s="4"/>
      <c r="C4" s="4"/>
      <c r="D4" s="4"/>
    </row>
    <row r="5" spans="1:18" x14ac:dyDescent="0.2">
      <c r="A5" s="3"/>
      <c r="B5" s="4"/>
      <c r="C5" s="4"/>
      <c r="D5" s="4"/>
    </row>
    <row r="6" spans="1:18" x14ac:dyDescent="0.2">
      <c r="A6" s="3"/>
      <c r="B6" s="3"/>
      <c r="C6" s="3"/>
      <c r="D6" s="4"/>
    </row>
    <row r="7" spans="1:18" x14ac:dyDescent="0.2">
      <c r="A7" s="3"/>
      <c r="B7" s="3"/>
      <c r="C7" s="3"/>
      <c r="D7" s="3"/>
    </row>
    <row r="15" spans="1:18" ht="15.75" x14ac:dyDescent="0.25">
      <c r="A15" s="75" t="s">
        <v>18</v>
      </c>
      <c r="B15" s="75"/>
      <c r="C15" s="75"/>
      <c r="D15" s="75"/>
      <c r="E15" s="75"/>
      <c r="F15" s="75"/>
      <c r="G15" s="75"/>
      <c r="H15" s="75"/>
      <c r="I15" s="75"/>
      <c r="J15" s="75"/>
      <c r="K15" s="76"/>
      <c r="L15" s="17"/>
      <c r="M15" s="31"/>
      <c r="N15" s="29"/>
      <c r="O15" s="29"/>
      <c r="P15" s="29"/>
      <c r="Q15" s="29"/>
      <c r="R15" s="29"/>
    </row>
    <row r="16" spans="1:18" ht="15.75" x14ac:dyDescent="0.25">
      <c r="A16" s="10"/>
      <c r="B16" s="11" t="s">
        <v>0</v>
      </c>
      <c r="C16" s="12" t="s">
        <v>1</v>
      </c>
      <c r="D16" s="12" t="s">
        <v>2</v>
      </c>
      <c r="E16" s="12" t="s">
        <v>3</v>
      </c>
      <c r="F16" s="12" t="s">
        <v>4</v>
      </c>
      <c r="G16" s="13" t="s">
        <v>5</v>
      </c>
      <c r="H16" s="13" t="s">
        <v>6</v>
      </c>
      <c r="I16" s="13" t="s">
        <v>7</v>
      </c>
      <c r="J16" s="13" t="s">
        <v>19</v>
      </c>
      <c r="K16" s="14" t="s">
        <v>25</v>
      </c>
      <c r="L16" s="14" t="s">
        <v>27</v>
      </c>
      <c r="M16" s="14" t="s">
        <v>28</v>
      </c>
      <c r="N16" s="14" t="s">
        <v>29</v>
      </c>
      <c r="O16" s="14" t="s">
        <v>30</v>
      </c>
      <c r="P16" s="14" t="s">
        <v>31</v>
      </c>
      <c r="Q16" s="14" t="s">
        <v>32</v>
      </c>
      <c r="R16" s="14" t="s">
        <v>34</v>
      </c>
    </row>
    <row r="17" spans="1:19" ht="15.75" x14ac:dyDescent="0.25">
      <c r="A17" s="11" t="s">
        <v>8</v>
      </c>
      <c r="B17" s="15">
        <v>0.71059416470597403</v>
      </c>
      <c r="C17" s="15">
        <v>1.6687728725707642</v>
      </c>
      <c r="D17" s="15">
        <v>0.60040282157097402</v>
      </c>
      <c r="E17" s="15">
        <v>0.53256474150220057</v>
      </c>
      <c r="F17" s="15">
        <v>1.1952657148370642</v>
      </c>
      <c r="G17" s="15">
        <v>0.71009829819972892</v>
      </c>
      <c r="H17" s="15">
        <v>0.84427274943737896</v>
      </c>
      <c r="I17" s="15">
        <v>4.8302549461233104</v>
      </c>
      <c r="J17" s="15">
        <v>0</v>
      </c>
      <c r="K17" s="15">
        <v>0.53260179237502248</v>
      </c>
      <c r="L17" s="15">
        <v>1</v>
      </c>
      <c r="M17" s="15">
        <v>1</v>
      </c>
      <c r="N17" s="15">
        <v>1</v>
      </c>
      <c r="O17" s="15">
        <v>0</v>
      </c>
      <c r="P17" s="15">
        <v>0.20721463767875722</v>
      </c>
      <c r="Q17" s="15">
        <v>0.18006927708124454</v>
      </c>
      <c r="R17" s="15">
        <v>0.19005381285590697</v>
      </c>
    </row>
    <row r="18" spans="1:19" ht="15.75" x14ac:dyDescent="0.25">
      <c r="A18" s="11" t="s">
        <v>9</v>
      </c>
      <c r="B18" s="15">
        <v>298.10699249340399</v>
      </c>
      <c r="C18" s="15">
        <v>476.55923511527362</v>
      </c>
      <c r="D18" s="15">
        <v>649.39493348742474</v>
      </c>
      <c r="E18" s="15">
        <v>473.52056407185279</v>
      </c>
      <c r="F18" s="15">
        <v>554.21839837117443</v>
      </c>
      <c r="G18" s="15">
        <v>523.1357751982606</v>
      </c>
      <c r="H18" s="15">
        <v>495.24089733284717</v>
      </c>
      <c r="I18" s="15">
        <v>252.57272659253402</v>
      </c>
      <c r="J18" s="15">
        <v>499.44306358422602</v>
      </c>
      <c r="K18" s="15">
        <v>369</v>
      </c>
      <c r="L18" s="15">
        <v>424</v>
      </c>
      <c r="M18" s="15">
        <v>201</v>
      </c>
      <c r="N18" s="15">
        <v>306</v>
      </c>
      <c r="O18" s="15">
        <v>135</v>
      </c>
      <c r="P18" s="15">
        <v>112.53048980310193</v>
      </c>
      <c r="Q18" s="15">
        <v>161</v>
      </c>
      <c r="R18" s="15">
        <v>103</v>
      </c>
      <c r="S18" s="2"/>
    </row>
    <row r="19" spans="1:19" ht="15.75" x14ac:dyDescent="0.25">
      <c r="A19" s="11" t="s">
        <v>10</v>
      </c>
      <c r="B19" s="15">
        <v>301.18241334189003</v>
      </c>
      <c r="C19" s="15">
        <v>721.77199201215558</v>
      </c>
      <c r="D19" s="15">
        <v>550.00466369100423</v>
      </c>
      <c r="E19" s="15">
        <v>725.94687118664513</v>
      </c>
      <c r="F19" s="15">
        <v>644.58633591398848</v>
      </c>
      <c r="G19" s="15">
        <v>676.15412650353971</v>
      </c>
      <c r="H19" s="15">
        <v>703.91482991771556</v>
      </c>
      <c r="I19" s="15">
        <v>942.59701846134271</v>
      </c>
      <c r="J19" s="15">
        <v>700.42220176620503</v>
      </c>
      <c r="K19" s="15">
        <v>831</v>
      </c>
      <c r="L19" s="15">
        <v>776</v>
      </c>
      <c r="M19" s="15">
        <v>999</v>
      </c>
      <c r="N19" s="15">
        <v>894</v>
      </c>
      <c r="O19" s="15">
        <v>1065</v>
      </c>
      <c r="P19" s="15">
        <v>1087.4695101968982</v>
      </c>
      <c r="Q19" s="15">
        <v>1039</v>
      </c>
      <c r="R19" s="15">
        <v>1097</v>
      </c>
      <c r="S19" s="2"/>
    </row>
    <row r="20" spans="1:19" ht="15.75" x14ac:dyDescent="0.25">
      <c r="A20" s="11" t="s">
        <v>11</v>
      </c>
      <c r="B20" s="15">
        <v>600</v>
      </c>
      <c r="C20" s="11">
        <v>1200</v>
      </c>
      <c r="D20" s="11">
        <v>1200</v>
      </c>
      <c r="E20" s="11">
        <v>1200</v>
      </c>
      <c r="F20" s="11">
        <v>1200</v>
      </c>
      <c r="G20" s="11">
        <v>1200</v>
      </c>
      <c r="H20" s="11">
        <v>1200</v>
      </c>
      <c r="I20" s="15">
        <v>1200</v>
      </c>
      <c r="J20" s="15">
        <v>1199.8652653504309</v>
      </c>
      <c r="K20" s="15">
        <v>1200</v>
      </c>
      <c r="L20" s="15">
        <v>1200</v>
      </c>
      <c r="M20" s="15">
        <v>1200</v>
      </c>
      <c r="N20" s="15">
        <v>1200</v>
      </c>
      <c r="O20" s="15">
        <v>1200</v>
      </c>
      <c r="P20" s="15">
        <v>1200.0000000000002</v>
      </c>
      <c r="Q20" s="15">
        <v>1200</v>
      </c>
      <c r="R20" s="15">
        <v>1200</v>
      </c>
    </row>
    <row r="21" spans="1:19" x14ac:dyDescent="0.2">
      <c r="A21" s="16"/>
      <c r="B21" s="17"/>
      <c r="C21" s="17"/>
      <c r="D21" s="17"/>
      <c r="E21" s="17"/>
      <c r="F21" s="17"/>
      <c r="G21" s="17"/>
      <c r="H21" s="17"/>
      <c r="I21" s="77"/>
      <c r="J21" s="77"/>
      <c r="K21" s="77"/>
      <c r="L21" s="17"/>
      <c r="M21" s="32"/>
      <c r="N21" s="29"/>
      <c r="O21" s="29"/>
      <c r="P21" s="29"/>
      <c r="Q21" s="29"/>
      <c r="R21" s="29"/>
      <c r="S21" t="s">
        <v>26</v>
      </c>
    </row>
    <row r="23" spans="1:19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t="s">
        <v>26</v>
      </c>
    </row>
    <row r="24" spans="1:19" x14ac:dyDescent="0.2">
      <c r="A24" s="7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18"/>
      <c r="M24" s="18"/>
      <c r="N24" s="18"/>
      <c r="O24" s="18"/>
      <c r="P24" s="18"/>
      <c r="Q24" s="18"/>
      <c r="R24" s="18"/>
    </row>
    <row r="25" spans="1:19" x14ac:dyDescent="0.2">
      <c r="A25" s="19"/>
      <c r="B25" s="19" t="s">
        <v>0</v>
      </c>
      <c r="C25" s="19" t="s">
        <v>1</v>
      </c>
      <c r="D25" s="19" t="s">
        <v>2</v>
      </c>
      <c r="E25" s="19" t="s">
        <v>3</v>
      </c>
      <c r="F25" s="19" t="s">
        <v>4</v>
      </c>
      <c r="G25" s="20" t="s">
        <v>5</v>
      </c>
      <c r="H25" s="20" t="s">
        <v>6</v>
      </c>
      <c r="I25" s="20" t="s">
        <v>7</v>
      </c>
      <c r="J25" s="20" t="s">
        <v>19</v>
      </c>
      <c r="K25" s="19" t="s">
        <v>25</v>
      </c>
      <c r="L25" s="19" t="s">
        <v>27</v>
      </c>
      <c r="M25" s="30">
        <v>39636</v>
      </c>
      <c r="N25" s="30">
        <v>40033</v>
      </c>
      <c r="O25" s="30">
        <v>40430</v>
      </c>
      <c r="P25" s="30">
        <v>40825</v>
      </c>
      <c r="Q25" s="30">
        <v>41224</v>
      </c>
      <c r="R25" s="30">
        <v>41620</v>
      </c>
    </row>
    <row r="26" spans="1:19" x14ac:dyDescent="0.2">
      <c r="A26" s="21" t="s">
        <v>8</v>
      </c>
      <c r="B26" s="22">
        <v>0.71059416470597403</v>
      </c>
      <c r="C26" s="22">
        <v>1.6687728725707642</v>
      </c>
      <c r="D26" s="22">
        <v>0.60040282157097402</v>
      </c>
      <c r="E26" s="22">
        <v>0.53256474150220057</v>
      </c>
      <c r="F26" s="22">
        <v>1.1952657148370642</v>
      </c>
      <c r="G26" s="22">
        <v>0.71009829819972892</v>
      </c>
      <c r="H26" s="22">
        <v>0.84427274943737896</v>
      </c>
      <c r="I26" s="22">
        <v>4.8302549461233104</v>
      </c>
      <c r="J26" s="22">
        <v>0</v>
      </c>
      <c r="K26" s="22">
        <v>0.53260179237502248</v>
      </c>
      <c r="L26" s="23">
        <v>1</v>
      </c>
      <c r="M26" s="23">
        <v>1</v>
      </c>
      <c r="N26" s="23">
        <v>1</v>
      </c>
      <c r="O26" s="23">
        <v>0</v>
      </c>
      <c r="P26" s="23">
        <v>0.20721463767875722</v>
      </c>
      <c r="Q26" s="23">
        <v>0.18006927708124454</v>
      </c>
      <c r="R26" s="23">
        <v>0.19005381285590697</v>
      </c>
      <c r="S26" s="2"/>
    </row>
    <row r="27" spans="1:19" x14ac:dyDescent="0.2">
      <c r="A27" s="21" t="s">
        <v>9</v>
      </c>
      <c r="B27" s="22">
        <v>298.10699249340399</v>
      </c>
      <c r="C27" s="22">
        <v>476.55923511527362</v>
      </c>
      <c r="D27" s="22">
        <v>649.39493348742474</v>
      </c>
      <c r="E27" s="22">
        <v>473.52056407185279</v>
      </c>
      <c r="F27" s="22">
        <v>554.21839837117443</v>
      </c>
      <c r="G27" s="22">
        <v>523.1357751982606</v>
      </c>
      <c r="H27" s="22">
        <v>495.24089733284717</v>
      </c>
      <c r="I27" s="22">
        <v>252.57272659253402</v>
      </c>
      <c r="J27" s="22">
        <v>499.44306358422602</v>
      </c>
      <c r="K27" s="22">
        <v>369</v>
      </c>
      <c r="L27" s="23">
        <v>424</v>
      </c>
      <c r="M27" s="23">
        <v>201</v>
      </c>
      <c r="N27" s="23">
        <v>306</v>
      </c>
      <c r="O27" s="23">
        <v>135</v>
      </c>
      <c r="P27" s="23">
        <v>112.53048980310193</v>
      </c>
      <c r="Q27" s="23">
        <v>161</v>
      </c>
      <c r="R27" s="23">
        <v>103</v>
      </c>
      <c r="S27" s="2"/>
    </row>
    <row r="28" spans="1:19" x14ac:dyDescent="0.2">
      <c r="A28" s="21" t="s">
        <v>10</v>
      </c>
      <c r="B28" s="22">
        <v>301.18241334189003</v>
      </c>
      <c r="C28" s="22">
        <v>721.77199201215558</v>
      </c>
      <c r="D28" s="22">
        <v>550.00466369100423</v>
      </c>
      <c r="E28" s="22">
        <v>725.94687118664513</v>
      </c>
      <c r="F28" s="22">
        <v>644.58633591398848</v>
      </c>
      <c r="G28" s="22">
        <v>676.15412650353971</v>
      </c>
      <c r="H28" s="22">
        <v>703.91482991771556</v>
      </c>
      <c r="I28" s="22">
        <v>942.59701846134271</v>
      </c>
      <c r="J28" s="22">
        <v>700.42220176620503</v>
      </c>
      <c r="K28" s="22">
        <v>831</v>
      </c>
      <c r="L28" s="23">
        <v>776</v>
      </c>
      <c r="M28" s="23">
        <v>999</v>
      </c>
      <c r="N28" s="23">
        <v>894</v>
      </c>
      <c r="O28" s="23">
        <v>1065</v>
      </c>
      <c r="P28" s="23">
        <v>1087.4695101968982</v>
      </c>
      <c r="Q28" s="23">
        <v>1039</v>
      </c>
      <c r="R28" s="23">
        <v>1097</v>
      </c>
      <c r="S28" s="2"/>
    </row>
    <row r="29" spans="1:19" x14ac:dyDescent="0.2">
      <c r="A29" s="21" t="s">
        <v>11</v>
      </c>
      <c r="B29" s="24">
        <v>600</v>
      </c>
      <c r="C29" s="24">
        <v>1200</v>
      </c>
      <c r="D29" s="24">
        <v>1200</v>
      </c>
      <c r="E29" s="24">
        <v>1200</v>
      </c>
      <c r="F29" s="24">
        <v>1200</v>
      </c>
      <c r="G29" s="24">
        <v>1200</v>
      </c>
      <c r="H29" s="24">
        <v>1200</v>
      </c>
      <c r="I29" s="24">
        <v>1200</v>
      </c>
      <c r="J29" s="24">
        <v>1200</v>
      </c>
      <c r="K29" s="24">
        <v>1200</v>
      </c>
      <c r="L29" s="24">
        <v>1200</v>
      </c>
      <c r="M29" s="24">
        <v>1200</v>
      </c>
      <c r="N29" s="24">
        <v>1200</v>
      </c>
      <c r="O29" s="24">
        <v>1200</v>
      </c>
      <c r="P29" s="24">
        <v>1200.0000000000002</v>
      </c>
      <c r="Q29" s="24">
        <v>1200</v>
      </c>
      <c r="R29" s="24">
        <v>1200</v>
      </c>
      <c r="S29" s="2"/>
    </row>
    <row r="30" spans="1:19" x14ac:dyDescent="0.2">
      <c r="A30" s="21" t="s">
        <v>22</v>
      </c>
      <c r="B30" s="22">
        <v>438</v>
      </c>
      <c r="C30" s="22">
        <v>438</v>
      </c>
      <c r="D30" s="22">
        <v>438</v>
      </c>
      <c r="E30" s="22">
        <v>438</v>
      </c>
      <c r="F30" s="22">
        <v>438</v>
      </c>
      <c r="G30" s="22">
        <v>438</v>
      </c>
      <c r="H30" s="22">
        <v>438</v>
      </c>
      <c r="I30" s="22">
        <v>438</v>
      </c>
      <c r="J30" s="22">
        <v>438</v>
      </c>
      <c r="K30" s="22">
        <v>438</v>
      </c>
      <c r="L30" s="22">
        <v>438</v>
      </c>
      <c r="M30" s="22">
        <v>438</v>
      </c>
      <c r="N30" s="22">
        <v>438</v>
      </c>
      <c r="O30" s="22">
        <v>438</v>
      </c>
      <c r="P30" s="22">
        <v>438</v>
      </c>
      <c r="Q30" s="22">
        <v>438</v>
      </c>
      <c r="R30" s="22">
        <v>438</v>
      </c>
      <c r="S30" s="2"/>
    </row>
    <row r="31" spans="1:19" x14ac:dyDescent="0.2">
      <c r="A31" s="8" t="s">
        <v>23</v>
      </c>
      <c r="B31" s="9">
        <v>0.98978884319850735</v>
      </c>
      <c r="C31" s="9">
        <v>0.66026285362877835</v>
      </c>
      <c r="D31" s="9">
        <v>1.1807080491453041</v>
      </c>
      <c r="E31" s="9">
        <v>0.65227991588121048</v>
      </c>
      <c r="F31" s="9">
        <v>0.85980475770607645</v>
      </c>
      <c r="G31" s="9">
        <v>0.77369308962654382</v>
      </c>
      <c r="H31" s="9">
        <v>0.70355229963082122</v>
      </c>
      <c r="I31" s="9">
        <v>0.26795409029069872</v>
      </c>
      <c r="J31" s="9">
        <v>0.71306001198250979</v>
      </c>
      <c r="K31" s="9">
        <v>0.44404332129963897</v>
      </c>
      <c r="L31" s="9">
        <v>0.54639175257731953</v>
      </c>
      <c r="M31" s="9">
        <v>0.20120120120120119</v>
      </c>
      <c r="N31" s="9">
        <v>0.34228187919463088</v>
      </c>
      <c r="O31" s="9">
        <v>0.12676056338028169</v>
      </c>
      <c r="P31" s="9">
        <v>0.10347921366800165</v>
      </c>
      <c r="Q31" s="9">
        <v>0.2</v>
      </c>
      <c r="R31" s="9">
        <v>5.3138123080933318E-2</v>
      </c>
      <c r="S31" s="5">
        <f>AVERAGE(B31:R31)</f>
        <v>0.51872940973485038</v>
      </c>
    </row>
    <row r="32" spans="1:19" s="3" customFormat="1" x14ac:dyDescent="0.2">
      <c r="A32" s="25" t="s">
        <v>24</v>
      </c>
      <c r="B32" s="26"/>
      <c r="C32" s="26"/>
      <c r="D32" s="26"/>
      <c r="E32" s="26"/>
      <c r="F32" s="26"/>
      <c r="G32" s="26"/>
      <c r="H32" s="26"/>
      <c r="I32" s="27"/>
      <c r="J32" s="26"/>
      <c r="K32" s="25"/>
      <c r="L32" s="28"/>
      <c r="M32" s="28"/>
      <c r="N32" s="33"/>
      <c r="O32" s="33"/>
      <c r="P32" s="33"/>
      <c r="Q32" s="33"/>
      <c r="R32" s="33"/>
    </row>
    <row r="33" spans="1:18" x14ac:dyDescent="0.2">
      <c r="A33" s="25" t="s">
        <v>36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8"/>
      <c r="M33" s="28"/>
      <c r="N33" s="33"/>
      <c r="O33" s="33"/>
      <c r="P33" s="33"/>
      <c r="Q33" s="33"/>
      <c r="R33" s="33"/>
    </row>
  </sheetData>
  <mergeCells count="4">
    <mergeCell ref="B24:K24"/>
    <mergeCell ref="A1:D1"/>
    <mergeCell ref="A15:K15"/>
    <mergeCell ref="I21:K21"/>
  </mergeCells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selection activeCell="A28" sqref="A28"/>
    </sheetView>
  </sheetViews>
  <sheetFormatPr baseColWidth="10" defaultRowHeight="12.75" x14ac:dyDescent="0.2"/>
  <cols>
    <col min="1" max="1" width="38.7109375" customWidth="1"/>
    <col min="2" max="8" width="6.7109375" bestFit="1" customWidth="1"/>
    <col min="9" max="11" width="7" bestFit="1" customWidth="1"/>
    <col min="12" max="12" width="7.42578125" customWidth="1"/>
    <col min="13" max="14" width="7" bestFit="1" customWidth="1"/>
    <col min="15" max="17" width="7" customWidth="1"/>
    <col min="18" max="18" width="7" bestFit="1" customWidth="1"/>
    <col min="19" max="20" width="7" customWidth="1"/>
  </cols>
  <sheetData>
    <row r="1" spans="1:21" ht="87" customHeight="1" x14ac:dyDescent="0.2">
      <c r="A1" s="73"/>
      <c r="B1" s="73"/>
      <c r="C1" s="73"/>
      <c r="D1" s="73"/>
    </row>
    <row r="2" spans="1:21" x14ac:dyDescent="0.2">
      <c r="A2" s="3"/>
      <c r="B2" s="1"/>
      <c r="C2" s="1"/>
      <c r="D2" s="1"/>
    </row>
    <row r="3" spans="1:21" x14ac:dyDescent="0.2">
      <c r="A3" s="3"/>
      <c r="B3" s="3"/>
      <c r="C3" s="3"/>
      <c r="D3" s="4"/>
    </row>
    <row r="4" spans="1:21" x14ac:dyDescent="0.2">
      <c r="A4" s="78" t="s">
        <v>18</v>
      </c>
      <c r="B4" s="78"/>
      <c r="C4" s="78"/>
      <c r="D4" s="78"/>
      <c r="E4" s="78"/>
      <c r="F4" s="78"/>
      <c r="G4" s="78"/>
      <c r="H4" s="78"/>
      <c r="I4" s="78"/>
      <c r="J4" s="78"/>
      <c r="K4" s="79"/>
      <c r="L4" s="61"/>
      <c r="M4" s="62"/>
      <c r="N4" s="63"/>
      <c r="O4" s="63"/>
      <c r="P4" s="63"/>
      <c r="Q4" s="63"/>
      <c r="R4" s="63"/>
      <c r="S4" s="63"/>
      <c r="T4" s="63"/>
    </row>
    <row r="5" spans="1:21" x14ac:dyDescent="0.2">
      <c r="A5" s="64"/>
      <c r="B5" s="65" t="s">
        <v>0</v>
      </c>
      <c r="C5" s="66" t="s">
        <v>1</v>
      </c>
      <c r="D5" s="66" t="s">
        <v>2</v>
      </c>
      <c r="E5" s="66" t="s">
        <v>3</v>
      </c>
      <c r="F5" s="66" t="s">
        <v>4</v>
      </c>
      <c r="G5" s="67" t="s">
        <v>5</v>
      </c>
      <c r="H5" s="67" t="s">
        <v>6</v>
      </c>
      <c r="I5" s="67" t="s">
        <v>7</v>
      </c>
      <c r="J5" s="67" t="s">
        <v>19</v>
      </c>
      <c r="K5" s="68" t="s">
        <v>25</v>
      </c>
      <c r="L5" s="68" t="s">
        <v>27</v>
      </c>
      <c r="M5" s="68" t="s">
        <v>28</v>
      </c>
      <c r="N5" s="68" t="s">
        <v>29</v>
      </c>
      <c r="O5" s="68" t="s">
        <v>30</v>
      </c>
      <c r="P5" s="68" t="s">
        <v>31</v>
      </c>
      <c r="Q5" s="68" t="s">
        <v>32</v>
      </c>
      <c r="R5" s="68" t="s">
        <v>34</v>
      </c>
      <c r="S5" s="68" t="s">
        <v>35</v>
      </c>
      <c r="T5" s="68" t="s">
        <v>37</v>
      </c>
    </row>
    <row r="6" spans="1:21" x14ac:dyDescent="0.2">
      <c r="A6" s="65" t="s">
        <v>8</v>
      </c>
      <c r="B6" s="69">
        <v>0.71059416470597403</v>
      </c>
      <c r="C6" s="69">
        <v>1.6687728725707642</v>
      </c>
      <c r="D6" s="69">
        <v>0.60040282157097402</v>
      </c>
      <c r="E6" s="69">
        <v>0.53256474150220057</v>
      </c>
      <c r="F6" s="69">
        <v>1.1952657148370642</v>
      </c>
      <c r="G6" s="69">
        <v>0.71009829819972892</v>
      </c>
      <c r="H6" s="69">
        <v>0.84427274943737896</v>
      </c>
      <c r="I6" s="69">
        <v>4.8302549461233104</v>
      </c>
      <c r="J6" s="69">
        <v>0</v>
      </c>
      <c r="K6" s="69">
        <v>0.53260179237502248</v>
      </c>
      <c r="L6" s="69">
        <v>1</v>
      </c>
      <c r="M6" s="69">
        <v>1</v>
      </c>
      <c r="N6" s="69">
        <v>1</v>
      </c>
      <c r="O6" s="69">
        <v>0</v>
      </c>
      <c r="P6" s="69">
        <v>0.20721463767875722</v>
      </c>
      <c r="Q6" s="69">
        <v>0.18006927708124454</v>
      </c>
      <c r="R6" s="69">
        <v>0.19005381285590697</v>
      </c>
      <c r="S6" s="69">
        <v>0.45455220416954206</v>
      </c>
      <c r="T6" s="10">
        <v>1</v>
      </c>
    </row>
    <row r="7" spans="1:21" x14ac:dyDescent="0.2">
      <c r="A7" s="65" t="s">
        <v>9</v>
      </c>
      <c r="B7" s="69">
        <v>298.10699249340399</v>
      </c>
      <c r="C7" s="69">
        <v>476.55923511527362</v>
      </c>
      <c r="D7" s="69">
        <v>649.39493348742474</v>
      </c>
      <c r="E7" s="69">
        <v>473.52056407185279</v>
      </c>
      <c r="F7" s="69">
        <v>554.21839837117443</v>
      </c>
      <c r="G7" s="69">
        <v>523.1357751982606</v>
      </c>
      <c r="H7" s="69">
        <v>495.24089733284717</v>
      </c>
      <c r="I7" s="69">
        <v>252.57272659253402</v>
      </c>
      <c r="J7" s="69">
        <v>499.44306358422602</v>
      </c>
      <c r="K7" s="69">
        <v>369</v>
      </c>
      <c r="L7" s="69">
        <v>424</v>
      </c>
      <c r="M7" s="69">
        <v>201</v>
      </c>
      <c r="N7" s="69">
        <v>306</v>
      </c>
      <c r="O7" s="69">
        <v>135</v>
      </c>
      <c r="P7" s="69">
        <v>112.53048980310193</v>
      </c>
      <c r="Q7" s="69">
        <v>161</v>
      </c>
      <c r="R7" s="69">
        <v>103</v>
      </c>
      <c r="S7" s="69">
        <v>210.51567077246349</v>
      </c>
      <c r="T7" s="10">
        <v>219</v>
      </c>
    </row>
    <row r="8" spans="1:21" x14ac:dyDescent="0.2">
      <c r="A8" s="65" t="s">
        <v>10</v>
      </c>
      <c r="B8" s="69">
        <v>301.18241334189003</v>
      </c>
      <c r="C8" s="69">
        <v>721.77199201215558</v>
      </c>
      <c r="D8" s="69">
        <v>550.00466369100423</v>
      </c>
      <c r="E8" s="69">
        <v>725.94687118664513</v>
      </c>
      <c r="F8" s="69">
        <v>644.58633591398848</v>
      </c>
      <c r="G8" s="69">
        <v>676.15412650353971</v>
      </c>
      <c r="H8" s="69">
        <v>703.91482991771556</v>
      </c>
      <c r="I8" s="69">
        <v>942.59701846134271</v>
      </c>
      <c r="J8" s="69">
        <v>700.42220176620503</v>
      </c>
      <c r="K8" s="69">
        <v>831</v>
      </c>
      <c r="L8" s="69">
        <v>776</v>
      </c>
      <c r="M8" s="69">
        <v>999</v>
      </c>
      <c r="N8" s="69">
        <v>894</v>
      </c>
      <c r="O8" s="69">
        <v>1065</v>
      </c>
      <c r="P8" s="69">
        <v>1087.4695101968982</v>
      </c>
      <c r="Q8" s="69">
        <v>1039</v>
      </c>
      <c r="R8" s="69">
        <v>1097</v>
      </c>
      <c r="S8" s="69">
        <v>989.48432922753648</v>
      </c>
      <c r="T8" s="10">
        <v>981</v>
      </c>
    </row>
    <row r="9" spans="1:21" x14ac:dyDescent="0.2">
      <c r="A9" s="65" t="s">
        <v>11</v>
      </c>
      <c r="B9" s="69">
        <v>600</v>
      </c>
      <c r="C9" s="69">
        <v>1200</v>
      </c>
      <c r="D9" s="69">
        <v>1200</v>
      </c>
      <c r="E9" s="69">
        <v>1200</v>
      </c>
      <c r="F9" s="69">
        <v>1200</v>
      </c>
      <c r="G9" s="69">
        <v>1200</v>
      </c>
      <c r="H9" s="69">
        <v>1200</v>
      </c>
      <c r="I9" s="69">
        <v>1200</v>
      </c>
      <c r="J9" s="69">
        <v>1199.8652653504309</v>
      </c>
      <c r="K9" s="69">
        <v>1200</v>
      </c>
      <c r="L9" s="69">
        <v>1200</v>
      </c>
      <c r="M9" s="69">
        <v>1200</v>
      </c>
      <c r="N9" s="69">
        <v>1200</v>
      </c>
      <c r="O9" s="69">
        <v>1200</v>
      </c>
      <c r="P9" s="69">
        <v>1200.0000000000002</v>
      </c>
      <c r="Q9" s="69">
        <v>1200</v>
      </c>
      <c r="R9" s="69">
        <v>1200</v>
      </c>
      <c r="S9" s="69">
        <v>1200</v>
      </c>
      <c r="T9" s="10">
        <v>1200</v>
      </c>
    </row>
    <row r="10" spans="1:21" x14ac:dyDescent="0.2">
      <c r="A10" s="70"/>
      <c r="B10" s="61"/>
      <c r="C10" s="61"/>
      <c r="D10" s="61"/>
      <c r="E10" s="61"/>
      <c r="F10" s="61"/>
      <c r="G10" s="61"/>
      <c r="H10" s="61"/>
      <c r="I10" s="80"/>
      <c r="J10" s="80"/>
      <c r="K10" s="80"/>
      <c r="L10" s="61"/>
      <c r="M10" s="71"/>
      <c r="N10" s="63"/>
      <c r="O10" s="63"/>
      <c r="P10" s="63"/>
      <c r="Q10" s="63"/>
      <c r="R10" s="63"/>
      <c r="S10" s="63"/>
      <c r="T10" s="63" t="s">
        <v>26</v>
      </c>
    </row>
    <row r="12" spans="1:2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t="s">
        <v>26</v>
      </c>
    </row>
    <row r="13" spans="1:21" x14ac:dyDescent="0.2">
      <c r="A13" s="7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18"/>
      <c r="M13" s="18"/>
      <c r="N13" s="18"/>
      <c r="O13" s="18"/>
      <c r="P13" s="18"/>
      <c r="Q13" s="18"/>
      <c r="R13" s="18"/>
      <c r="S13" s="18"/>
      <c r="T13" s="18"/>
    </row>
    <row r="14" spans="1:21" x14ac:dyDescent="0.2">
      <c r="A14" s="19"/>
      <c r="B14" s="19" t="s">
        <v>0</v>
      </c>
      <c r="C14" s="19" t="s">
        <v>1</v>
      </c>
      <c r="D14" s="19" t="s">
        <v>2</v>
      </c>
      <c r="E14" s="19" t="s">
        <v>3</v>
      </c>
      <c r="F14" s="19" t="s">
        <v>4</v>
      </c>
      <c r="G14" s="20" t="s">
        <v>5</v>
      </c>
      <c r="H14" s="20" t="s">
        <v>6</v>
      </c>
      <c r="I14" s="20" t="s">
        <v>7</v>
      </c>
      <c r="J14" s="20" t="s">
        <v>19</v>
      </c>
      <c r="K14" s="19" t="s">
        <v>25</v>
      </c>
      <c r="L14" s="19" t="s">
        <v>27</v>
      </c>
      <c r="M14" s="30">
        <v>39636</v>
      </c>
      <c r="N14" s="30">
        <v>40033</v>
      </c>
      <c r="O14" s="30">
        <v>40430</v>
      </c>
      <c r="P14" s="30">
        <v>40825</v>
      </c>
      <c r="Q14" s="30">
        <v>41224</v>
      </c>
      <c r="R14" s="30">
        <v>41620</v>
      </c>
      <c r="S14" s="30" t="s">
        <v>35</v>
      </c>
      <c r="T14" s="30" t="s">
        <v>37</v>
      </c>
    </row>
    <row r="15" spans="1:21" x14ac:dyDescent="0.2">
      <c r="A15" s="21" t="s">
        <v>9</v>
      </c>
      <c r="B15" s="23">
        <f>Datos!G22</f>
        <v>49.684498748900666</v>
      </c>
      <c r="C15" s="23">
        <f>Datos!H22</f>
        <v>39.713269592939469</v>
      </c>
      <c r="D15" s="23">
        <f>Datos!I22</f>
        <v>54.11624445728539</v>
      </c>
      <c r="E15" s="23">
        <f>Datos!J22</f>
        <v>39.460047005987732</v>
      </c>
      <c r="F15" s="23">
        <f>Datos!K22</f>
        <v>46.184866530931203</v>
      </c>
      <c r="G15" s="23">
        <f>Datos!L22</f>
        <v>43.594647933188384</v>
      </c>
      <c r="H15" s="23">
        <f>Datos!M22</f>
        <v>41.270074777737264</v>
      </c>
      <c r="I15" s="23">
        <f>Datos!N22</f>
        <v>21.047727216044503</v>
      </c>
      <c r="J15" s="23">
        <f>Datos!O22</f>
        <v>41.624928898859274</v>
      </c>
      <c r="K15" s="23">
        <f>Datos!P22</f>
        <v>30.75</v>
      </c>
      <c r="L15" s="23">
        <f>Datos!Q22</f>
        <v>35.333333333333336</v>
      </c>
      <c r="M15" s="23">
        <f>Datos!R22</f>
        <v>16.75</v>
      </c>
      <c r="N15" s="23">
        <f>Datos!S22</f>
        <v>25.5</v>
      </c>
      <c r="O15" s="23">
        <f>Datos!T22</f>
        <v>11.25</v>
      </c>
      <c r="P15" s="23">
        <f>Datos!U22</f>
        <v>9.3775408169251602</v>
      </c>
      <c r="Q15" s="23">
        <f>Datos!V22</f>
        <v>13.416666666666666</v>
      </c>
      <c r="R15" s="23">
        <f>Datos!W22</f>
        <v>8.5833333333333339</v>
      </c>
      <c r="S15" s="23">
        <f>Datos!X22</f>
        <v>17.542972564371958</v>
      </c>
      <c r="T15" s="23">
        <f>Datos!Y22</f>
        <v>18.25</v>
      </c>
      <c r="U15" s="2"/>
    </row>
    <row r="16" spans="1:21" x14ac:dyDescent="0.2">
      <c r="A16" s="21" t="s">
        <v>10</v>
      </c>
      <c r="B16" s="23">
        <f>Datos!G23</f>
        <v>50.197068890315002</v>
      </c>
      <c r="C16" s="23">
        <f>Datos!H23</f>
        <v>60.147666001012958</v>
      </c>
      <c r="D16" s="23">
        <f>Datos!I23</f>
        <v>45.833721974250352</v>
      </c>
      <c r="E16" s="23">
        <f>Datos!J23</f>
        <v>60.495572598887094</v>
      </c>
      <c r="F16" s="23">
        <f>Datos!K23</f>
        <v>53.715527992832371</v>
      </c>
      <c r="G16" s="23">
        <f>Datos!L23</f>
        <v>56.346177208628312</v>
      </c>
      <c r="H16" s="23">
        <f>Datos!M23</f>
        <v>58.659569159809628</v>
      </c>
      <c r="I16" s="23">
        <f>Datos!N23</f>
        <v>78.549751538445221</v>
      </c>
      <c r="J16" s="23">
        <f>Datos!O23</f>
        <v>58.375071101140733</v>
      </c>
      <c r="K16" s="23">
        <f>Datos!P23</f>
        <v>69.25</v>
      </c>
      <c r="L16" s="23">
        <f>Datos!Q23</f>
        <v>64.666666666666671</v>
      </c>
      <c r="M16" s="23">
        <f>Datos!R23</f>
        <v>83.25</v>
      </c>
      <c r="N16" s="23">
        <f>Datos!S23</f>
        <v>74.5</v>
      </c>
      <c r="O16" s="23">
        <f>Datos!T23</f>
        <v>88.75</v>
      </c>
      <c r="P16" s="23">
        <f>Datos!U23</f>
        <v>90.622459183074838</v>
      </c>
      <c r="Q16" s="23">
        <f>Datos!V23</f>
        <v>86.583333333333329</v>
      </c>
      <c r="R16" s="23">
        <f>Datos!W23</f>
        <v>91.416666666666671</v>
      </c>
      <c r="S16" s="23">
        <f>Datos!X23</f>
        <v>82.457027435628049</v>
      </c>
      <c r="T16" s="23">
        <f>Datos!Y23</f>
        <v>81.75</v>
      </c>
      <c r="U16" s="2"/>
    </row>
    <row r="17" spans="1:21" x14ac:dyDescent="0.2">
      <c r="A17" s="21" t="s">
        <v>11</v>
      </c>
      <c r="B17" s="23">
        <f>Datos!G24</f>
        <v>100</v>
      </c>
      <c r="C17" s="23">
        <f>Datos!H24</f>
        <v>100</v>
      </c>
      <c r="D17" s="23">
        <f>Datos!I24</f>
        <v>100</v>
      </c>
      <c r="E17" s="23">
        <f>Datos!J24</f>
        <v>100</v>
      </c>
      <c r="F17" s="23">
        <f>Datos!K24</f>
        <v>100</v>
      </c>
      <c r="G17" s="23">
        <f>Datos!L24</f>
        <v>100</v>
      </c>
      <c r="H17" s="23">
        <f>Datos!M24</f>
        <v>100</v>
      </c>
      <c r="I17" s="23">
        <f>Datos!N24</f>
        <v>100</v>
      </c>
      <c r="J17" s="23">
        <f>Datos!O24</f>
        <v>100</v>
      </c>
      <c r="K17" s="23">
        <f>Datos!P24</f>
        <v>100</v>
      </c>
      <c r="L17" s="23">
        <f>Datos!Q24</f>
        <v>100</v>
      </c>
      <c r="M17" s="23">
        <f>Datos!R24</f>
        <v>100</v>
      </c>
      <c r="N17" s="23">
        <f>Datos!S24</f>
        <v>100</v>
      </c>
      <c r="O17" s="23">
        <f>Datos!T24</f>
        <v>100</v>
      </c>
      <c r="P17" s="23">
        <f>Datos!U24</f>
        <v>100</v>
      </c>
      <c r="Q17" s="23">
        <f>Datos!V24</f>
        <v>100</v>
      </c>
      <c r="R17" s="23">
        <f>Datos!W24</f>
        <v>100</v>
      </c>
      <c r="S17" s="23">
        <f>Datos!X24</f>
        <v>100</v>
      </c>
      <c r="T17" s="23">
        <f>Datos!Y24</f>
        <v>100</v>
      </c>
      <c r="U17" s="2"/>
    </row>
    <row r="18" spans="1:21" x14ac:dyDescent="0.2">
      <c r="A18" s="21" t="s">
        <v>22</v>
      </c>
      <c r="B18" s="23">
        <f>Datos!G25</f>
        <v>29.655271151394967</v>
      </c>
      <c r="C18" s="23">
        <f>Datos!H25</f>
        <v>29.655271151394967</v>
      </c>
      <c r="D18" s="23">
        <f>Datos!I25</f>
        <v>29.655271151394967</v>
      </c>
      <c r="E18" s="23">
        <f>Datos!J25</f>
        <v>29.655271151394967</v>
      </c>
      <c r="F18" s="23">
        <f>Datos!K25</f>
        <v>29.655271151394967</v>
      </c>
      <c r="G18" s="23">
        <f>Datos!L25</f>
        <v>29.655271151394967</v>
      </c>
      <c r="H18" s="23">
        <f>Datos!M25</f>
        <v>29.655271151394967</v>
      </c>
      <c r="I18" s="23">
        <f>Datos!N25</f>
        <v>29.655271151394967</v>
      </c>
      <c r="J18" s="23">
        <f>Datos!O25</f>
        <v>29.655271151394967</v>
      </c>
      <c r="K18" s="23">
        <f>Datos!P25</f>
        <v>29.655271151394967</v>
      </c>
      <c r="L18" s="23">
        <f>Datos!Q25</f>
        <v>29.655271151394967</v>
      </c>
      <c r="M18" s="23">
        <f>Datos!R25</f>
        <v>29.655271151394967</v>
      </c>
      <c r="N18" s="23">
        <f>Datos!S25</f>
        <v>29.655271151394967</v>
      </c>
      <c r="O18" s="23">
        <f>Datos!T25</f>
        <v>29.655271151394967</v>
      </c>
      <c r="P18" s="23">
        <f>Datos!U25</f>
        <v>29.655271151394967</v>
      </c>
      <c r="Q18" s="23">
        <f>Datos!V25</f>
        <v>29.655271151394967</v>
      </c>
      <c r="R18" s="23">
        <f>Datos!W25</f>
        <v>29.655271151394967</v>
      </c>
      <c r="S18" s="23">
        <f>Datos!X25</f>
        <v>29.655271151394967</v>
      </c>
      <c r="T18" s="23">
        <f>Datos!Y25</f>
        <v>29.655271151394967</v>
      </c>
      <c r="U18" s="2"/>
    </row>
    <row r="19" spans="1:21" x14ac:dyDescent="0.2">
      <c r="A19" s="8" t="s">
        <v>23</v>
      </c>
      <c r="B19" s="34">
        <f>Datos!G26</f>
        <v>0.98978884319850735</v>
      </c>
      <c r="C19" s="34">
        <f>Datos!H26</f>
        <v>0.66026285362877835</v>
      </c>
      <c r="D19" s="34">
        <f>Datos!I26</f>
        <v>1.1807080491453041</v>
      </c>
      <c r="E19" s="34">
        <f>Datos!J26</f>
        <v>0.65227991588121048</v>
      </c>
      <c r="F19" s="34">
        <f>Datos!K26</f>
        <v>0.85980475770607645</v>
      </c>
      <c r="G19" s="34">
        <f>Datos!L26</f>
        <v>0.77369308962654382</v>
      </c>
      <c r="H19" s="34">
        <f>Datos!M26</f>
        <v>0.70355229963082122</v>
      </c>
      <c r="I19" s="34">
        <f>Datos!N26</f>
        <v>0.26795409029069872</v>
      </c>
      <c r="J19" s="34">
        <f>Datos!O26</f>
        <v>0.71306001198250979</v>
      </c>
      <c r="K19" s="34">
        <f>Datos!P26</f>
        <v>0.44404332129963897</v>
      </c>
      <c r="L19" s="34">
        <f>Datos!Q26</f>
        <v>0.54639175257731953</v>
      </c>
      <c r="M19" s="34">
        <f>Datos!R26</f>
        <v>0.20120120120120119</v>
      </c>
      <c r="N19" s="34">
        <f>Datos!S26</f>
        <v>0.34228187919463088</v>
      </c>
      <c r="O19" s="34">
        <f>Datos!T26</f>
        <v>0.12676056338028169</v>
      </c>
      <c r="P19" s="34">
        <f>Datos!U26</f>
        <v>0.10347921366800165</v>
      </c>
      <c r="Q19" s="34">
        <f>Datos!V26</f>
        <v>0.15495668912415786</v>
      </c>
      <c r="R19" s="34">
        <f>Datos!W26</f>
        <v>9.3892433910665457E-2</v>
      </c>
      <c r="S19" s="34">
        <f>Datos!X26</f>
        <v>0.21275291033341309</v>
      </c>
      <c r="T19" s="34">
        <f>Datos!Y26</f>
        <v>0.22324159021406728</v>
      </c>
      <c r="U19" s="5"/>
    </row>
    <row r="20" spans="1:21" s="3" customFormat="1" x14ac:dyDescent="0.2">
      <c r="A20" s="36" t="s">
        <v>24</v>
      </c>
      <c r="B20" s="37"/>
      <c r="C20" s="37"/>
      <c r="D20" s="37"/>
      <c r="E20" s="37"/>
      <c r="F20" s="37"/>
      <c r="G20" s="37"/>
      <c r="H20" s="37"/>
      <c r="I20" s="38"/>
      <c r="J20" s="37"/>
      <c r="K20" s="36"/>
      <c r="L20" s="35"/>
      <c r="M20" s="35"/>
      <c r="N20" s="35"/>
      <c r="O20" s="35"/>
      <c r="P20" s="35"/>
      <c r="Q20" s="35"/>
      <c r="R20" s="35"/>
      <c r="S20" s="35"/>
      <c r="T20" s="35"/>
      <c r="U20" s="35"/>
    </row>
    <row r="21" spans="1:2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1:2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</sheetData>
  <mergeCells count="4">
    <mergeCell ref="A1:D1"/>
    <mergeCell ref="B13:K13"/>
    <mergeCell ref="A4:K4"/>
    <mergeCell ref="I10:K10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6" sqref="A6"/>
    </sheetView>
  </sheetViews>
  <sheetFormatPr baseColWidth="10" defaultRowHeight="12.75" x14ac:dyDescent="0.2"/>
  <cols>
    <col min="1" max="1" width="30" style="3" bestFit="1" customWidth="1"/>
    <col min="2" max="25" width="11.42578125" style="3"/>
    <col min="26" max="26" width="14.85546875" style="3" customWidth="1"/>
    <col min="27" max="16384" width="11.42578125" style="3"/>
  </cols>
  <sheetData>
    <row r="1" spans="1:26" ht="55.5" customHeight="1" x14ac:dyDescent="0.2"/>
    <row r="6" spans="1:26" x14ac:dyDescent="0.2">
      <c r="A6" s="82" t="s">
        <v>41</v>
      </c>
    </row>
    <row r="7" spans="1:26" x14ac:dyDescent="0.2">
      <c r="A7" s="60"/>
      <c r="B7" s="47" t="s">
        <v>12</v>
      </c>
      <c r="C7" s="47" t="s">
        <v>13</v>
      </c>
      <c r="D7" s="47" t="s">
        <v>14</v>
      </c>
      <c r="E7" s="47" t="s">
        <v>15</v>
      </c>
      <c r="F7" s="47" t="s">
        <v>16</v>
      </c>
      <c r="G7" s="47" t="s">
        <v>0</v>
      </c>
      <c r="H7" s="48" t="s">
        <v>1</v>
      </c>
      <c r="I7" s="48" t="s">
        <v>2</v>
      </c>
      <c r="J7" s="48" t="s">
        <v>3</v>
      </c>
      <c r="K7" s="48" t="s">
        <v>4</v>
      </c>
      <c r="L7" s="49" t="s">
        <v>5</v>
      </c>
      <c r="M7" s="49" t="s">
        <v>6</v>
      </c>
      <c r="N7" s="49" t="s">
        <v>7</v>
      </c>
      <c r="O7" s="49" t="s">
        <v>19</v>
      </c>
      <c r="P7" s="49" t="s">
        <v>25</v>
      </c>
      <c r="Q7" s="49" t="s">
        <v>27</v>
      </c>
      <c r="R7" s="49" t="s">
        <v>28</v>
      </c>
      <c r="S7" s="49" t="s">
        <v>29</v>
      </c>
      <c r="T7" s="49" t="s">
        <v>30</v>
      </c>
      <c r="U7" s="49" t="s">
        <v>31</v>
      </c>
      <c r="V7" s="49" t="s">
        <v>32</v>
      </c>
      <c r="W7" s="49" t="s">
        <v>34</v>
      </c>
      <c r="X7" s="49" t="s">
        <v>35</v>
      </c>
      <c r="Y7" s="49" t="s">
        <v>37</v>
      </c>
      <c r="Z7" s="50" t="s">
        <v>38</v>
      </c>
    </row>
    <row r="8" spans="1:26" x14ac:dyDescent="0.2">
      <c r="A8" s="51" t="s">
        <v>8</v>
      </c>
      <c r="B8" s="52">
        <v>23.41849872879046</v>
      </c>
      <c r="C8" s="52">
        <v>50.64706691253221</v>
      </c>
      <c r="D8" s="52">
        <v>29.369063725725699</v>
      </c>
      <c r="E8" s="52">
        <v>24.003191177736799</v>
      </c>
      <c r="F8" s="52">
        <v>112.25715567015506</v>
      </c>
      <c r="G8" s="52">
        <v>0.71059416470597403</v>
      </c>
      <c r="H8" s="52">
        <v>1.6687728725707642</v>
      </c>
      <c r="I8" s="52">
        <v>0.60040282157097402</v>
      </c>
      <c r="J8" s="52">
        <v>0.53256474150220057</v>
      </c>
      <c r="K8" s="52">
        <v>1.1952657148370642</v>
      </c>
      <c r="L8" s="52">
        <v>0.71009829819972892</v>
      </c>
      <c r="M8" s="52">
        <v>0.84427274943737896</v>
      </c>
      <c r="N8" s="52">
        <v>4.8302549461233104</v>
      </c>
      <c r="O8" s="52">
        <v>0</v>
      </c>
      <c r="P8" s="52">
        <v>0.53260179237502248</v>
      </c>
      <c r="Q8" s="52">
        <v>1.3510111933757827</v>
      </c>
      <c r="R8" s="52">
        <v>1</v>
      </c>
      <c r="S8" s="52">
        <v>1</v>
      </c>
      <c r="T8" s="52">
        <v>0</v>
      </c>
      <c r="U8" s="52">
        <v>0.20721463767875722</v>
      </c>
      <c r="V8" s="52">
        <v>0.18006927708124454</v>
      </c>
      <c r="W8" s="52">
        <v>0.19005381285590697</v>
      </c>
      <c r="X8" s="52">
        <v>0.45455220416954206</v>
      </c>
      <c r="Y8" s="52">
        <v>1</v>
      </c>
      <c r="Z8" s="54"/>
    </row>
    <row r="9" spans="1:26" x14ac:dyDescent="0.2">
      <c r="A9" s="51" t="s">
        <v>9</v>
      </c>
      <c r="B9" s="52">
        <v>478.44903774057008</v>
      </c>
      <c r="C9" s="52">
        <v>745.10690100855504</v>
      </c>
      <c r="D9" s="52">
        <v>667.59050737745213</v>
      </c>
      <c r="E9" s="52">
        <v>944.54044926118104</v>
      </c>
      <c r="F9" s="52">
        <v>774.90400951551942</v>
      </c>
      <c r="G9" s="52">
        <v>298.10699249340399</v>
      </c>
      <c r="H9" s="52">
        <v>476.55923511527362</v>
      </c>
      <c r="I9" s="52">
        <v>649.39493348742474</v>
      </c>
      <c r="J9" s="52">
        <v>473.52056407185279</v>
      </c>
      <c r="K9" s="52">
        <v>554.21839837117443</v>
      </c>
      <c r="L9" s="52">
        <v>523.1357751982606</v>
      </c>
      <c r="M9" s="52">
        <v>495.24089733284717</v>
      </c>
      <c r="N9" s="52">
        <v>252.57272659253402</v>
      </c>
      <c r="O9" s="52">
        <v>499.44306358422602</v>
      </c>
      <c r="P9" s="52">
        <v>369</v>
      </c>
      <c r="Q9" s="52">
        <v>424</v>
      </c>
      <c r="R9" s="52">
        <v>201</v>
      </c>
      <c r="S9" s="52">
        <v>306</v>
      </c>
      <c r="T9" s="52">
        <v>135</v>
      </c>
      <c r="U9" s="52">
        <v>112.53048980310193</v>
      </c>
      <c r="V9" s="52">
        <v>161</v>
      </c>
      <c r="W9" s="52">
        <v>103</v>
      </c>
      <c r="X9" s="52">
        <v>210.51567077246349</v>
      </c>
      <c r="Y9" s="52">
        <v>219</v>
      </c>
      <c r="Z9" s="53">
        <f>AVERAGE(G9:Y9)</f>
        <v>340.17046035908226</v>
      </c>
    </row>
    <row r="10" spans="1:26" x14ac:dyDescent="0.2">
      <c r="A10" s="51" t="s">
        <v>10</v>
      </c>
      <c r="B10" s="52">
        <v>212.75011831688531</v>
      </c>
      <c r="C10" s="52">
        <v>404.24603207891278</v>
      </c>
      <c r="D10" s="52">
        <v>503.04042889682205</v>
      </c>
      <c r="E10" s="52">
        <v>231.45635956108202</v>
      </c>
      <c r="F10" s="52">
        <v>312.83883481432565</v>
      </c>
      <c r="G10" s="52">
        <v>301.18241334189003</v>
      </c>
      <c r="H10" s="52">
        <v>721.77199201215558</v>
      </c>
      <c r="I10" s="52">
        <v>550.00466369100423</v>
      </c>
      <c r="J10" s="52">
        <v>725.94687118664513</v>
      </c>
      <c r="K10" s="52">
        <v>644.58633591398848</v>
      </c>
      <c r="L10" s="52">
        <v>676.15412650353971</v>
      </c>
      <c r="M10" s="52">
        <v>703.91482991771556</v>
      </c>
      <c r="N10" s="52">
        <v>942.59701846134271</v>
      </c>
      <c r="O10" s="52">
        <v>700.42220176620503</v>
      </c>
      <c r="P10" s="52">
        <v>831</v>
      </c>
      <c r="Q10" s="52">
        <v>776</v>
      </c>
      <c r="R10" s="52">
        <v>999</v>
      </c>
      <c r="S10" s="52">
        <v>894</v>
      </c>
      <c r="T10" s="52">
        <v>1065</v>
      </c>
      <c r="U10" s="52">
        <v>1087.4695101968982</v>
      </c>
      <c r="V10" s="52">
        <v>1039</v>
      </c>
      <c r="W10" s="52">
        <v>1097</v>
      </c>
      <c r="X10" s="52">
        <v>989.48432922753648</v>
      </c>
      <c r="Y10" s="52">
        <v>981</v>
      </c>
      <c r="Z10" s="54"/>
    </row>
    <row r="11" spans="1:26" x14ac:dyDescent="0.2">
      <c r="A11" s="51" t="s">
        <v>11</v>
      </c>
      <c r="B11" s="52">
        <v>714.61765478624602</v>
      </c>
      <c r="C11" s="52">
        <v>1200</v>
      </c>
      <c r="D11" s="52">
        <v>1200</v>
      </c>
      <c r="E11" s="52">
        <v>1200</v>
      </c>
      <c r="F11" s="52">
        <v>1200</v>
      </c>
      <c r="G11" s="52">
        <v>600</v>
      </c>
      <c r="H11" s="35">
        <v>1200</v>
      </c>
      <c r="I11" s="35">
        <v>1200</v>
      </c>
      <c r="J11" s="35">
        <v>1200</v>
      </c>
      <c r="K11" s="35">
        <v>1200</v>
      </c>
      <c r="L11" s="35">
        <v>1200</v>
      </c>
      <c r="M11" s="35">
        <v>1200</v>
      </c>
      <c r="N11" s="52">
        <v>1200</v>
      </c>
      <c r="O11" s="52">
        <v>1199.8652653504309</v>
      </c>
      <c r="P11" s="52">
        <v>1200</v>
      </c>
      <c r="Q11" s="52">
        <v>1200</v>
      </c>
      <c r="R11" s="52">
        <v>1200</v>
      </c>
      <c r="S11" s="52">
        <v>1200</v>
      </c>
      <c r="T11" s="52">
        <v>1200</v>
      </c>
      <c r="U11" s="52">
        <v>1200.0000000000002</v>
      </c>
      <c r="V11" s="52">
        <v>1200</v>
      </c>
      <c r="W11" s="52">
        <v>1200</v>
      </c>
      <c r="X11" s="52">
        <v>1200</v>
      </c>
      <c r="Y11" s="52">
        <v>1200</v>
      </c>
      <c r="Z11" s="54"/>
    </row>
    <row r="12" spans="1:26" x14ac:dyDescent="0.2">
      <c r="A12" s="51" t="s">
        <v>17</v>
      </c>
      <c r="B12" s="52">
        <f t="shared" ref="B12:U12" si="0">$Z$9</f>
        <v>340.17046035908226</v>
      </c>
      <c r="C12" s="52">
        <f t="shared" si="0"/>
        <v>340.17046035908226</v>
      </c>
      <c r="D12" s="52">
        <f t="shared" si="0"/>
        <v>340.17046035908226</v>
      </c>
      <c r="E12" s="52">
        <f t="shared" si="0"/>
        <v>340.17046035908226</v>
      </c>
      <c r="F12" s="52">
        <f t="shared" si="0"/>
        <v>340.17046035908226</v>
      </c>
      <c r="G12" s="52">
        <f t="shared" si="0"/>
        <v>340.17046035908226</v>
      </c>
      <c r="H12" s="52">
        <f t="shared" si="0"/>
        <v>340.17046035908226</v>
      </c>
      <c r="I12" s="52">
        <f t="shared" si="0"/>
        <v>340.17046035908226</v>
      </c>
      <c r="J12" s="52">
        <f t="shared" si="0"/>
        <v>340.17046035908226</v>
      </c>
      <c r="K12" s="52">
        <f t="shared" si="0"/>
        <v>340.17046035908226</v>
      </c>
      <c r="L12" s="52">
        <f t="shared" si="0"/>
        <v>340.17046035908226</v>
      </c>
      <c r="M12" s="52">
        <f t="shared" si="0"/>
        <v>340.17046035908226</v>
      </c>
      <c r="N12" s="52">
        <f t="shared" si="0"/>
        <v>340.17046035908226</v>
      </c>
      <c r="O12" s="52">
        <f t="shared" si="0"/>
        <v>340.17046035908226</v>
      </c>
      <c r="P12" s="52">
        <f t="shared" si="0"/>
        <v>340.17046035908226</v>
      </c>
      <c r="Q12" s="52">
        <f t="shared" si="0"/>
        <v>340.17046035908226</v>
      </c>
      <c r="R12" s="52">
        <f t="shared" si="0"/>
        <v>340.17046035908226</v>
      </c>
      <c r="S12" s="52">
        <f t="shared" si="0"/>
        <v>340.17046035908226</v>
      </c>
      <c r="T12" s="52">
        <f t="shared" si="0"/>
        <v>340.17046035908226</v>
      </c>
      <c r="U12" s="52">
        <f t="shared" si="0"/>
        <v>340.17046035908226</v>
      </c>
      <c r="V12" s="52">
        <f>Z9</f>
        <v>340.17046035908226</v>
      </c>
      <c r="W12" s="52">
        <f>Z9</f>
        <v>340.17046035908226</v>
      </c>
      <c r="X12" s="52">
        <f>Z9</f>
        <v>340.17046035908226</v>
      </c>
      <c r="Y12" s="52">
        <f>Z9</f>
        <v>340.17046035908226</v>
      </c>
      <c r="Z12" s="54"/>
    </row>
    <row r="13" spans="1:26" x14ac:dyDescent="0.2">
      <c r="A13" s="55" t="s">
        <v>21</v>
      </c>
      <c r="B13" s="56">
        <f t="shared" ref="B13:T13" si="1">B17</f>
        <v>2.2488778926455577</v>
      </c>
      <c r="C13" s="56">
        <f t="shared" si="1"/>
        <v>1.8432015205608818</v>
      </c>
      <c r="D13" s="56">
        <f t="shared" si="1"/>
        <v>1.3271110412367686</v>
      </c>
      <c r="E13" s="56">
        <f t="shared" si="1"/>
        <v>4.0808576228034648</v>
      </c>
      <c r="F13" s="56">
        <f t="shared" si="1"/>
        <v>2.4770070824980412</v>
      </c>
      <c r="G13" s="56">
        <f t="shared" si="1"/>
        <v>0.98978884319850735</v>
      </c>
      <c r="H13" s="56">
        <f t="shared" si="1"/>
        <v>0.66026285362877835</v>
      </c>
      <c r="I13" s="56">
        <f t="shared" si="1"/>
        <v>1.1807080491453041</v>
      </c>
      <c r="J13" s="56">
        <f t="shared" si="1"/>
        <v>0.65227991588121048</v>
      </c>
      <c r="K13" s="56">
        <f t="shared" si="1"/>
        <v>0.85980475770607645</v>
      </c>
      <c r="L13" s="56">
        <f t="shared" si="1"/>
        <v>0.77369308962654382</v>
      </c>
      <c r="M13" s="56">
        <f t="shared" si="1"/>
        <v>0.70355229963082122</v>
      </c>
      <c r="N13" s="56">
        <f t="shared" si="1"/>
        <v>0.26795409029069872</v>
      </c>
      <c r="O13" s="56">
        <f t="shared" si="1"/>
        <v>0.71306001198250979</v>
      </c>
      <c r="P13" s="56">
        <f t="shared" si="1"/>
        <v>0.44404332129963897</v>
      </c>
      <c r="Q13" s="56">
        <f t="shared" si="1"/>
        <v>0.54639175257731953</v>
      </c>
      <c r="R13" s="56">
        <f t="shared" si="1"/>
        <v>0.20120120120120119</v>
      </c>
      <c r="S13" s="56">
        <f t="shared" si="1"/>
        <v>0.34228187919463088</v>
      </c>
      <c r="T13" s="56">
        <f t="shared" si="1"/>
        <v>0.12676056338028169</v>
      </c>
      <c r="U13" s="56">
        <f>U17</f>
        <v>0.10347921366800165</v>
      </c>
      <c r="V13" s="56">
        <f>V17</f>
        <v>0.15495668912415786</v>
      </c>
      <c r="W13" s="56">
        <f>W17</f>
        <v>9.3892433910665457E-2</v>
      </c>
      <c r="X13" s="56">
        <f>X17</f>
        <v>0.21275291033341309</v>
      </c>
      <c r="Y13" s="56">
        <f>Y17</f>
        <v>0.22324159021406728</v>
      </c>
      <c r="Z13" s="58"/>
    </row>
    <row r="14" spans="1:26" x14ac:dyDescent="0.2">
      <c r="G14" s="4"/>
      <c r="H14" s="4"/>
      <c r="I14" s="4"/>
      <c r="J14" s="41"/>
      <c r="K14" s="4"/>
    </row>
    <row r="16" spans="1:26" x14ac:dyDescent="0.2">
      <c r="A16" s="59"/>
      <c r="B16" s="42" t="s">
        <v>12</v>
      </c>
      <c r="C16" s="42" t="s">
        <v>13</v>
      </c>
      <c r="D16" s="42" t="s">
        <v>14</v>
      </c>
      <c r="E16" s="42" t="s">
        <v>15</v>
      </c>
      <c r="F16" s="42" t="s">
        <v>16</v>
      </c>
      <c r="G16" s="42" t="s">
        <v>0</v>
      </c>
      <c r="H16" s="39" t="s">
        <v>1</v>
      </c>
      <c r="I16" s="39" t="s">
        <v>2</v>
      </c>
      <c r="J16" s="39" t="s">
        <v>3</v>
      </c>
      <c r="K16" s="39" t="s">
        <v>4</v>
      </c>
      <c r="L16" s="40" t="s">
        <v>5</v>
      </c>
      <c r="M16" s="40" t="s">
        <v>6</v>
      </c>
      <c r="N16" s="40" t="s">
        <v>7</v>
      </c>
      <c r="O16" s="40" t="s">
        <v>19</v>
      </c>
      <c r="P16" s="40" t="s">
        <v>25</v>
      </c>
      <c r="Q16" s="40" t="s">
        <v>27</v>
      </c>
      <c r="R16" s="40" t="s">
        <v>28</v>
      </c>
      <c r="S16" s="40" t="s">
        <v>29</v>
      </c>
      <c r="T16" s="40" t="s">
        <v>30</v>
      </c>
      <c r="U16" s="40" t="s">
        <v>31</v>
      </c>
      <c r="V16" s="40" t="s">
        <v>32</v>
      </c>
      <c r="W16" s="40" t="s">
        <v>34</v>
      </c>
      <c r="X16" s="40" t="s">
        <v>35</v>
      </c>
      <c r="Y16" s="40" t="s">
        <v>37</v>
      </c>
      <c r="Z16" s="43" t="s">
        <v>38</v>
      </c>
    </row>
    <row r="17" spans="1:26" x14ac:dyDescent="0.2">
      <c r="A17" s="60" t="s">
        <v>20</v>
      </c>
      <c r="B17" s="44">
        <f>((B9*100)/B11)/((B10*100)/B11)</f>
        <v>2.2488778926455577</v>
      </c>
      <c r="C17" s="44">
        <f>((C9*100)/C11)/((C10*100)/C11)</f>
        <v>1.8432015205608818</v>
      </c>
      <c r="D17" s="44">
        <f>((D9*100)/D11)/((D10*100)/D11)</f>
        <v>1.3271110412367686</v>
      </c>
      <c r="E17" s="44">
        <f>((E9*100)/E11)/((E10*100)/E11)</f>
        <v>4.0808576228034648</v>
      </c>
      <c r="F17" s="44">
        <f>((F9*100)/F11)/((F10*100)/F11)</f>
        <v>2.4770070824980412</v>
      </c>
      <c r="G17" s="44">
        <f>((G9*100)/G11)/((G10*100)/G11)</f>
        <v>0.98978884319850735</v>
      </c>
      <c r="H17" s="44">
        <f>((H9*100)/H11)/((H10*100)/H11)</f>
        <v>0.66026285362877835</v>
      </c>
      <c r="I17" s="44">
        <f>((I9*100)/I11)/((I10*100)/I11)</f>
        <v>1.1807080491453041</v>
      </c>
      <c r="J17" s="44">
        <f>((J9*100)/J11)/((J10*100)/J11)</f>
        <v>0.65227991588121048</v>
      </c>
      <c r="K17" s="44">
        <f>((K9*100)/K11)/((K10*100)/K11)</f>
        <v>0.85980475770607645</v>
      </c>
      <c r="L17" s="44">
        <f>((L9*100)/L11)/((L10*100)/L11)</f>
        <v>0.77369308962654382</v>
      </c>
      <c r="M17" s="44">
        <f>((M9*100)/M11)/((M10*100)/M11)</f>
        <v>0.70355229963082122</v>
      </c>
      <c r="N17" s="44">
        <f>((N9*100)/N11)/((N10*100)/N11)</f>
        <v>0.26795409029069872</v>
      </c>
      <c r="O17" s="44">
        <f>((O9*100)/O11)/((O10*100)/O11)</f>
        <v>0.71306001198250979</v>
      </c>
      <c r="P17" s="44">
        <f>((P9*100)/P11)/((P10*100)/P11)</f>
        <v>0.44404332129963897</v>
      </c>
      <c r="Q17" s="44">
        <f>((Q9*100)/Q11)/((Q10*100)/Q11)</f>
        <v>0.54639175257731953</v>
      </c>
      <c r="R17" s="44">
        <f>((R9*100)/R11)/((R10*100)/R11)</f>
        <v>0.20120120120120119</v>
      </c>
      <c r="S17" s="44">
        <f>((S9*100)/S11)/((S10*100)/S11)</f>
        <v>0.34228187919463088</v>
      </c>
      <c r="T17" s="44">
        <f>((T9*100)/T11)/((T10*100)/T11)</f>
        <v>0.12676056338028169</v>
      </c>
      <c r="U17" s="44">
        <f>((U9*100)/U11)/((U10*100)/U11)</f>
        <v>0.10347921366800165</v>
      </c>
      <c r="V17" s="44">
        <f>((V9*100)/V11)/((V10*100)/V11)</f>
        <v>0.15495668912415786</v>
      </c>
      <c r="W17" s="44">
        <f>((W9*100)/W11)/((W10*100)/W11)</f>
        <v>9.3892433910665457E-2</v>
      </c>
      <c r="X17" s="44">
        <f>((X9*100)/X11)/((X10*100)/X11)</f>
        <v>0.21275291033341309</v>
      </c>
      <c r="Y17" s="44">
        <f>((Y9*100)/Y11)/((Y10*100)/Y11)</f>
        <v>0.22324159021406728</v>
      </c>
      <c r="Z17" s="45">
        <f>AVERAGE(G17:Y17)</f>
        <v>0.4868476561049383</v>
      </c>
    </row>
    <row r="18" spans="1:26" x14ac:dyDescent="0.2">
      <c r="G18" s="4"/>
      <c r="H18" s="4"/>
      <c r="I18" s="4"/>
      <c r="J18" s="4"/>
      <c r="K18" s="4"/>
    </row>
    <row r="19" spans="1:26" x14ac:dyDescent="0.2">
      <c r="G19" s="4"/>
      <c r="H19" s="4"/>
      <c r="I19" s="4"/>
      <c r="J19" s="4"/>
      <c r="K19" s="4"/>
    </row>
    <row r="20" spans="1:26" x14ac:dyDescent="0.2">
      <c r="G20" s="4"/>
      <c r="H20" s="4"/>
      <c r="I20" s="4"/>
      <c r="J20" s="4"/>
      <c r="K20" s="4"/>
    </row>
    <row r="21" spans="1:26" x14ac:dyDescent="0.2">
      <c r="A21" s="46"/>
      <c r="B21" s="47" t="s">
        <v>12</v>
      </c>
      <c r="C21" s="47" t="s">
        <v>13</v>
      </c>
      <c r="D21" s="47" t="s">
        <v>14</v>
      </c>
      <c r="E21" s="47" t="s">
        <v>15</v>
      </c>
      <c r="F21" s="47" t="s">
        <v>16</v>
      </c>
      <c r="G21" s="47" t="s">
        <v>0</v>
      </c>
      <c r="H21" s="48" t="s">
        <v>1</v>
      </c>
      <c r="I21" s="48" t="s">
        <v>2</v>
      </c>
      <c r="J21" s="48" t="s">
        <v>3</v>
      </c>
      <c r="K21" s="48" t="s">
        <v>4</v>
      </c>
      <c r="L21" s="49" t="s">
        <v>5</v>
      </c>
      <c r="M21" s="49" t="s">
        <v>6</v>
      </c>
      <c r="N21" s="49" t="s">
        <v>7</v>
      </c>
      <c r="O21" s="49" t="s">
        <v>19</v>
      </c>
      <c r="P21" s="49" t="s">
        <v>25</v>
      </c>
      <c r="Q21" s="49" t="s">
        <v>27</v>
      </c>
      <c r="R21" s="49" t="s">
        <v>28</v>
      </c>
      <c r="S21" s="49" t="s">
        <v>29</v>
      </c>
      <c r="T21" s="49" t="s">
        <v>30</v>
      </c>
      <c r="U21" s="49" t="s">
        <v>31</v>
      </c>
      <c r="V21" s="49" t="s">
        <v>32</v>
      </c>
      <c r="W21" s="49" t="s">
        <v>34</v>
      </c>
      <c r="X21" s="49" t="s">
        <v>35</v>
      </c>
      <c r="Y21" s="49" t="s">
        <v>37</v>
      </c>
      <c r="Z21" s="50" t="s">
        <v>38</v>
      </c>
    </row>
    <row r="22" spans="1:26" x14ac:dyDescent="0.2">
      <c r="A22" s="51" t="s">
        <v>9</v>
      </c>
      <c r="B22" s="52">
        <f>(B9*100)/B11</f>
        <v>66.95175168652699</v>
      </c>
      <c r="C22" s="52">
        <f>(C9*100)/C11</f>
        <v>62.092241750712915</v>
      </c>
      <c r="D22" s="52">
        <f>(D9*100)/D11</f>
        <v>55.632542281454349</v>
      </c>
      <c r="E22" s="52">
        <f>(E9*100)/E11</f>
        <v>78.71170410509842</v>
      </c>
      <c r="F22" s="52">
        <f>(F9*100)/F11</f>
        <v>64.575334126293285</v>
      </c>
      <c r="G22" s="52">
        <f>(G9*100)/G11</f>
        <v>49.684498748900666</v>
      </c>
      <c r="H22" s="52">
        <f>(H9*100)/H11</f>
        <v>39.713269592939469</v>
      </c>
      <c r="I22" s="52">
        <f>(I9*100)/I11</f>
        <v>54.11624445728539</v>
      </c>
      <c r="J22" s="52">
        <f>(J9*100)/J11</f>
        <v>39.460047005987732</v>
      </c>
      <c r="K22" s="52">
        <f>(K9*100)/K11</f>
        <v>46.184866530931203</v>
      </c>
      <c r="L22" s="52">
        <f>(L9*100)/L11</f>
        <v>43.594647933188384</v>
      </c>
      <c r="M22" s="52">
        <f>(M9*100)/M11</f>
        <v>41.270074777737264</v>
      </c>
      <c r="N22" s="52">
        <f>(N9*100)/N11</f>
        <v>21.047727216044503</v>
      </c>
      <c r="O22" s="52">
        <f>(O9*100)/O11</f>
        <v>41.624928898859274</v>
      </c>
      <c r="P22" s="52">
        <f>(P9*100)/P11</f>
        <v>30.75</v>
      </c>
      <c r="Q22" s="52">
        <f>(Q9*100)/Q11</f>
        <v>35.333333333333336</v>
      </c>
      <c r="R22" s="52">
        <f>(R9*100)/R11</f>
        <v>16.75</v>
      </c>
      <c r="S22" s="52">
        <f>(S9*100)/S11</f>
        <v>25.5</v>
      </c>
      <c r="T22" s="52">
        <f>(T9*100)/T11</f>
        <v>11.25</v>
      </c>
      <c r="U22" s="52">
        <f>(U9*100)/U11</f>
        <v>9.3775408169251602</v>
      </c>
      <c r="V22" s="52">
        <f>(V9*100)/V11</f>
        <v>13.416666666666666</v>
      </c>
      <c r="W22" s="52">
        <f>(W9*100)/W11</f>
        <v>8.5833333333333339</v>
      </c>
      <c r="X22" s="52">
        <f>(X9*100)/X11</f>
        <v>17.542972564371958</v>
      </c>
      <c r="Y22" s="52">
        <f>(Y9*100)/Y11</f>
        <v>18.25</v>
      </c>
      <c r="Z22" s="53">
        <f>AVERAGE(G22:Y22)</f>
        <v>29.655271151394967</v>
      </c>
    </row>
    <row r="23" spans="1:26" x14ac:dyDescent="0.2">
      <c r="A23" s="51" t="s">
        <v>10</v>
      </c>
      <c r="B23" s="52">
        <f>(B10*100)/B11</f>
        <v>29.77118139916686</v>
      </c>
      <c r="C23" s="52">
        <f>(C10*100)/C11</f>
        <v>33.687169339909396</v>
      </c>
      <c r="D23" s="52">
        <f>(D10*100)/D11</f>
        <v>41.92003574140184</v>
      </c>
      <c r="E23" s="52">
        <f>(E10*100)/E11</f>
        <v>19.288029963423501</v>
      </c>
      <c r="F23" s="52">
        <f>(F10*100)/F11</f>
        <v>26.069902901193803</v>
      </c>
      <c r="G23" s="52">
        <f>(G10*100)/G11</f>
        <v>50.197068890315002</v>
      </c>
      <c r="H23" s="52">
        <f>(H10*100)/H11</f>
        <v>60.147666001012958</v>
      </c>
      <c r="I23" s="52">
        <f>(I10*100)/I11</f>
        <v>45.833721974250352</v>
      </c>
      <c r="J23" s="52">
        <f>(J10*100)/J11</f>
        <v>60.495572598887094</v>
      </c>
      <c r="K23" s="52">
        <f>(K10*100)/K11</f>
        <v>53.715527992832371</v>
      </c>
      <c r="L23" s="52">
        <f>(L10*100)/L11</f>
        <v>56.346177208628312</v>
      </c>
      <c r="M23" s="52">
        <f>(M10*100)/M11</f>
        <v>58.659569159809628</v>
      </c>
      <c r="N23" s="52">
        <f>(N10*100)/N11</f>
        <v>78.549751538445221</v>
      </c>
      <c r="O23" s="52">
        <f>(O10*100)/O11</f>
        <v>58.375071101140733</v>
      </c>
      <c r="P23" s="52">
        <f>(P10*100)/P11</f>
        <v>69.25</v>
      </c>
      <c r="Q23" s="52">
        <f>(Q10*100)/Q11</f>
        <v>64.666666666666671</v>
      </c>
      <c r="R23" s="52">
        <f>(R10*100)/R11</f>
        <v>83.25</v>
      </c>
      <c r="S23" s="52">
        <f>(S10*100)/S11</f>
        <v>74.5</v>
      </c>
      <c r="T23" s="52">
        <f>(T10*100)/T11</f>
        <v>88.75</v>
      </c>
      <c r="U23" s="52">
        <f>(U10*100)/U11</f>
        <v>90.622459183074838</v>
      </c>
      <c r="V23" s="52">
        <f>(V10*100)/V11</f>
        <v>86.583333333333329</v>
      </c>
      <c r="W23" s="52">
        <f>(W10*100)/W11</f>
        <v>91.416666666666671</v>
      </c>
      <c r="X23" s="52">
        <f>(X10*100)/X11</f>
        <v>82.457027435628049</v>
      </c>
      <c r="Y23" s="52">
        <f>(Y10*100)/Y11</f>
        <v>81.75</v>
      </c>
      <c r="Z23" s="54"/>
    </row>
    <row r="24" spans="1:26" x14ac:dyDescent="0.2">
      <c r="A24" s="51" t="s">
        <v>11</v>
      </c>
      <c r="B24" s="52">
        <f>(B11*100)/B11</f>
        <v>100</v>
      </c>
      <c r="C24" s="52">
        <f>(C11*100)/C11</f>
        <v>100</v>
      </c>
      <c r="D24" s="52">
        <f>(D11*100)/D11</f>
        <v>100</v>
      </c>
      <c r="E24" s="52">
        <f>(E11*100)/E11</f>
        <v>100</v>
      </c>
      <c r="F24" s="52">
        <f>(F11*100)/F11</f>
        <v>100</v>
      </c>
      <c r="G24" s="52">
        <f>(G11*100)/G11</f>
        <v>100</v>
      </c>
      <c r="H24" s="52">
        <f>(H11*100)/H11</f>
        <v>100</v>
      </c>
      <c r="I24" s="52">
        <f>(I11*100)/I11</f>
        <v>100</v>
      </c>
      <c r="J24" s="52">
        <f>(J11*100)/J11</f>
        <v>100</v>
      </c>
      <c r="K24" s="52">
        <f>(K11*100)/K11</f>
        <v>100</v>
      </c>
      <c r="L24" s="52">
        <f>(L11*100)/L11</f>
        <v>100</v>
      </c>
      <c r="M24" s="52">
        <f>(M11*100)/M11</f>
        <v>100</v>
      </c>
      <c r="N24" s="52">
        <f>(N11*100)/N11</f>
        <v>100</v>
      </c>
      <c r="O24" s="52">
        <f>(O11*100)/O11</f>
        <v>100</v>
      </c>
      <c r="P24" s="52">
        <f>(P11*100)/P11</f>
        <v>100</v>
      </c>
      <c r="Q24" s="52">
        <f>(Q11*100)/Q11</f>
        <v>100</v>
      </c>
      <c r="R24" s="52">
        <f>(R11*100)/R11</f>
        <v>100</v>
      </c>
      <c r="S24" s="52">
        <f>(S11*100)/S11</f>
        <v>100</v>
      </c>
      <c r="T24" s="52">
        <f>(T11*100)/T11</f>
        <v>100</v>
      </c>
      <c r="U24" s="52">
        <f>(U11*100)/U11</f>
        <v>100</v>
      </c>
      <c r="V24" s="52">
        <f>(V11*100)/V11</f>
        <v>100</v>
      </c>
      <c r="W24" s="52">
        <f>(W11*100)/W11</f>
        <v>100</v>
      </c>
      <c r="X24" s="52">
        <f>(X11*100)/X11</f>
        <v>100</v>
      </c>
      <c r="Y24" s="52">
        <f>(Y11*100)/Y11</f>
        <v>100</v>
      </c>
      <c r="Z24" s="54"/>
    </row>
    <row r="25" spans="1:26" x14ac:dyDescent="0.2">
      <c r="A25" s="72" t="s">
        <v>39</v>
      </c>
      <c r="B25" s="52">
        <f t="shared" ref="B25:W25" si="2">$Z22</f>
        <v>29.655271151394967</v>
      </c>
      <c r="C25" s="52">
        <f t="shared" si="2"/>
        <v>29.655271151394967</v>
      </c>
      <c r="D25" s="52">
        <f t="shared" si="2"/>
        <v>29.655271151394967</v>
      </c>
      <c r="E25" s="52">
        <f t="shared" si="2"/>
        <v>29.655271151394967</v>
      </c>
      <c r="F25" s="52">
        <f t="shared" si="2"/>
        <v>29.655271151394967</v>
      </c>
      <c r="G25" s="52">
        <f t="shared" si="2"/>
        <v>29.655271151394967</v>
      </c>
      <c r="H25" s="52">
        <f t="shared" si="2"/>
        <v>29.655271151394967</v>
      </c>
      <c r="I25" s="52">
        <f t="shared" si="2"/>
        <v>29.655271151394967</v>
      </c>
      <c r="J25" s="52">
        <f t="shared" si="2"/>
        <v>29.655271151394967</v>
      </c>
      <c r="K25" s="52">
        <f t="shared" si="2"/>
        <v>29.655271151394967</v>
      </c>
      <c r="L25" s="52">
        <f t="shared" si="2"/>
        <v>29.655271151394967</v>
      </c>
      <c r="M25" s="52">
        <f t="shared" si="2"/>
        <v>29.655271151394967</v>
      </c>
      <c r="N25" s="52">
        <f t="shared" si="2"/>
        <v>29.655271151394967</v>
      </c>
      <c r="O25" s="52">
        <f t="shared" si="2"/>
        <v>29.655271151394967</v>
      </c>
      <c r="P25" s="52">
        <f t="shared" si="2"/>
        <v>29.655271151394967</v>
      </c>
      <c r="Q25" s="52">
        <f t="shared" si="2"/>
        <v>29.655271151394967</v>
      </c>
      <c r="R25" s="52">
        <f t="shared" si="2"/>
        <v>29.655271151394967</v>
      </c>
      <c r="S25" s="52">
        <f t="shared" si="2"/>
        <v>29.655271151394967</v>
      </c>
      <c r="T25" s="52">
        <f t="shared" si="2"/>
        <v>29.655271151394967</v>
      </c>
      <c r="U25" s="52">
        <f t="shared" si="2"/>
        <v>29.655271151394967</v>
      </c>
      <c r="V25" s="52">
        <f t="shared" si="2"/>
        <v>29.655271151394967</v>
      </c>
      <c r="W25" s="52">
        <f t="shared" si="2"/>
        <v>29.655271151394967</v>
      </c>
      <c r="X25" s="52">
        <f>$Z22</f>
        <v>29.655271151394967</v>
      </c>
      <c r="Y25" s="52">
        <f>$Z22</f>
        <v>29.655271151394967</v>
      </c>
      <c r="Z25" s="54"/>
    </row>
    <row r="26" spans="1:26" x14ac:dyDescent="0.2">
      <c r="A26" s="55" t="s">
        <v>21</v>
      </c>
      <c r="B26" s="56">
        <f t="shared" ref="B26:X26" si="3">(B22/B23)</f>
        <v>2.2488778926455577</v>
      </c>
      <c r="C26" s="56">
        <f t="shared" si="3"/>
        <v>1.8432015205608818</v>
      </c>
      <c r="D26" s="56">
        <f t="shared" si="3"/>
        <v>1.3271110412367686</v>
      </c>
      <c r="E26" s="56">
        <f t="shared" si="3"/>
        <v>4.0808576228034648</v>
      </c>
      <c r="F26" s="56">
        <f t="shared" si="3"/>
        <v>2.4770070824980412</v>
      </c>
      <c r="G26" s="56">
        <f t="shared" si="3"/>
        <v>0.98978884319850735</v>
      </c>
      <c r="H26" s="56">
        <f t="shared" si="3"/>
        <v>0.66026285362877835</v>
      </c>
      <c r="I26" s="56">
        <f t="shared" si="3"/>
        <v>1.1807080491453041</v>
      </c>
      <c r="J26" s="56">
        <f t="shared" si="3"/>
        <v>0.65227991588121048</v>
      </c>
      <c r="K26" s="56">
        <f t="shared" si="3"/>
        <v>0.85980475770607645</v>
      </c>
      <c r="L26" s="56">
        <f t="shared" si="3"/>
        <v>0.77369308962654382</v>
      </c>
      <c r="M26" s="56">
        <f t="shared" si="3"/>
        <v>0.70355229963082122</v>
      </c>
      <c r="N26" s="56">
        <f t="shared" si="3"/>
        <v>0.26795409029069872</v>
      </c>
      <c r="O26" s="56">
        <f t="shared" si="3"/>
        <v>0.71306001198250979</v>
      </c>
      <c r="P26" s="56">
        <f t="shared" si="3"/>
        <v>0.44404332129963897</v>
      </c>
      <c r="Q26" s="56">
        <f t="shared" si="3"/>
        <v>0.54639175257731953</v>
      </c>
      <c r="R26" s="56">
        <f t="shared" si="3"/>
        <v>0.20120120120120119</v>
      </c>
      <c r="S26" s="56">
        <f t="shared" si="3"/>
        <v>0.34228187919463088</v>
      </c>
      <c r="T26" s="56">
        <f t="shared" si="3"/>
        <v>0.12676056338028169</v>
      </c>
      <c r="U26" s="56">
        <f t="shared" si="3"/>
        <v>0.10347921366800165</v>
      </c>
      <c r="V26" s="56">
        <f t="shared" si="3"/>
        <v>0.15495668912415786</v>
      </c>
      <c r="W26" s="56">
        <f t="shared" si="3"/>
        <v>9.3892433910665457E-2</v>
      </c>
      <c r="X26" s="56">
        <f t="shared" si="3"/>
        <v>0.21275291033341309</v>
      </c>
      <c r="Y26" s="56">
        <f>(Y22/Y23)</f>
        <v>0.22324159021406728</v>
      </c>
      <c r="Z26" s="57"/>
    </row>
    <row r="28" spans="1:26" x14ac:dyDescent="0.2">
      <c r="A28" s="81" t="s">
        <v>40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4</vt:i4>
      </vt:variant>
    </vt:vector>
  </HeadingPairs>
  <TitlesOfParts>
    <vt:vector size="8" baseType="lpstr">
      <vt:lpstr>Datos definitivos12</vt:lpstr>
      <vt:lpstr>Datos definitivos13</vt:lpstr>
      <vt:lpstr>Indicador_EHG</vt:lpstr>
      <vt:lpstr>Datos</vt:lpstr>
      <vt:lpstr>Indicador%12</vt:lpstr>
      <vt:lpstr>Indicador%13</vt:lpstr>
      <vt:lpstr>Graf_EHG</vt:lpstr>
      <vt:lpstr>Graf_IEG</vt:lpstr>
    </vt:vector>
  </TitlesOfParts>
  <Company>CONSEJERIA DE MEDIO AMBIENTE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jje</dc:creator>
  <cp:lastModifiedBy>Maria del Mar Martinez Beltran</cp:lastModifiedBy>
  <cp:lastPrinted>2009-02-13T09:39:16Z</cp:lastPrinted>
  <dcterms:created xsi:type="dcterms:W3CDTF">2005-06-01T06:32:45Z</dcterms:created>
  <dcterms:modified xsi:type="dcterms:W3CDTF">2016-11-03T11:48:18Z</dcterms:modified>
</cp:coreProperties>
</file>