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5" yWindow="6180" windowWidth="9585" windowHeight="5280" tabRatio="932" activeTab="3"/>
  </bookViews>
  <sheets>
    <sheet name="Aves Acuáticas" sheetId="674" r:id="rId1"/>
    <sheet name="Cangrejo" sheetId="676" r:id="rId2"/>
    <sheet name="Aguila" sheetId="670" r:id="rId3"/>
    <sheet name="Lince" sheetId="671" r:id="rId4"/>
  </sheets>
  <externalReferences>
    <externalReference r:id="rId5"/>
  </externalReferences>
  <definedNames>
    <definedName name="_xlnm.Print_Area" localSheetId="2">Aguila!#REF!</definedName>
    <definedName name="Excel_BuiltIn__FilterDatabase_1" localSheetId="2">#REF!</definedName>
    <definedName name="Excel_BuiltIn__FilterDatabase_1" localSheetId="0">#REF!</definedName>
    <definedName name="Excel_BuiltIn__FilterDatabase_1">#REF!</definedName>
  </definedNames>
  <calcPr calcId="125725"/>
</workbook>
</file>

<file path=xl/calcChain.xml><?xml version="1.0" encoding="utf-8"?>
<calcChain xmlns="http://schemas.openxmlformats.org/spreadsheetml/2006/main">
  <c r="B4" i="674"/>
  <c r="C4"/>
  <c r="D4"/>
  <c r="E4"/>
  <c r="E6" s="1"/>
  <c r="F4"/>
  <c r="G4"/>
  <c r="H4"/>
  <c r="B5"/>
  <c r="C5"/>
  <c r="D5"/>
  <c r="E5"/>
  <c r="F5"/>
  <c r="G5"/>
  <c r="H5"/>
  <c r="B6"/>
  <c r="C6"/>
  <c r="D6"/>
  <c r="F6"/>
  <c r="G6"/>
  <c r="H6"/>
</calcChain>
</file>

<file path=xl/sharedStrings.xml><?xml version="1.0" encoding="utf-8"?>
<sst xmlns="http://schemas.openxmlformats.org/spreadsheetml/2006/main" count="22" uniqueCount="20">
  <si>
    <t>Acuáticas reproductoras</t>
  </si>
  <si>
    <t>Acuáticas invernantes</t>
  </si>
  <si>
    <t>Fuente: Consejería de Medio Ambiente y Ordenación del Territorio. Red de Información Ambiental de Andalucía, 2014.</t>
  </si>
  <si>
    <t>Nº parejas</t>
  </si>
  <si>
    <t>Año</t>
  </si>
  <si>
    <t>Hembras territoriales</t>
  </si>
  <si>
    <t>N° mínimo de cachorros</t>
  </si>
  <si>
    <t>Translocaciones</t>
  </si>
  <si>
    <t>Poblaciones naturales</t>
  </si>
  <si>
    <t>Evolución de las poblaciones reproductoras de lince ibérico, 2002-2013</t>
  </si>
  <si>
    <t>POBLACIONES TOTALES</t>
  </si>
  <si>
    <t>Poblaciones en formación (por translocación)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</si>
  <si>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Consejería de Medio Ambiente y Ordenación del Territorio. Red de Información Ambiental de Andalucía, 2014.</t>
    </r>
  </si>
  <si>
    <r>
      <rPr>
        <b/>
        <sz val="10"/>
        <rFont val="Arial"/>
        <family val="2"/>
      </rPr>
      <t>Número mínimo estimado</t>
    </r>
    <r>
      <rPr>
        <sz val="10"/>
        <rFont val="Arial"/>
        <family val="2"/>
      </rPr>
      <t>. Para el caso de las reproductoras, de acuerdo con criterios de carácter biológico, los datos son ofrecidos originalmente en número de parejas.</t>
    </r>
  </si>
  <si>
    <t>Parejas censadas de águila imperial ibérica, 2005-2013</t>
  </si>
  <si>
    <t>Estimación poblacional (ejemplares)</t>
  </si>
  <si>
    <t>Evolución del número de aves acuáticas censadas en Andalucía, 2007-2013</t>
  </si>
  <si>
    <t>Evolución del número de poblaciones de cangrejos de río, 2003-2013</t>
  </si>
  <si>
    <t>Fuente: Consejería de  Medio Ambiente y Ordenación del Territorio. Red de Información Ambiental de Andalucía, 2014.</t>
  </si>
  <si>
    <t>Total</t>
  </si>
</sst>
</file>

<file path=xl/styles.xml><?xml version="1.0" encoding="utf-8"?>
<styleSheet xmlns="http://schemas.openxmlformats.org/spreadsheetml/2006/main">
  <fonts count="33">
    <font>
      <sz val="10"/>
      <name val="Arial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indexed="56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10"/>
      <color rgb="FFFFFFFF"/>
      <name val="Arial"/>
      <family val="2"/>
    </font>
    <font>
      <sz val="10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9CC00"/>
        <bgColor indexed="64"/>
      </patternFill>
    </fill>
    <fill>
      <patternFill patternType="solid">
        <fgColor rgb="FF00800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3"/>
      </top>
      <bottom style="thin">
        <color indexed="64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4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2" fillId="0" borderId="0"/>
    <xf numFmtId="0" fontId="13" fillId="0" borderId="0"/>
    <xf numFmtId="0" fontId="3" fillId="23" borderId="4" applyNumberFormat="0" applyFon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0"/>
    <xf numFmtId="0" fontId="13" fillId="0" borderId="0">
      <alignment vertical="top"/>
    </xf>
    <xf numFmtId="0" fontId="1" fillId="0" borderId="0"/>
  </cellStyleXfs>
  <cellXfs count="79">
    <xf numFmtId="0" fontId="0" fillId="0" borderId="0" xfId="0"/>
    <xf numFmtId="0" fontId="22" fillId="0" borderId="0" xfId="0" applyFont="1"/>
    <xf numFmtId="0" fontId="24" fillId="0" borderId="10" xfId="0" applyNumberFormat="1" applyFont="1" applyFill="1" applyBorder="1"/>
    <xf numFmtId="3" fontId="23" fillId="0" borderId="10" xfId="0" applyNumberFormat="1" applyFont="1" applyFill="1" applyBorder="1"/>
    <xf numFmtId="0" fontId="21" fillId="0" borderId="0" xfId="44" applyBorder="1" applyAlignment="1">
      <alignment horizontal="center" vertical="center" wrapText="1"/>
    </xf>
    <xf numFmtId="1" fontId="21" fillId="0" borderId="0" xfId="44" applyNumberFormat="1" applyBorder="1" applyAlignment="1">
      <alignment horizontal="center" vertical="center" wrapText="1"/>
    </xf>
    <xf numFmtId="3" fontId="21" fillId="0" borderId="0" xfId="44" applyNumberFormat="1" applyBorder="1" applyAlignment="1">
      <alignment horizontal="center" vertical="center" wrapText="1"/>
    </xf>
    <xf numFmtId="10" fontId="25" fillId="0" borderId="0" xfId="0" applyNumberFormat="1" applyFont="1"/>
    <xf numFmtId="0" fontId="25" fillId="0" borderId="0" xfId="0" applyFont="1"/>
    <xf numFmtId="0" fontId="25" fillId="0" borderId="0" xfId="0" applyFont="1" applyAlignment="1">
      <alignment horizontal="right"/>
    </xf>
    <xf numFmtId="0" fontId="13" fillId="0" borderId="0" xfId="0" applyFont="1"/>
    <xf numFmtId="0" fontId="26" fillId="0" borderId="0" xfId="0" applyFont="1"/>
    <xf numFmtId="0" fontId="27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8" fillId="0" borderId="0" xfId="44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9" fillId="0" borderId="0" xfId="45" applyNumberFormat="1" applyFont="1" applyFill="1" applyBorder="1" applyAlignment="1" applyProtection="1">
      <alignment horizontal="left" vertical="top"/>
    </xf>
    <xf numFmtId="0" fontId="30" fillId="0" borderId="0" xfId="45" applyFont="1">
      <alignment vertical="top"/>
    </xf>
    <xf numFmtId="0" fontId="30" fillId="0" borderId="0" xfId="45" applyNumberFormat="1" applyFont="1" applyFill="1" applyBorder="1" applyAlignment="1" applyProtection="1">
      <alignment horizontal="left" vertical="top"/>
    </xf>
    <xf numFmtId="1" fontId="30" fillId="0" borderId="12" xfId="45" applyNumberFormat="1" applyFont="1" applyFill="1" applyBorder="1" applyAlignment="1" applyProtection="1">
      <alignment horizontal="center" vertical="top"/>
    </xf>
    <xf numFmtId="1" fontId="29" fillId="0" borderId="0" xfId="45" applyNumberFormat="1" applyFont="1" applyFill="1" applyBorder="1" applyAlignment="1" applyProtection="1">
      <alignment horizontal="left" vertical="top"/>
    </xf>
    <xf numFmtId="1" fontId="30" fillId="0" borderId="0" xfId="45" applyNumberFormat="1" applyFont="1" applyFill="1" applyBorder="1" applyAlignment="1" applyProtection="1">
      <alignment horizontal="center" vertical="top"/>
    </xf>
    <xf numFmtId="0" fontId="13" fillId="0" borderId="0" xfId="45" applyFont="1" applyAlignment="1">
      <alignment vertical="top"/>
    </xf>
    <xf numFmtId="0" fontId="13" fillId="0" borderId="0" xfId="34" applyFont="1"/>
    <xf numFmtId="0" fontId="13" fillId="0" borderId="0" xfId="34"/>
    <xf numFmtId="0" fontId="22" fillId="0" borderId="0" xfId="34" applyFont="1"/>
    <xf numFmtId="0" fontId="26" fillId="0" borderId="0" xfId="34" applyFont="1" applyAlignment="1">
      <alignment horizontal="left"/>
    </xf>
    <xf numFmtId="0" fontId="25" fillId="0" borderId="0" xfId="34" applyFont="1" applyAlignment="1">
      <alignment horizontal="left"/>
    </xf>
    <xf numFmtId="0" fontId="27" fillId="0" borderId="0" xfId="34" applyFont="1" applyAlignment="1">
      <alignment horizontal="left"/>
    </xf>
    <xf numFmtId="0" fontId="26" fillId="0" borderId="0" xfId="34" applyFont="1"/>
    <xf numFmtId="0" fontId="25" fillId="0" borderId="0" xfId="34" applyFont="1" applyAlignment="1">
      <alignment horizontal="right"/>
    </xf>
    <xf numFmtId="0" fontId="25" fillId="0" borderId="0" xfId="34" applyFont="1"/>
    <xf numFmtId="10" fontId="25" fillId="0" borderId="0" xfId="34" applyNumberFormat="1" applyFont="1"/>
    <xf numFmtId="0" fontId="0" fillId="0" borderId="15" xfId="0" applyBorder="1"/>
    <xf numFmtId="3" fontId="23" fillId="0" borderId="0" xfId="0" applyNumberFormat="1" applyFont="1" applyFill="1" applyBorder="1"/>
    <xf numFmtId="0" fontId="22" fillId="0" borderId="0" xfId="0" applyFont="1" applyBorder="1"/>
    <xf numFmtId="0" fontId="22" fillId="0" borderId="16" xfId="0" applyFont="1" applyBorder="1"/>
    <xf numFmtId="1" fontId="29" fillId="0" borderId="28" xfId="45" applyNumberFormat="1" applyFont="1" applyFill="1" applyBorder="1" applyAlignment="1" applyProtection="1">
      <alignment horizontal="left" vertical="top"/>
    </xf>
    <xf numFmtId="1" fontId="30" fillId="0" borderId="29" xfId="45" applyNumberFormat="1" applyFont="1" applyFill="1" applyBorder="1" applyAlignment="1" applyProtection="1">
      <alignment horizontal="center" vertical="top"/>
    </xf>
    <xf numFmtId="1" fontId="29" fillId="0" borderId="30" xfId="45" applyNumberFormat="1" applyFont="1" applyFill="1" applyBorder="1" applyAlignment="1" applyProtection="1">
      <alignment horizontal="left" vertical="top"/>
    </xf>
    <xf numFmtId="1" fontId="30" fillId="0" borderId="31" xfId="45" applyNumberFormat="1" applyFont="1" applyFill="1" applyBorder="1" applyAlignment="1" applyProtection="1">
      <alignment horizontal="center" vertical="top"/>
    </xf>
    <xf numFmtId="1" fontId="30" fillId="0" borderId="32" xfId="45" applyNumberFormat="1" applyFont="1" applyFill="1" applyBorder="1" applyAlignment="1" applyProtection="1">
      <alignment horizontal="center" vertical="top"/>
    </xf>
    <xf numFmtId="3" fontId="0" fillId="0" borderId="0" xfId="0" applyNumberFormat="1" applyBorder="1"/>
    <xf numFmtId="3" fontId="0" fillId="0" borderId="16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22" fillId="0" borderId="20" xfId="0" applyFont="1" applyBorder="1" applyAlignment="1">
      <alignment horizontal="left"/>
    </xf>
    <xf numFmtId="0" fontId="22" fillId="0" borderId="21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17" xfId="0" applyFont="1" applyBorder="1" applyAlignment="1">
      <alignment horizontal="left"/>
    </xf>
    <xf numFmtId="0" fontId="29" fillId="0" borderId="0" xfId="45" applyNumberFormat="1" applyFont="1" applyFill="1" applyBorder="1" applyAlignment="1" applyProtection="1">
      <alignment vertical="top"/>
    </xf>
    <xf numFmtId="0" fontId="30" fillId="0" borderId="0" xfId="45" applyFont="1" applyBorder="1">
      <alignment vertical="top"/>
    </xf>
    <xf numFmtId="0" fontId="31" fillId="25" borderId="14" xfId="46" applyFont="1" applyFill="1" applyBorder="1" applyAlignment="1">
      <alignment horizontal="center"/>
    </xf>
    <xf numFmtId="0" fontId="31" fillId="25" borderId="13" xfId="46" applyFont="1" applyFill="1" applyBorder="1" applyAlignment="1">
      <alignment horizontal="center"/>
    </xf>
    <xf numFmtId="0" fontId="32" fillId="0" borderId="14" xfId="46" applyFont="1" applyBorder="1" applyAlignment="1">
      <alignment horizontal="justify" vertical="center"/>
    </xf>
    <xf numFmtId="0" fontId="32" fillId="0" borderId="13" xfId="46" applyFont="1" applyBorder="1" applyAlignment="1">
      <alignment horizontal="center" vertical="center"/>
    </xf>
    <xf numFmtId="0" fontId="32" fillId="0" borderId="13" xfId="46" applyFont="1" applyBorder="1" applyAlignment="1">
      <alignment horizontal="center" vertical="center" wrapText="1"/>
    </xf>
    <xf numFmtId="0" fontId="23" fillId="24" borderId="14" xfId="46" applyFont="1" applyFill="1" applyBorder="1" applyAlignment="1">
      <alignment horizontal="justify" vertical="center"/>
    </xf>
    <xf numFmtId="0" fontId="23" fillId="24" borderId="13" xfId="46" applyFont="1" applyFill="1" applyBorder="1" applyAlignment="1">
      <alignment horizontal="center" vertical="center"/>
    </xf>
    <xf numFmtId="0" fontId="23" fillId="24" borderId="13" xfId="46" applyFont="1" applyFill="1" applyBorder="1" applyAlignment="1">
      <alignment horizontal="center" vertical="center" wrapText="1"/>
    </xf>
    <xf numFmtId="0" fontId="13" fillId="0" borderId="17" xfId="0" applyFont="1" applyBorder="1"/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0" xfId="34" applyFont="1" applyBorder="1" applyAlignment="1">
      <alignment horizontal="center" vertical="center"/>
    </xf>
    <xf numFmtId="0" fontId="22" fillId="0" borderId="21" xfId="34" applyFont="1" applyBorder="1" applyAlignment="1">
      <alignment horizontal="center" vertical="center"/>
    </xf>
    <xf numFmtId="0" fontId="22" fillId="0" borderId="22" xfId="34" applyFont="1" applyBorder="1" applyAlignment="1">
      <alignment horizontal="center" vertical="center"/>
    </xf>
    <xf numFmtId="0" fontId="13" fillId="0" borderId="0" xfId="45" applyFont="1">
      <alignment vertical="top"/>
    </xf>
    <xf numFmtId="0" fontId="29" fillId="0" borderId="0" xfId="45" applyNumberFormat="1" applyFont="1" applyFill="1" applyBorder="1" applyAlignment="1" applyProtection="1">
      <alignment horizontal="left" vertical="top"/>
    </xf>
    <xf numFmtId="0" fontId="22" fillId="0" borderId="23" xfId="45" applyNumberFormat="1" applyFont="1" applyFill="1" applyBorder="1" applyAlignment="1" applyProtection="1">
      <alignment horizontal="center" vertical="center"/>
    </xf>
    <xf numFmtId="0" fontId="22" fillId="0" borderId="26" xfId="45" applyNumberFormat="1" applyFont="1" applyFill="1" applyBorder="1" applyAlignment="1" applyProtection="1">
      <alignment horizontal="center" vertical="center"/>
    </xf>
    <xf numFmtId="0" fontId="22" fillId="0" borderId="24" xfId="45" applyNumberFormat="1" applyFont="1" applyFill="1" applyBorder="1" applyAlignment="1" applyProtection="1">
      <alignment horizontal="center" vertical="center" wrapText="1"/>
    </xf>
    <xf numFmtId="0" fontId="22" fillId="0" borderId="11" xfId="45" applyNumberFormat="1" applyFont="1" applyFill="1" applyBorder="1" applyAlignment="1" applyProtection="1">
      <alignment horizontal="center" vertical="center" wrapText="1"/>
    </xf>
    <xf numFmtId="0" fontId="22" fillId="0" borderId="25" xfId="45" applyNumberFormat="1" applyFont="1" applyFill="1" applyBorder="1" applyAlignment="1" applyProtection="1">
      <alignment horizontal="center" vertical="center" wrapText="1"/>
    </xf>
    <xf numFmtId="0" fontId="22" fillId="0" borderId="27" xfId="45" applyNumberFormat="1" applyFont="1" applyFill="1" applyBorder="1" applyAlignment="1" applyProtection="1">
      <alignment horizontal="center" vertical="center" wrapText="1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-definido" xfId="33"/>
    <cellStyle name="Normal" xfId="0" builtinId="0"/>
    <cellStyle name="Normal 2" xfId="34"/>
    <cellStyle name="Normal 3" xfId="45"/>
    <cellStyle name="Normal 4" xfId="46"/>
    <cellStyle name="Normal_ima 2006 egmasa" xfId="4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</a:rPr>
              <a:t>Evolución del número de aves acuáticas censadas en Andalucía, 2007-2013</a:t>
            </a:r>
          </a:p>
        </c:rich>
      </c:tx>
      <c:layout>
        <c:manualLayout>
          <c:xMode val="edge"/>
          <c:yMode val="edge"/>
          <c:x val="0.15376143529620759"/>
          <c:y val="2.4645717806531131E-2"/>
        </c:manualLayout>
      </c:layout>
    </c:title>
    <c:plotArea>
      <c:layout>
        <c:manualLayout>
          <c:layoutTarget val="inner"/>
          <c:xMode val="edge"/>
          <c:yMode val="edge"/>
          <c:x val="0.11905550997273773"/>
          <c:y val="0.13807617855531459"/>
          <c:w val="0.85927020241193364"/>
          <c:h val="0.61350727647029368"/>
        </c:manualLayout>
      </c:layout>
      <c:lineChart>
        <c:grouping val="standard"/>
        <c:ser>
          <c:idx val="0"/>
          <c:order val="0"/>
          <c:tx>
            <c:strRef>
              <c:f>'Aves Acuáticas'!$A$4</c:f>
              <c:strCache>
                <c:ptCount val="1"/>
                <c:pt idx="0">
                  <c:v>Acuáticas reproductoras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'Aves Acuáticas'!$B$3:$H$3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'Aves Acuáticas'!$B$4:$H$4</c:f>
              <c:numCache>
                <c:formatCode>#,##0</c:formatCode>
                <c:ptCount val="7"/>
                <c:pt idx="0">
                  <c:v>167.96199999999999</c:v>
                </c:pt>
                <c:pt idx="1">
                  <c:v>88.506</c:v>
                </c:pt>
                <c:pt idx="2">
                  <c:v>92.994</c:v>
                </c:pt>
                <c:pt idx="3">
                  <c:v>170.238</c:v>
                </c:pt>
                <c:pt idx="4">
                  <c:v>206.22200000000001</c:v>
                </c:pt>
                <c:pt idx="5">
                  <c:v>53.238</c:v>
                </c:pt>
                <c:pt idx="6">
                  <c:v>192.25800000000001</c:v>
                </c:pt>
              </c:numCache>
            </c:numRef>
          </c:val>
        </c:ser>
        <c:ser>
          <c:idx val="1"/>
          <c:order val="1"/>
          <c:tx>
            <c:strRef>
              <c:f>'Aves Acuáticas'!$A$5</c:f>
              <c:strCache>
                <c:ptCount val="1"/>
                <c:pt idx="0">
                  <c:v>Acuáticas invernantes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'Aves Acuáticas'!$B$3:$H$3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'Aves Acuáticas'!$B$5:$H$5</c:f>
              <c:numCache>
                <c:formatCode>#,##0</c:formatCode>
                <c:ptCount val="7"/>
                <c:pt idx="0">
                  <c:v>782.54600000000005</c:v>
                </c:pt>
                <c:pt idx="1">
                  <c:v>855.28399999999999</c:v>
                </c:pt>
                <c:pt idx="2">
                  <c:v>802.346</c:v>
                </c:pt>
                <c:pt idx="3">
                  <c:v>608.73299999999995</c:v>
                </c:pt>
                <c:pt idx="4">
                  <c:v>807.49</c:v>
                </c:pt>
                <c:pt idx="5">
                  <c:v>722.9</c:v>
                </c:pt>
                <c:pt idx="6">
                  <c:v>770.87800000000004</c:v>
                </c:pt>
              </c:numCache>
            </c:numRef>
          </c:val>
        </c:ser>
        <c:marker val="1"/>
        <c:axId val="88128128"/>
        <c:axId val="88129920"/>
      </c:lineChart>
      <c:catAx>
        <c:axId val="881281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88129920"/>
        <c:crosses val="autoZero"/>
        <c:auto val="1"/>
        <c:lblAlgn val="ctr"/>
        <c:lblOffset val="100"/>
        <c:tickLblSkip val="1"/>
        <c:tickMarkSkip val="1"/>
      </c:catAx>
      <c:valAx>
        <c:axId val="8812992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Miles de aves</a:t>
                </a:r>
              </a:p>
            </c:rich>
          </c:tx>
          <c:layout>
            <c:manualLayout>
              <c:xMode val="edge"/>
              <c:yMode val="edge"/>
              <c:x val="3.1422770794737785E-2"/>
              <c:y val="0.3112097586692607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881281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787489743866122"/>
          <c:y val="0.90077410274454661"/>
          <c:w val="0.56551367237050465"/>
          <c:h val="7.88177339901480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44" r="0.75000000000000144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/>
            </a:pPr>
            <a:r>
              <a:rPr lang="en-U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Evolución de la población de cangrejo de río, 2003-2013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población total</c:v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Cangrejo!$B$3:$L$3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Cangrejo!$B$7:$L$7</c:f>
              <c:numCache>
                <c:formatCode>General</c:formatCode>
                <c:ptCount val="11"/>
                <c:pt idx="0">
                  <c:v>39</c:v>
                </c:pt>
                <c:pt idx="1">
                  <c:v>42</c:v>
                </c:pt>
                <c:pt idx="2">
                  <c:v>60</c:v>
                </c:pt>
                <c:pt idx="3">
                  <c:v>74</c:v>
                </c:pt>
                <c:pt idx="4">
                  <c:v>84</c:v>
                </c:pt>
                <c:pt idx="5">
                  <c:v>91</c:v>
                </c:pt>
                <c:pt idx="6">
                  <c:v>92</c:v>
                </c:pt>
                <c:pt idx="7">
                  <c:v>93</c:v>
                </c:pt>
                <c:pt idx="8">
                  <c:v>93</c:v>
                </c:pt>
                <c:pt idx="9">
                  <c:v>94</c:v>
                </c:pt>
                <c:pt idx="10">
                  <c:v>95</c:v>
                </c:pt>
              </c:numCache>
            </c:numRef>
          </c:val>
        </c:ser>
        <c:marker val="1"/>
        <c:axId val="88157568"/>
        <c:axId val="88184320"/>
      </c:lineChart>
      <c:catAx>
        <c:axId val="8815756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184320"/>
        <c:crosses val="autoZero"/>
        <c:auto val="1"/>
        <c:lblAlgn val="ctr"/>
        <c:lblOffset val="100"/>
      </c:catAx>
      <c:valAx>
        <c:axId val="881843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100" b="0">
                    <a:latin typeface="Arial" pitchFamily="34" charset="0"/>
                    <a:cs typeface="Arial" pitchFamily="34" charset="0"/>
                  </a:defRPr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Número de poblaciones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157568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/>
            </a:pPr>
            <a:r>
              <a:rPr lang="en-U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Evolución del águila imperial ibérica en Andalucía,</a:t>
            </a:r>
            <a:r>
              <a:rPr lang="en-US" sz="13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 2005-2013</a:t>
            </a:r>
            <a:endParaRPr lang="en-US" sz="130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Aguila!$A$4</c:f>
              <c:strCache>
                <c:ptCount val="1"/>
                <c:pt idx="0">
                  <c:v>Nº parejas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1.7754105636928715E-3"/>
                  <c:y val="-4.4928287541040321E-2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-4.4928287541040321E-2"/>
                </c:manualLayout>
              </c:layout>
              <c:showVal val="1"/>
            </c:dLbl>
            <c:dLbl>
              <c:idx val="2"/>
              <c:layout>
                <c:manualLayout>
                  <c:x val="-1.7754105636928552E-3"/>
                  <c:y val="3.110419906687405E-2"/>
                </c:manualLayout>
              </c:layout>
              <c:showVal val="1"/>
            </c:dLbl>
            <c:dLbl>
              <c:idx val="3"/>
              <c:layout>
                <c:manualLayout>
                  <c:x val="7.1016422547714201E-3"/>
                  <c:y val="1.3824088474166307E-2"/>
                </c:manualLayout>
              </c:layout>
              <c:showVal val="1"/>
            </c:dLbl>
            <c:dLbl>
              <c:idx val="4"/>
              <c:layout>
                <c:manualLayout>
                  <c:x val="-6.5097635321966634E-17"/>
                  <c:y val="-4.4928287541040321E-2"/>
                </c:manualLayout>
              </c:layout>
              <c:showVal val="1"/>
            </c:dLbl>
            <c:dLbl>
              <c:idx val="5"/>
              <c:layout>
                <c:manualLayout>
                  <c:x val="-1.5978695073235686E-2"/>
                  <c:y val="-4.1472265422498704E-2"/>
                </c:manualLayout>
              </c:layout>
              <c:showVal val="1"/>
            </c:dLbl>
            <c:dLbl>
              <c:idx val="6"/>
              <c:layout>
                <c:manualLayout>
                  <c:x val="-7.1016422547714201E-3"/>
                  <c:y val="-3.8016243303957184E-2"/>
                </c:manualLayout>
              </c:layout>
              <c:showVal val="1"/>
            </c:dLbl>
            <c:dLbl>
              <c:idx val="7"/>
              <c:layout>
                <c:manualLayout>
                  <c:x val="-7.1016422547714201E-3"/>
                  <c:y val="-4.1472265422498704E-2"/>
                </c:manualLayout>
              </c:layout>
              <c:showVal val="1"/>
            </c:dLbl>
            <c:dLbl>
              <c:idx val="8"/>
              <c:layout>
                <c:manualLayout>
                  <c:x val="-1.7754105636928552E-3"/>
                  <c:y val="-2.4192154829790907E-2"/>
                </c:manualLayout>
              </c:layout>
              <c:showVal val="1"/>
            </c:dLbl>
            <c:txPr>
              <a:bodyPr/>
              <a:lstStyle/>
              <a:p>
                <a:pPr>
                  <a:defRPr sz="1050"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Val val="1"/>
          </c:dLbls>
          <c:cat>
            <c:numRef>
              <c:f>Aguila!$B$3:$J$3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Aguila!$B$4:$J$4</c:f>
              <c:numCache>
                <c:formatCode>General</c:formatCode>
                <c:ptCount val="9"/>
                <c:pt idx="0">
                  <c:v>48</c:v>
                </c:pt>
                <c:pt idx="1">
                  <c:v>48</c:v>
                </c:pt>
                <c:pt idx="2">
                  <c:v>48</c:v>
                </c:pt>
                <c:pt idx="3">
                  <c:v>53</c:v>
                </c:pt>
                <c:pt idx="4">
                  <c:v>60</c:v>
                </c:pt>
                <c:pt idx="5">
                  <c:v>61</c:v>
                </c:pt>
                <c:pt idx="6">
                  <c:v>71</c:v>
                </c:pt>
                <c:pt idx="7">
                  <c:v>81</c:v>
                </c:pt>
                <c:pt idx="8">
                  <c:v>91</c:v>
                </c:pt>
              </c:numCache>
            </c:numRef>
          </c:val>
        </c:ser>
        <c:marker val="1"/>
        <c:axId val="87959808"/>
        <c:axId val="87973888"/>
      </c:lineChart>
      <c:catAx>
        <c:axId val="8795980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7973888"/>
        <c:crosses val="autoZero"/>
        <c:auto val="1"/>
        <c:lblAlgn val="ctr"/>
        <c:lblOffset val="100"/>
      </c:catAx>
      <c:valAx>
        <c:axId val="879738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Número de parejas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7959808"/>
        <c:crosses val="autoZero"/>
        <c:crossBetween val="between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Evolución de las poblaciones reproductoras de lince ibérico, 2002-2013</a:t>
            </a:r>
          </a:p>
        </c:rich>
      </c:tx>
      <c:layout>
        <c:manualLayout>
          <c:xMode val="edge"/>
          <c:yMode val="edge"/>
          <c:x val="0.15327492699207343"/>
          <c:y val="2.1080364532618651E-2"/>
        </c:manualLayout>
      </c:layout>
    </c:title>
    <c:plotArea>
      <c:layout>
        <c:manualLayout>
          <c:layoutTarget val="inner"/>
          <c:xMode val="edge"/>
          <c:yMode val="edge"/>
          <c:x val="0.10927964417464103"/>
          <c:y val="0.11357710340437512"/>
          <c:w val="0.87236407714367459"/>
          <c:h val="0.73737476012267278"/>
        </c:manualLayout>
      </c:layout>
      <c:lineChart>
        <c:grouping val="standard"/>
        <c:ser>
          <c:idx val="0"/>
          <c:order val="0"/>
          <c:tx>
            <c:strRef>
              <c:f>Lince!$B$7</c:f>
              <c:strCache>
                <c:ptCount val="1"/>
                <c:pt idx="0">
                  <c:v>Hembras territoriales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[1]Lince!$A$9:$A$21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Lince!$B$9:$B$20</c:f>
              <c:numCache>
                <c:formatCode>0</c:formatCode>
                <c:ptCount val="12"/>
                <c:pt idx="0">
                  <c:v>27</c:v>
                </c:pt>
                <c:pt idx="1">
                  <c:v>30</c:v>
                </c:pt>
                <c:pt idx="2">
                  <c:v>34</c:v>
                </c:pt>
                <c:pt idx="3">
                  <c:v>42</c:v>
                </c:pt>
                <c:pt idx="4">
                  <c:v>40</c:v>
                </c:pt>
                <c:pt idx="5">
                  <c:v>41</c:v>
                </c:pt>
                <c:pt idx="6">
                  <c:v>54</c:v>
                </c:pt>
                <c:pt idx="7">
                  <c:v>61</c:v>
                </c:pt>
                <c:pt idx="8">
                  <c:v>63</c:v>
                </c:pt>
                <c:pt idx="9">
                  <c:v>76</c:v>
                </c:pt>
                <c:pt idx="10">
                  <c:v>84</c:v>
                </c:pt>
                <c:pt idx="11">
                  <c:v>96</c:v>
                </c:pt>
              </c:numCache>
            </c:numRef>
          </c:val>
        </c:ser>
        <c:ser>
          <c:idx val="1"/>
          <c:order val="1"/>
          <c:tx>
            <c:strRef>
              <c:f>Lince!$C$7</c:f>
              <c:strCache>
                <c:ptCount val="1"/>
                <c:pt idx="0">
                  <c:v>N° mínimo de cachorros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[1]Lince!$A$9:$A$21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Lince!$C$9:$C$20</c:f>
              <c:numCache>
                <c:formatCode>0</c:formatCode>
                <c:ptCount val="12"/>
                <c:pt idx="0">
                  <c:v>28</c:v>
                </c:pt>
                <c:pt idx="1">
                  <c:v>21</c:v>
                </c:pt>
                <c:pt idx="2">
                  <c:v>40</c:v>
                </c:pt>
                <c:pt idx="3">
                  <c:v>33</c:v>
                </c:pt>
                <c:pt idx="4">
                  <c:v>67</c:v>
                </c:pt>
                <c:pt idx="5">
                  <c:v>34</c:v>
                </c:pt>
                <c:pt idx="6">
                  <c:v>77</c:v>
                </c:pt>
                <c:pt idx="7">
                  <c:v>70</c:v>
                </c:pt>
                <c:pt idx="8">
                  <c:v>86</c:v>
                </c:pt>
                <c:pt idx="9">
                  <c:v>86</c:v>
                </c:pt>
                <c:pt idx="10">
                  <c:v>78</c:v>
                </c:pt>
                <c:pt idx="11">
                  <c:v>57</c:v>
                </c:pt>
              </c:numCache>
            </c:numRef>
          </c:val>
        </c:ser>
        <c:ser>
          <c:idx val="2"/>
          <c:order val="2"/>
          <c:tx>
            <c:strRef>
              <c:f>Lince!$D$7</c:f>
              <c:strCache>
                <c:ptCount val="1"/>
                <c:pt idx="0">
                  <c:v>Estimación poblacional (ejemplares)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[1]Lince!$A$9:$A$21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Lince!$D$9:$D$20</c:f>
              <c:numCache>
                <c:formatCode>0</c:formatCode>
                <c:ptCount val="12"/>
                <c:pt idx="0">
                  <c:v>94</c:v>
                </c:pt>
                <c:pt idx="1">
                  <c:v>100</c:v>
                </c:pt>
                <c:pt idx="2">
                  <c:v>121</c:v>
                </c:pt>
                <c:pt idx="3">
                  <c:v>133</c:v>
                </c:pt>
                <c:pt idx="4">
                  <c:v>177</c:v>
                </c:pt>
                <c:pt idx="5">
                  <c:v>167</c:v>
                </c:pt>
                <c:pt idx="6">
                  <c:v>213</c:v>
                </c:pt>
                <c:pt idx="7">
                  <c:v>241</c:v>
                </c:pt>
                <c:pt idx="8">
                  <c:v>275</c:v>
                </c:pt>
                <c:pt idx="9">
                  <c:v>312</c:v>
                </c:pt>
                <c:pt idx="10">
                  <c:v>305</c:v>
                </c:pt>
                <c:pt idx="11">
                  <c:v>332</c:v>
                </c:pt>
              </c:numCache>
            </c:numRef>
          </c:val>
        </c:ser>
        <c:marker val="1"/>
        <c:axId val="88864640"/>
        <c:axId val="88866176"/>
      </c:lineChart>
      <c:catAx>
        <c:axId val="8886464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866176"/>
        <c:crosses val="autoZero"/>
        <c:auto val="1"/>
        <c:lblAlgn val="ctr"/>
        <c:lblOffset val="100"/>
      </c:catAx>
      <c:valAx>
        <c:axId val="888661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Número de ejemplares</a:t>
                </a:r>
              </a:p>
            </c:rich>
          </c:tx>
          <c:layout>
            <c:manualLayout>
              <c:xMode val="edge"/>
              <c:yMode val="edge"/>
              <c:x val="1.8014118698241571E-2"/>
              <c:y val="0.3188060712279791"/>
            </c:manualLayout>
          </c:layout>
        </c:title>
        <c:numFmt formatCode="0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86464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670560</xdr:colOff>
      <xdr:row>8</xdr:row>
      <xdr:rowOff>22859</xdr:rowOff>
    </xdr:from>
    <xdr:to>
      <xdr:col>9</xdr:col>
      <xdr:colOff>542925</xdr:colOff>
      <xdr:row>27</xdr:row>
      <xdr:rowOff>38099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133350</xdr:colOff>
      <xdr:row>0</xdr:row>
      <xdr:rowOff>981075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331851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114300</xdr:rowOff>
    </xdr:from>
    <xdr:to>
      <xdr:col>0</xdr:col>
      <xdr:colOff>2678430</xdr:colOff>
      <xdr:row>0</xdr:row>
      <xdr:rowOff>1095375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114300"/>
          <a:ext cx="328993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1817369</xdr:colOff>
      <xdr:row>7</xdr:row>
      <xdr:rowOff>121920</xdr:rowOff>
    </xdr:from>
    <xdr:to>
      <xdr:col>11</xdr:col>
      <xdr:colOff>123825</xdr:colOff>
      <xdr:row>30</xdr:row>
      <xdr:rowOff>200025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114300</xdr:rowOff>
    </xdr:from>
    <xdr:to>
      <xdr:col>3</xdr:col>
      <xdr:colOff>609600</xdr:colOff>
      <xdr:row>0</xdr:row>
      <xdr:rowOff>1095375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114300"/>
          <a:ext cx="2535555" cy="51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5</xdr:row>
      <xdr:rowOff>40004</xdr:rowOff>
    </xdr:from>
    <xdr:to>
      <xdr:col>10</xdr:col>
      <xdr:colOff>409575</xdr:colOff>
      <xdr:row>30</xdr:row>
      <xdr:rowOff>19050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76200</xdr:rowOff>
    </xdr:from>
    <xdr:to>
      <xdr:col>3</xdr:col>
      <xdr:colOff>1163682</xdr:colOff>
      <xdr:row>2</xdr:row>
      <xdr:rowOff>142875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76200"/>
          <a:ext cx="329755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19050</xdr:colOff>
      <xdr:row>3</xdr:row>
      <xdr:rowOff>123825</xdr:rowOff>
    </xdr:from>
    <xdr:to>
      <xdr:col>17</xdr:col>
      <xdr:colOff>685800</xdr:colOff>
      <xdr:row>33</xdr:row>
      <xdr:rowOff>85726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06807/Espacio%20Web%20Indicadores/Fichas_indi_2014/10_%20Ind_Biodiversidad/BIO03_Fauna_censada/BIO03_2014_o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ves Acuáticas"/>
      <sheetName val="Cangrejos"/>
      <sheetName val="Aguila"/>
      <sheetName val="Lince"/>
    </sheetNames>
    <sheetDataSet>
      <sheetData sheetId="0"/>
      <sheetData sheetId="1"/>
      <sheetData sheetId="2"/>
      <sheetData sheetId="3">
        <row r="9">
          <cell r="A9">
            <v>2002</v>
          </cell>
        </row>
        <row r="10">
          <cell r="A10">
            <v>2003</v>
          </cell>
        </row>
        <row r="11">
          <cell r="A11">
            <v>2004</v>
          </cell>
        </row>
        <row r="12">
          <cell r="A12">
            <v>2005</v>
          </cell>
        </row>
        <row r="13">
          <cell r="A13">
            <v>2006</v>
          </cell>
        </row>
        <row r="14">
          <cell r="A14">
            <v>2007</v>
          </cell>
        </row>
        <row r="15">
          <cell r="A15">
            <v>2008</v>
          </cell>
        </row>
        <row r="16">
          <cell r="A16">
            <v>2009</v>
          </cell>
        </row>
        <row r="17">
          <cell r="A17">
            <v>2010</v>
          </cell>
        </row>
        <row r="18">
          <cell r="A18">
            <v>2011</v>
          </cell>
        </row>
        <row r="19">
          <cell r="A19">
            <v>2012</v>
          </cell>
        </row>
        <row r="20">
          <cell r="A20">
            <v>2013</v>
          </cell>
        </row>
        <row r="21">
          <cell r="A21">
            <v>2014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zoomScaleNormal="100" workbookViewId="0">
      <selection activeCell="A7" sqref="A7"/>
    </sheetView>
  </sheetViews>
  <sheetFormatPr baseColWidth="10" defaultRowHeight="12.75"/>
  <cols>
    <col min="1" max="1" width="23.28515625" customWidth="1"/>
  </cols>
  <sheetData>
    <row r="1" spans="1:10" ht="100.9" customHeight="1">
      <c r="A1" s="1"/>
    </row>
    <row r="2" spans="1:10" ht="25.5" customHeight="1">
      <c r="A2" s="65" t="s">
        <v>16</v>
      </c>
      <c r="B2" s="66"/>
      <c r="C2" s="66"/>
      <c r="D2" s="66"/>
      <c r="E2" s="66"/>
      <c r="F2" s="66"/>
      <c r="G2" s="66"/>
      <c r="H2" s="67"/>
    </row>
    <row r="3" spans="1:10">
      <c r="A3" s="35"/>
      <c r="B3" s="37">
        <v>2007</v>
      </c>
      <c r="C3" s="37">
        <v>2008</v>
      </c>
      <c r="D3" s="37">
        <v>2009</v>
      </c>
      <c r="E3" s="37">
        <v>2010</v>
      </c>
      <c r="F3" s="37">
        <v>2011</v>
      </c>
      <c r="G3" s="37">
        <v>2012</v>
      </c>
      <c r="H3" s="38">
        <v>2013</v>
      </c>
    </row>
    <row r="4" spans="1:10">
      <c r="A4" s="35" t="s">
        <v>0</v>
      </c>
      <c r="B4" s="44">
        <f>(83981*2)/1000</f>
        <v>167.96199999999999</v>
      </c>
      <c r="C4" s="44">
        <f>(44253*2)/1000</f>
        <v>88.506</v>
      </c>
      <c r="D4" s="44">
        <f>(46497*2)/1000</f>
        <v>92.994</v>
      </c>
      <c r="E4" s="44">
        <f>(85119*2)/1000</f>
        <v>170.238</v>
      </c>
      <c r="F4" s="44">
        <f>(103111*2)/1000</f>
        <v>206.22200000000001</v>
      </c>
      <c r="G4" s="44">
        <f>(26619*2)/1000</f>
        <v>53.238</v>
      </c>
      <c r="H4" s="45">
        <f>(96129*2)/1000</f>
        <v>192.25800000000001</v>
      </c>
    </row>
    <row r="5" spans="1:10">
      <c r="A5" s="35" t="s">
        <v>1</v>
      </c>
      <c r="B5" s="44">
        <f>782546/1000</f>
        <v>782.54600000000005</v>
      </c>
      <c r="C5" s="44">
        <f>855284/1000</f>
        <v>855.28399999999999</v>
      </c>
      <c r="D5" s="44">
        <f>802346/1000</f>
        <v>802.346</v>
      </c>
      <c r="E5" s="44">
        <f>608733/1000</f>
        <v>608.73299999999995</v>
      </c>
      <c r="F5" s="44">
        <f>807490/1000</f>
        <v>807.49</v>
      </c>
      <c r="G5" s="44">
        <f>722900/1000</f>
        <v>722.9</v>
      </c>
      <c r="H5" s="45">
        <f>770878/1000</f>
        <v>770.87800000000004</v>
      </c>
    </row>
    <row r="6" spans="1:10">
      <c r="A6" s="64" t="s">
        <v>19</v>
      </c>
      <c r="B6" s="46">
        <f t="shared" ref="B6:H6" si="0">SUM(B4:B5)</f>
        <v>950.50800000000004</v>
      </c>
      <c r="C6" s="46">
        <f t="shared" si="0"/>
        <v>943.79</v>
      </c>
      <c r="D6" s="46">
        <f t="shared" si="0"/>
        <v>895.34</v>
      </c>
      <c r="E6" s="46">
        <f t="shared" si="0"/>
        <v>778.971</v>
      </c>
      <c r="F6" s="46">
        <f t="shared" si="0"/>
        <v>1013.712</v>
      </c>
      <c r="G6" s="46">
        <f t="shared" si="0"/>
        <v>776.13799999999992</v>
      </c>
      <c r="H6" s="47">
        <f t="shared" si="0"/>
        <v>963.13600000000008</v>
      </c>
    </row>
    <row r="7" spans="1:10" ht="15">
      <c r="B7" s="36"/>
      <c r="C7" s="36"/>
      <c r="D7" s="36"/>
      <c r="E7" s="36"/>
      <c r="F7" s="36"/>
      <c r="G7" s="36"/>
      <c r="H7" s="36"/>
      <c r="I7" s="3"/>
      <c r="J7" s="2"/>
    </row>
    <row r="29" spans="1:1">
      <c r="A29" s="10" t="s">
        <v>13</v>
      </c>
    </row>
    <row r="31" spans="1:1">
      <c r="A31" s="10" t="s">
        <v>12</v>
      </c>
    </row>
  </sheetData>
  <mergeCells count="1">
    <mergeCell ref="A2:H2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2"/>
  <sheetViews>
    <sheetView zoomScale="90" zoomScaleNormal="90" workbookViewId="0">
      <selection activeCell="A4" sqref="A4"/>
    </sheetView>
  </sheetViews>
  <sheetFormatPr baseColWidth="10" defaultColWidth="10.28515625" defaultRowHeight="12" customHeight="1"/>
  <cols>
    <col min="1" max="1" width="44.7109375" style="4" customWidth="1"/>
    <col min="2" max="2" width="13.5703125" style="6" customWidth="1"/>
    <col min="3" max="6" width="10.28515625" style="4" customWidth="1"/>
    <col min="7" max="7" width="10.28515625" style="5" customWidth="1"/>
    <col min="8" max="16384" width="10.28515625" style="4"/>
  </cols>
  <sheetData>
    <row r="1" spans="1:17" ht="123.75" customHeight="1"/>
    <row r="2" spans="1:17" s="15" customFormat="1" ht="27" customHeight="1">
      <c r="A2" s="68" t="s">
        <v>17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70"/>
      <c r="M2" s="26"/>
      <c r="N2" s="26"/>
      <c r="O2" s="26"/>
      <c r="P2" s="26"/>
      <c r="Q2" s="26"/>
    </row>
    <row r="3" spans="1:17" ht="18" customHeight="1" thickBot="1">
      <c r="A3" s="56"/>
      <c r="B3" s="57">
        <v>2003</v>
      </c>
      <c r="C3" s="57">
        <v>2004</v>
      </c>
      <c r="D3" s="57">
        <v>2005</v>
      </c>
      <c r="E3" s="57">
        <v>2006</v>
      </c>
      <c r="F3" s="57">
        <v>2007</v>
      </c>
      <c r="G3" s="57">
        <v>2008</v>
      </c>
      <c r="H3" s="57">
        <v>2009</v>
      </c>
      <c r="I3" s="57">
        <v>2010</v>
      </c>
      <c r="J3" s="57">
        <v>2011</v>
      </c>
      <c r="K3" s="57">
        <v>2012</v>
      </c>
      <c r="L3" s="57">
        <v>2013</v>
      </c>
      <c r="M3" s="26"/>
      <c r="N3" s="26"/>
      <c r="O3" s="26"/>
      <c r="P3" s="26"/>
      <c r="Q3" s="26"/>
    </row>
    <row r="4" spans="1:17" ht="34.5" customHeight="1" thickBot="1">
      <c r="A4" s="58" t="s">
        <v>7</v>
      </c>
      <c r="B4" s="59">
        <v>6</v>
      </c>
      <c r="C4" s="59">
        <v>34</v>
      </c>
      <c r="D4" s="59">
        <v>63</v>
      </c>
      <c r="E4" s="59">
        <v>101</v>
      </c>
      <c r="F4" s="59">
        <v>108</v>
      </c>
      <c r="G4" s="59">
        <v>112</v>
      </c>
      <c r="H4" s="60">
        <v>114</v>
      </c>
      <c r="I4" s="60">
        <v>117</v>
      </c>
      <c r="J4" s="60">
        <v>119</v>
      </c>
      <c r="K4" s="60">
        <v>123</v>
      </c>
      <c r="L4" s="60">
        <v>124</v>
      </c>
      <c r="M4" s="26"/>
      <c r="N4" s="26"/>
      <c r="O4" s="26"/>
      <c r="P4" s="26"/>
      <c r="Q4" s="26"/>
    </row>
    <row r="5" spans="1:17" ht="34.5" customHeight="1" thickBot="1">
      <c r="A5" s="58" t="s">
        <v>8</v>
      </c>
      <c r="B5" s="59">
        <v>39</v>
      </c>
      <c r="C5" s="59">
        <v>38</v>
      </c>
      <c r="D5" s="59">
        <v>37</v>
      </c>
      <c r="E5" s="59">
        <v>36</v>
      </c>
      <c r="F5" s="59">
        <v>35</v>
      </c>
      <c r="G5" s="59">
        <v>36</v>
      </c>
      <c r="H5" s="60">
        <v>35</v>
      </c>
      <c r="I5" s="60">
        <v>36</v>
      </c>
      <c r="J5" s="60">
        <v>36</v>
      </c>
      <c r="K5" s="59">
        <v>35</v>
      </c>
      <c r="L5" s="59">
        <v>35</v>
      </c>
      <c r="M5" s="26"/>
      <c r="N5" s="26"/>
      <c r="O5" s="26"/>
      <c r="P5" s="26"/>
      <c r="Q5" s="26"/>
    </row>
    <row r="6" spans="1:17" s="15" customFormat="1" ht="34.5" customHeight="1" thickBot="1">
      <c r="A6" s="58" t="s">
        <v>11</v>
      </c>
      <c r="B6" s="59">
        <v>0</v>
      </c>
      <c r="C6" s="59">
        <v>4</v>
      </c>
      <c r="D6" s="59">
        <v>23</v>
      </c>
      <c r="E6" s="59">
        <v>38</v>
      </c>
      <c r="F6" s="59">
        <v>49</v>
      </c>
      <c r="G6" s="59">
        <v>55</v>
      </c>
      <c r="H6" s="60">
        <v>57</v>
      </c>
      <c r="I6" s="60">
        <v>57</v>
      </c>
      <c r="J6" s="60">
        <v>57</v>
      </c>
      <c r="K6" s="59">
        <v>59</v>
      </c>
      <c r="L6" s="59">
        <v>60</v>
      </c>
      <c r="M6" s="26"/>
      <c r="N6" s="26"/>
      <c r="O6" s="26"/>
      <c r="P6" s="26"/>
      <c r="Q6" s="26"/>
    </row>
    <row r="7" spans="1:17" s="15" customFormat="1" ht="28.5" customHeight="1" thickBot="1">
      <c r="A7" s="61" t="s">
        <v>10</v>
      </c>
      <c r="B7" s="62">
        <v>39</v>
      </c>
      <c r="C7" s="62">
        <v>42</v>
      </c>
      <c r="D7" s="62">
        <v>60</v>
      </c>
      <c r="E7" s="62">
        <v>74</v>
      </c>
      <c r="F7" s="62">
        <v>84</v>
      </c>
      <c r="G7" s="62">
        <v>91</v>
      </c>
      <c r="H7" s="63">
        <v>92</v>
      </c>
      <c r="I7" s="63">
        <v>93</v>
      </c>
      <c r="J7" s="63">
        <v>93</v>
      </c>
      <c r="K7" s="63">
        <v>94</v>
      </c>
      <c r="L7" s="63">
        <v>95</v>
      </c>
      <c r="M7" s="26"/>
      <c r="N7" s="27"/>
      <c r="O7" s="27"/>
      <c r="P7" s="27"/>
      <c r="Q7" s="27"/>
    </row>
    <row r="8" spans="1:17" ht="12" customHeight="1">
      <c r="A8" s="28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17" ht="12" customHeight="1">
      <c r="A9" s="28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 ht="12" customHeight="1">
      <c r="A10" s="28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17" ht="12" customHeight="1">
      <c r="A11" s="29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17" ht="12" customHeight="1">
      <c r="A12" s="28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  <row r="13" spans="1:17" ht="12" customHeight="1">
      <c r="A13" s="28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</row>
    <row r="14" spans="1:17" ht="12" customHeight="1">
      <c r="A14" s="28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</row>
    <row r="15" spans="1:17" ht="12" customHeight="1">
      <c r="A15" s="29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1:17" ht="12" customHeight="1">
      <c r="A16" s="28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1:17" ht="12" customHeight="1">
      <c r="A17" s="28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12" customHeight="1">
      <c r="A18" s="28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1:17" ht="12" customHeight="1">
      <c r="A19" s="28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</row>
    <row r="20" spans="1:17" ht="12" customHeight="1">
      <c r="A20" s="28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1:17" ht="12" customHeight="1">
      <c r="A21" s="28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ht="12" customHeight="1">
      <c r="A22" s="28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ht="12" customHeight="1">
      <c r="A23" s="28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1:17" ht="12" customHeight="1">
      <c r="A24" s="28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</row>
    <row r="25" spans="1:17" ht="12" customHeight="1">
      <c r="A25" s="28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</row>
    <row r="26" spans="1:17" ht="12" customHeight="1">
      <c r="A26" s="28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</row>
    <row r="27" spans="1:17" ht="12" customHeight="1">
      <c r="A27" s="28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</row>
    <row r="28" spans="1:17" ht="12" customHeight="1">
      <c r="A28" s="28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</row>
    <row r="29" spans="1:17" ht="12" customHeight="1">
      <c r="A29" s="28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ht="12" customHeight="1">
      <c r="A30" s="30"/>
      <c r="B30" s="26"/>
      <c r="C30" s="26"/>
      <c r="D30" s="26"/>
      <c r="E30" s="26"/>
      <c r="F30" s="26"/>
      <c r="G30" s="26"/>
      <c r="H30" s="26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36" customHeight="1">
      <c r="A31" s="25" t="s">
        <v>2</v>
      </c>
      <c r="B31" s="26"/>
      <c r="C31" s="32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</row>
    <row r="32" spans="1:17" ht="12" customHeight="1">
      <c r="A32" s="33"/>
      <c r="B32" s="26"/>
      <c r="C32" s="34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</row>
  </sheetData>
  <mergeCells count="1">
    <mergeCell ref="A2:L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3"/>
  <sheetViews>
    <sheetView zoomScaleNormal="100" workbookViewId="0">
      <selection activeCell="L19" sqref="L19"/>
    </sheetView>
  </sheetViews>
  <sheetFormatPr baseColWidth="10" defaultColWidth="10.28515625" defaultRowHeight="12" customHeight="1"/>
  <cols>
    <col min="1" max="1" width="18.140625" style="4" customWidth="1"/>
    <col min="2" max="2" width="13.5703125" style="6" customWidth="1"/>
    <col min="3" max="6" width="10.28515625" style="4" customWidth="1"/>
    <col min="7" max="7" width="10.28515625" style="5" customWidth="1"/>
    <col min="8" max="16384" width="10.28515625" style="4"/>
  </cols>
  <sheetData>
    <row r="1" spans="1:17" ht="123.75" customHeight="1"/>
    <row r="2" spans="1:17" s="15" customFormat="1" ht="19.5" customHeight="1">
      <c r="A2" s="17" t="s">
        <v>14</v>
      </c>
      <c r="B2" s="10"/>
      <c r="C2" s="10"/>
      <c r="D2" s="10"/>
      <c r="E2" s="10"/>
      <c r="F2" s="10"/>
      <c r="G2" s="10"/>
      <c r="H2" s="10"/>
      <c r="I2" s="10"/>
      <c r="J2"/>
      <c r="K2"/>
      <c r="L2"/>
      <c r="M2"/>
      <c r="N2"/>
      <c r="O2"/>
      <c r="P2"/>
      <c r="Q2"/>
    </row>
    <row r="3" spans="1:17" ht="18" customHeight="1">
      <c r="A3" s="50" t="s">
        <v>4</v>
      </c>
      <c r="B3" s="51">
        <v>2005</v>
      </c>
      <c r="C3" s="51">
        <v>2006</v>
      </c>
      <c r="D3" s="51">
        <v>2007</v>
      </c>
      <c r="E3" s="51">
        <v>2008</v>
      </c>
      <c r="F3" s="51">
        <v>2009</v>
      </c>
      <c r="G3" s="51">
        <v>2010</v>
      </c>
      <c r="H3" s="51">
        <v>2011</v>
      </c>
      <c r="I3" s="51">
        <v>2012</v>
      </c>
      <c r="J3" s="52">
        <v>2013</v>
      </c>
      <c r="K3"/>
      <c r="L3"/>
      <c r="M3"/>
      <c r="N3"/>
      <c r="O3"/>
      <c r="P3"/>
      <c r="Q3"/>
    </row>
    <row r="4" spans="1:17" ht="16.5" customHeight="1">
      <c r="A4" s="53" t="s">
        <v>3</v>
      </c>
      <c r="B4" s="48">
        <v>48</v>
      </c>
      <c r="C4" s="48">
        <v>48</v>
      </c>
      <c r="D4" s="48">
        <v>48</v>
      </c>
      <c r="E4" s="48">
        <v>53</v>
      </c>
      <c r="F4" s="48">
        <v>60</v>
      </c>
      <c r="G4" s="48">
        <v>61</v>
      </c>
      <c r="H4" s="48">
        <v>71</v>
      </c>
      <c r="I4" s="48">
        <v>81</v>
      </c>
      <c r="J4" s="49">
        <v>91</v>
      </c>
      <c r="K4"/>
      <c r="L4"/>
      <c r="M4"/>
      <c r="N4"/>
      <c r="O4"/>
      <c r="P4"/>
      <c r="Q4"/>
    </row>
    <row r="5" spans="1:17" ht="12" customHeight="1">
      <c r="A5" s="13"/>
      <c r="B5" s="16"/>
      <c r="C5" s="16"/>
      <c r="D5" s="16"/>
      <c r="E5" s="16"/>
      <c r="F5" s="16"/>
      <c r="G5" s="16"/>
      <c r="H5" s="16"/>
      <c r="I5"/>
      <c r="J5"/>
      <c r="K5"/>
      <c r="L5"/>
      <c r="M5"/>
      <c r="N5"/>
      <c r="O5"/>
      <c r="P5"/>
      <c r="Q5"/>
    </row>
    <row r="6" spans="1:17" s="15" customFormat="1" ht="12" customHeight="1">
      <c r="A6" s="13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1:17" s="15" customFormat="1" ht="12" customHeight="1">
      <c r="A7" s="14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2" customHeight="1">
      <c r="A8" s="13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2" customHeight="1">
      <c r="A9" s="13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7" ht="12" customHeight="1">
      <c r="A10" s="13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12" customHeight="1">
      <c r="A11" s="14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12" customHeight="1">
      <c r="A12" s="13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2" customHeight="1">
      <c r="A13" s="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2" customHeight="1">
      <c r="A14" s="13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2" customHeight="1">
      <c r="A15" s="14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2" customHeight="1">
      <c r="A16" s="13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2" customHeight="1">
      <c r="A17" s="13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2" customHeight="1">
      <c r="A18" s="13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12" customHeight="1">
      <c r="A19" s="13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ht="12" customHeight="1">
      <c r="A20" s="13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ht="12" customHeight="1">
      <c r="A21" s="13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ht="12" customHeight="1">
      <c r="A22" s="13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ht="12" customHeight="1">
      <c r="A23" s="1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ht="12" customHeight="1">
      <c r="A24" s="13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2" customHeight="1">
      <c r="A25" s="13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ht="12" customHeight="1">
      <c r="A26" s="13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ht="12" customHeight="1">
      <c r="A27" s="13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2" customHeight="1">
      <c r="A28" s="13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ht="12" customHeight="1">
      <c r="A29" s="13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ht="12" customHeight="1">
      <c r="A30" s="13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ht="12" customHeight="1">
      <c r="A31" s="12"/>
      <c r="B31"/>
      <c r="C31"/>
      <c r="D31"/>
      <c r="E31"/>
      <c r="F31"/>
      <c r="G31"/>
      <c r="H31"/>
      <c r="I31" s="11"/>
      <c r="J31" s="11"/>
      <c r="K31" s="11"/>
      <c r="L31" s="11"/>
      <c r="M31" s="11"/>
      <c r="N31" s="11"/>
      <c r="O31" s="11"/>
      <c r="P31" s="11"/>
      <c r="Q31" s="11"/>
    </row>
    <row r="32" spans="1:17" ht="12" customHeight="1">
      <c r="A32" s="10" t="s">
        <v>2</v>
      </c>
      <c r="B32"/>
      <c r="C32" s="9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ht="12" customHeight="1">
      <c r="A33" s="8"/>
      <c r="B33"/>
      <c r="C33" s="7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</sheetData>
  <printOptions horizontalCentered="1"/>
  <pageMargins left="0.78740157480314965" right="0.75" top="1.9685039370078741" bottom="1" header="1.1811023622047245" footer="0"/>
  <pageSetup paperSize="9" orientation="landscape" horizontalDpi="1200" verticalDpi="1200" r:id="rId1"/>
  <headerFooter alignWithMargins="0">
    <oddHeader>&amp;C&amp;"Arial,Negrita"&amp;12Corrección de tendidos peligrosos. Número total acumulado de apoyos corregidos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85" zoomScaleNormal="85" workbookViewId="0">
      <selection activeCell="D28" sqref="D28"/>
    </sheetView>
  </sheetViews>
  <sheetFormatPr baseColWidth="10" defaultColWidth="11.5703125" defaultRowHeight="12.75"/>
  <cols>
    <col min="1" max="1" width="6.140625" style="19" customWidth="1"/>
    <col min="2" max="2" width="13.85546875" style="19" customWidth="1"/>
    <col min="3" max="3" width="13" style="19" customWidth="1"/>
    <col min="4" max="4" width="25.42578125" style="19" customWidth="1"/>
    <col min="5" max="16384" width="11.5703125" style="19"/>
  </cols>
  <sheetData>
    <row r="1" spans="1:5" ht="59.25" customHeight="1">
      <c r="A1" s="18"/>
      <c r="B1" s="18"/>
      <c r="C1" s="18"/>
      <c r="D1" s="18"/>
    </row>
    <row r="2" spans="1:5">
      <c r="A2" s="18"/>
      <c r="B2" s="18"/>
      <c r="C2" s="18"/>
      <c r="D2" s="18"/>
    </row>
    <row r="3" spans="1:5">
      <c r="A3" s="18"/>
      <c r="B3" s="18"/>
      <c r="C3" s="18"/>
      <c r="D3" s="18"/>
    </row>
    <row r="4" spans="1:5">
      <c r="A4" s="18"/>
      <c r="B4" s="18"/>
      <c r="C4" s="18"/>
      <c r="D4" s="18"/>
    </row>
    <row r="5" spans="1:5">
      <c r="A5" s="54" t="s">
        <v>9</v>
      </c>
      <c r="B5" s="54"/>
      <c r="C5" s="54"/>
      <c r="D5" s="54"/>
      <c r="E5" s="55"/>
    </row>
    <row r="6" spans="1:5">
      <c r="A6" s="72"/>
      <c r="B6" s="72"/>
      <c r="C6" s="72"/>
      <c r="D6" s="20"/>
    </row>
    <row r="7" spans="1:5">
      <c r="A7" s="73" t="s">
        <v>4</v>
      </c>
      <c r="B7" s="75" t="s">
        <v>5</v>
      </c>
      <c r="C7" s="75" t="s">
        <v>6</v>
      </c>
      <c r="D7" s="77" t="s">
        <v>15</v>
      </c>
    </row>
    <row r="8" spans="1:5" ht="25.5" customHeight="1">
      <c r="A8" s="74"/>
      <c r="B8" s="76"/>
      <c r="C8" s="76"/>
      <c r="D8" s="78"/>
    </row>
    <row r="9" spans="1:5">
      <c r="A9" s="39">
        <v>2002</v>
      </c>
      <c r="B9" s="21">
        <v>27</v>
      </c>
      <c r="C9" s="21">
        <v>28</v>
      </c>
      <c r="D9" s="40">
        <v>94</v>
      </c>
    </row>
    <row r="10" spans="1:5">
      <c r="A10" s="39">
        <v>2003</v>
      </c>
      <c r="B10" s="21">
        <v>30</v>
      </c>
      <c r="C10" s="21">
        <v>21</v>
      </c>
      <c r="D10" s="40">
        <v>100</v>
      </c>
    </row>
    <row r="11" spans="1:5">
      <c r="A11" s="39">
        <v>2004</v>
      </c>
      <c r="B11" s="21">
        <v>34</v>
      </c>
      <c r="C11" s="21">
        <v>40</v>
      </c>
      <c r="D11" s="40">
        <v>121</v>
      </c>
    </row>
    <row r="12" spans="1:5">
      <c r="A12" s="39">
        <v>2005</v>
      </c>
      <c r="B12" s="21">
        <v>42</v>
      </c>
      <c r="C12" s="21">
        <v>33</v>
      </c>
      <c r="D12" s="40">
        <v>133</v>
      </c>
    </row>
    <row r="13" spans="1:5">
      <c r="A13" s="39">
        <v>2006</v>
      </c>
      <c r="B13" s="21">
        <v>40</v>
      </c>
      <c r="C13" s="21">
        <v>67</v>
      </c>
      <c r="D13" s="40">
        <v>177</v>
      </c>
    </row>
    <row r="14" spans="1:5">
      <c r="A14" s="39">
        <v>2007</v>
      </c>
      <c r="B14" s="21">
        <v>41</v>
      </c>
      <c r="C14" s="21">
        <v>34</v>
      </c>
      <c r="D14" s="40">
        <v>167</v>
      </c>
    </row>
    <row r="15" spans="1:5">
      <c r="A15" s="39">
        <v>2008</v>
      </c>
      <c r="B15" s="21">
        <v>54</v>
      </c>
      <c r="C15" s="21">
        <v>77</v>
      </c>
      <c r="D15" s="40">
        <v>213</v>
      </c>
    </row>
    <row r="16" spans="1:5">
      <c r="A16" s="39">
        <v>2009</v>
      </c>
      <c r="B16" s="21">
        <v>61</v>
      </c>
      <c r="C16" s="21">
        <v>70</v>
      </c>
      <c r="D16" s="40">
        <v>241</v>
      </c>
    </row>
    <row r="17" spans="1:4">
      <c r="A17" s="39">
        <v>2010</v>
      </c>
      <c r="B17" s="21">
        <v>63</v>
      </c>
      <c r="C17" s="21">
        <v>86</v>
      </c>
      <c r="D17" s="40">
        <v>275</v>
      </c>
    </row>
    <row r="18" spans="1:4">
      <c r="A18" s="39">
        <v>2011</v>
      </c>
      <c r="B18" s="21">
        <v>76</v>
      </c>
      <c r="C18" s="21">
        <v>86</v>
      </c>
      <c r="D18" s="40">
        <v>312</v>
      </c>
    </row>
    <row r="19" spans="1:4">
      <c r="A19" s="39">
        <v>2012</v>
      </c>
      <c r="B19" s="21">
        <v>84</v>
      </c>
      <c r="C19" s="21">
        <v>78</v>
      </c>
      <c r="D19" s="40">
        <v>305</v>
      </c>
    </row>
    <row r="20" spans="1:4">
      <c r="A20" s="41">
        <v>2013</v>
      </c>
      <c r="B20" s="42">
        <v>96</v>
      </c>
      <c r="C20" s="42">
        <v>57</v>
      </c>
      <c r="D20" s="43">
        <v>332</v>
      </c>
    </row>
    <row r="21" spans="1:4">
      <c r="A21" s="22"/>
      <c r="B21" s="23"/>
      <c r="C21" s="23"/>
      <c r="D21" s="23"/>
    </row>
    <row r="22" spans="1:4">
      <c r="A22" s="24" t="s">
        <v>18</v>
      </c>
      <c r="B22" s="24"/>
      <c r="C22" s="24"/>
      <c r="D22" s="24"/>
    </row>
    <row r="23" spans="1:4">
      <c r="A23" s="71"/>
      <c r="B23" s="71"/>
      <c r="C23" s="71"/>
      <c r="D23" s="71"/>
    </row>
  </sheetData>
  <mergeCells count="6">
    <mergeCell ref="A23:D23"/>
    <mergeCell ref="A6:C6"/>
    <mergeCell ref="A7:A8"/>
    <mergeCell ref="B7:B8"/>
    <mergeCell ref="C7:C8"/>
    <mergeCell ref="D7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Aves Acuáticas</vt:lpstr>
      <vt:lpstr>Cangrejo</vt:lpstr>
      <vt:lpstr>Aguila</vt:lpstr>
      <vt:lpstr>Lince</vt:lpstr>
    </vt:vector>
  </TitlesOfParts>
  <Company>cma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frl</dc:creator>
  <cp:lastModifiedBy>mmmartinez</cp:lastModifiedBy>
  <cp:lastPrinted>2012-03-13T08:55:04Z</cp:lastPrinted>
  <dcterms:created xsi:type="dcterms:W3CDTF">2010-04-19T10:48:13Z</dcterms:created>
  <dcterms:modified xsi:type="dcterms:W3CDTF">2015-11-24T15:57:15Z</dcterms:modified>
</cp:coreProperties>
</file>