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720" yWindow="-120" windowWidth="15090" windowHeight="5130" activeTab="4"/>
  </bookViews>
  <sheets>
    <sheet name="Inversión Total" sheetId="20" r:id="rId1"/>
    <sheet name="Inversión_Prov 2013" sheetId="27" r:id="rId2"/>
    <sheet name="Inversión_Prov 2012" sheetId="22" r:id="rId3"/>
    <sheet name="Invesión_Prov_2011" sheetId="19" r:id="rId4"/>
    <sheet name="Inversión_Categorias" sheetId="18" r:id="rId5"/>
    <sheet name="Inversion_obras_2013" sheetId="24" r:id="rId6"/>
    <sheet name="Inversion_servi_2013" sheetId="25" r:id="rId7"/>
  </sheets>
  <externalReferences>
    <externalReference r:id="rId8"/>
  </externalReferences>
  <definedNames>
    <definedName name="_1112">'[1]CuadroGral_Objetivos-Indicad'!$H$8</definedName>
    <definedName name="_1121">'[1]CuadroGral_Objetivos-Indicad'!$H$10</definedName>
    <definedName name="_1122">'[1]CuadroGral_Objetivos-Indicad'!$H$11</definedName>
    <definedName name="_1123">'[1]CuadroGral_Objetivos-Indicad'!$H$12</definedName>
    <definedName name="_1131">'[1]CuadroGral_Objetivos-Indicad'!$H$13</definedName>
    <definedName name="_1212">'[1]CuadroGral_Objetivos-Indicad'!$H$15</definedName>
    <definedName name="_1213">'[1]CuadroGral_Objetivos-Indicad'!$H$16</definedName>
    <definedName name="_1214">'[1]CuadroGral_Objetivos-Indicad'!$H$17</definedName>
    <definedName name="_1221">'[1]CuadroGral_Objetivos-Indicad'!$H$18</definedName>
    <definedName name="_1222">'[1]CuadroGral_Objetivos-Indicad'!$H$19</definedName>
    <definedName name="_1312">'[1]CuadroGral_Objetivos-Indicad'!$H$21</definedName>
    <definedName name="_1313">'[1]CuadroGral_Objetivos-Indicad'!$H$22</definedName>
    <definedName name="_1314">'[1]CuadroGral_Objetivos-Indicad'!$H$23</definedName>
    <definedName name="_1322">'[1]CuadroGral_Objetivos-Indicad'!$H$25</definedName>
    <definedName name="_1331">'[1]CuadroGral_Objetivos-Indicad'!$H$26</definedName>
    <definedName name="_1332">'[1]CuadroGral_Objetivos-Indicad'!$H$27</definedName>
    <definedName name="_1333">'[1]CuadroGral_Objetivos-Indicad'!$H$28</definedName>
    <definedName name="_1341">'[1]CuadroGral_Objetivos-Indicad'!$H$29</definedName>
    <definedName name="_1342">'[1]CuadroGral_Objetivos-Indicad'!$H$30</definedName>
    <definedName name="_1343">'[1]CuadroGral_Objetivos-Indicad'!$H$31</definedName>
    <definedName name="_1412">'[1]CuadroGral_Objetivos-Indicad'!$H$33</definedName>
    <definedName name="_1413">'[1]CuadroGral_Objetivos-Indicad'!$H$34</definedName>
    <definedName name="_1421">'[1]CuadroGral_Objetivos-Indicad'!$H$35</definedName>
    <definedName name="_1422">'[1]CuadroGral_Objetivos-Indicad'!$H$36</definedName>
    <definedName name="_2111">'[1]CuadroGral_Objetivos-Indicad'!$H$37</definedName>
    <definedName name="_2121">'[1]CuadroGral_Objetivos-Indicad'!$H$38</definedName>
    <definedName name="_2131">'[1]CuadroGral_Objetivos-Indicad'!$H$39</definedName>
    <definedName name="_3111">'[1]CuadroGral_Objetivos-Indicad'!$H$40</definedName>
    <definedName name="_xlnm._FilterDatabase" localSheetId="4" hidden="1">Inversión_Categorias!#REF!</definedName>
    <definedName name="_PAG2011" localSheetId="1">#REF!</definedName>
    <definedName name="_PAG2011">#REF!</definedName>
    <definedName name="COD" localSheetId="2">#REF!</definedName>
    <definedName name="COD" localSheetId="1">#REF!</definedName>
    <definedName name="COD">#REF!</definedName>
    <definedName name="DIST" localSheetId="2">#REF!</definedName>
    <definedName name="DIST" localSheetId="1">#REF!</definedName>
    <definedName name="DIST">#REF!</definedName>
    <definedName name="Format" localSheetId="1">#REF!</definedName>
    <definedName name="Format">#REF!</definedName>
    <definedName name="Header" localSheetId="1">#REF!</definedName>
    <definedName name="Header">#REF!</definedName>
    <definedName name="PAGT" localSheetId="2">#REF!</definedName>
    <definedName name="PAGT" localSheetId="1">#REF!</definedName>
    <definedName name="PAGT">#REF!</definedName>
    <definedName name="RawData" localSheetId="1">#REF!</definedName>
    <definedName name="RawData">#REF!</definedName>
    <definedName name="RawHeader" localSheetId="1">#REF!</definedName>
    <definedName name="RawHeader">#REF!</definedName>
    <definedName name="sustituto" localSheetId="2">#REF!</definedName>
    <definedName name="sustituto" localSheetId="1">#REF!</definedName>
  </definedNames>
  <calcPr calcId="125725"/>
</workbook>
</file>

<file path=xl/calcChain.xml><?xml version="1.0" encoding="utf-8"?>
<calcChain xmlns="http://schemas.openxmlformats.org/spreadsheetml/2006/main">
  <c r="I6" i="18"/>
  <c r="I7"/>
  <c r="I8"/>
  <c r="I9"/>
  <c r="I10"/>
  <c r="I11"/>
  <c r="I12"/>
  <c r="F6" i="27"/>
  <c r="I6" s="1"/>
  <c r="J6" s="1"/>
  <c r="F7"/>
  <c r="I7" s="1"/>
  <c r="J7" s="1"/>
  <c r="F8"/>
  <c r="I8" s="1"/>
  <c r="J8" s="1"/>
  <c r="F9"/>
  <c r="I9" s="1"/>
  <c r="J9" s="1"/>
  <c r="F10"/>
  <c r="I10" s="1"/>
  <c r="J10" s="1"/>
  <c r="F5"/>
  <c r="I5" s="1"/>
  <c r="J5" s="1"/>
  <c r="D10"/>
  <c r="G10" s="1"/>
  <c r="H10" s="1"/>
  <c r="D9"/>
  <c r="G9" s="1"/>
  <c r="H9" s="1"/>
  <c r="D8"/>
  <c r="G8" s="1"/>
  <c r="H8" s="1"/>
  <c r="D7"/>
  <c r="G7" s="1"/>
  <c r="H7" s="1"/>
  <c r="D6"/>
  <c r="G6" s="1"/>
  <c r="H6" s="1"/>
  <c r="D5"/>
  <c r="G5" s="1"/>
  <c r="H5" s="1"/>
  <c r="B13" i="20"/>
  <c r="H12" i="18"/>
  <c r="F20" i="25"/>
  <c r="F13"/>
  <c r="F11"/>
  <c r="F7"/>
  <c r="E12" i="18"/>
  <c r="F33" i="24"/>
  <c r="F29"/>
  <c r="F24"/>
  <c r="F7"/>
  <c r="D13" i="20"/>
  <c r="H10" i="22"/>
  <c r="I10" s="1"/>
  <c r="E10"/>
  <c r="F10" s="1"/>
  <c r="C10"/>
  <c r="H9"/>
  <c r="I9" s="1"/>
  <c r="C9"/>
  <c r="E9" s="1"/>
  <c r="F9" s="1"/>
  <c r="H8"/>
  <c r="I8" s="1"/>
  <c r="C8"/>
  <c r="E8" s="1"/>
  <c r="F8" s="1"/>
  <c r="H7"/>
  <c r="I7" s="1"/>
  <c r="E7"/>
  <c r="F7" s="1"/>
  <c r="C7"/>
  <c r="I6"/>
  <c r="H6"/>
  <c r="C6"/>
  <c r="E6" s="1"/>
  <c r="F6" s="1"/>
  <c r="H5"/>
  <c r="I5" s="1"/>
  <c r="C5"/>
  <c r="E5" s="1"/>
  <c r="F5" s="1"/>
  <c r="G12" i="18"/>
  <c r="D12"/>
  <c r="H11" i="19"/>
  <c r="I11" s="1"/>
  <c r="E11"/>
  <c r="F11" s="1"/>
  <c r="C11"/>
  <c r="H10"/>
  <c r="I10" s="1"/>
  <c r="F10"/>
  <c r="E10"/>
  <c r="C10"/>
  <c r="H9"/>
  <c r="I9" s="1"/>
  <c r="C9"/>
  <c r="E9" s="1"/>
  <c r="F9" s="1"/>
  <c r="H8"/>
  <c r="I8" s="1"/>
  <c r="C8"/>
  <c r="E8" s="1"/>
  <c r="F8" s="1"/>
  <c r="I7"/>
  <c r="H7"/>
  <c r="E7"/>
  <c r="F7" s="1"/>
  <c r="C7"/>
  <c r="H6"/>
  <c r="I6" s="1"/>
  <c r="C6"/>
  <c r="E6" s="1"/>
  <c r="F6" s="1"/>
  <c r="F12" i="18"/>
  <c r="C12"/>
</calcChain>
</file>

<file path=xl/sharedStrings.xml><?xml version="1.0" encoding="utf-8"?>
<sst xmlns="http://schemas.openxmlformats.org/spreadsheetml/2006/main" count="357" uniqueCount="148">
  <si>
    <t>Huelva</t>
  </si>
  <si>
    <t>TOTAL</t>
  </si>
  <si>
    <t>Granada</t>
  </si>
  <si>
    <t>Málaga</t>
  </si>
  <si>
    <t>Sevilla</t>
  </si>
  <si>
    <t>Almería</t>
  </si>
  <si>
    <t>€</t>
  </si>
  <si>
    <t>PROVINCIA</t>
  </si>
  <si>
    <t>Cádiz</t>
  </si>
  <si>
    <t>Obras</t>
  </si>
  <si>
    <t>Servicios</t>
  </si>
  <si>
    <t>Inversiones realizadas en las costas de Andalucía, 2011</t>
  </si>
  <si>
    <t>Provincia</t>
  </si>
  <si>
    <t>Total 2011</t>
  </si>
  <si>
    <t>Total M€ 2011</t>
  </si>
  <si>
    <t>m linea corta</t>
  </si>
  <si>
    <t>Km linea corta</t>
  </si>
  <si>
    <t>€/Km</t>
  </si>
  <si>
    <t>Convenios</t>
  </si>
  <si>
    <t>Gastos diversos</t>
  </si>
  <si>
    <t>Obras 2011</t>
  </si>
  <si>
    <t>Servicios 2011</t>
  </si>
  <si>
    <t>Obras 2012</t>
  </si>
  <si>
    <t>Servicios 2012</t>
  </si>
  <si>
    <t>Total 2012</t>
  </si>
  <si>
    <t>Total M€ 2012</t>
  </si>
  <si>
    <t>€/Km de costa</t>
  </si>
  <si>
    <t>Inversión €</t>
  </si>
  <si>
    <t>Indemnizaciones</t>
  </si>
  <si>
    <t>Expropiaciones</t>
  </si>
  <si>
    <t>Total</t>
  </si>
  <si>
    <t>-</t>
  </si>
  <si>
    <t xml:space="preserve">Cádiz </t>
  </si>
  <si>
    <t xml:space="preserve">Provincia </t>
  </si>
  <si>
    <t>Municipio</t>
  </si>
  <si>
    <t>Expediente</t>
  </si>
  <si>
    <t>2013 - Título del proyecto</t>
  </si>
  <si>
    <t>2013 - Objeto</t>
  </si>
  <si>
    <t>2013 - Inversión</t>
  </si>
  <si>
    <t>Varios</t>
  </si>
  <si>
    <t>04-0262</t>
  </si>
  <si>
    <t>Accesibilidad a las playas de la provincia de Almería - 4ª Fase. Términos municipales de Adra, Berja, El Ejido, Roquetas de Mar, Almería, Carboneras, Mojácar, Garrucha, Vera, Cuevas de Almanzora y Pulpí (y Addenda)</t>
  </si>
  <si>
    <t>Obra</t>
  </si>
  <si>
    <t>04-0289</t>
  </si>
  <si>
    <t>Mantenimiento y conservación de la costa de Almería.Aanualidades 2011-2012 (Almería)</t>
  </si>
  <si>
    <t>04-1302</t>
  </si>
  <si>
    <t>Recuperación ambiental del delta del río Andarax, fase I</t>
  </si>
  <si>
    <t>San Fernando</t>
  </si>
  <si>
    <t>11-0574</t>
  </si>
  <si>
    <t>Recuperación ambiental del molino de Zaporito y su entorno</t>
  </si>
  <si>
    <t>Puerto de Santa María (El)</t>
  </si>
  <si>
    <t>11-0595</t>
  </si>
  <si>
    <t>Recuperación y rehabilitación del molino de mareas "El Caño"</t>
  </si>
  <si>
    <t>11-0657</t>
  </si>
  <si>
    <t>Mantenimiento y conservación de las salinas "Esperanza Grande" y "Esperanza Chica</t>
  </si>
  <si>
    <t>11-0662</t>
  </si>
  <si>
    <t>Desarenados, perfilados de playas y conservación en el frente litoral del Campo de Gibraltar. Término municipal de Tarifa, Algeciras, La Línea, Los Barrios y San Roque, anualidades 2009-2011</t>
  </si>
  <si>
    <t>11-0663</t>
  </si>
  <si>
    <t>Desarenados, perfilados de playa y conservación en el frente litoral de Cádiz entre Sanlúcar de Barrameda y Barbate. Anualidades 2009-2011</t>
  </si>
  <si>
    <t>11-0664</t>
  </si>
  <si>
    <t>Limpieza del frente litoral entre Trebujena y Barbate, anualidades 2009-2011</t>
  </si>
  <si>
    <t>11-0802</t>
  </si>
  <si>
    <t>Recuperación de la playa de Fuentebravía</t>
  </si>
  <si>
    <t>11-0819</t>
  </si>
  <si>
    <t>Conservación y mantenimiento del litoral de la provincia de Cádiz. 2012-2013</t>
  </si>
  <si>
    <t xml:space="preserve">Obra </t>
  </si>
  <si>
    <t>11-0823</t>
  </si>
  <si>
    <t>Retirada de arenas en duna de Valdevaqueros y aporte en  playas adyacentes; término municipal de Tarifa y Algeciras. Fase I</t>
  </si>
  <si>
    <t>11-0830</t>
  </si>
  <si>
    <t>Reparación del talud de la plataforma central de acceso a la playa de Fuentebravía</t>
  </si>
  <si>
    <t>11-0831</t>
  </si>
  <si>
    <t>Redistribución de arena en las playas de Camposoto y La Barrosa, término municipal de San Fernando y Chiclana (Cádiz)</t>
  </si>
  <si>
    <t>11-0832</t>
  </si>
  <si>
    <t xml:space="preserve">Redistribución de arena en las playas de Getares, Rinconcillo y Palmones, término municipal de Algeciras y Los Barrios </t>
  </si>
  <si>
    <t>Sanlúcar de Barrameda</t>
  </si>
  <si>
    <t>11-0833</t>
  </si>
  <si>
    <t>Redistribución de arenas en las playas de La Calzada_Piletas</t>
  </si>
  <si>
    <t>Conil de la Frontera</t>
  </si>
  <si>
    <t>11-0834</t>
  </si>
  <si>
    <t>Apertura del cauce en la desembocadura del Río Salado</t>
  </si>
  <si>
    <t>11-0835</t>
  </si>
  <si>
    <t>Reparación del pretil de las murallas de Cádiz en el campo del sur</t>
  </si>
  <si>
    <t>11-1526</t>
  </si>
  <si>
    <t xml:space="preserve">Actuaciones de restauración ambiental en Los Toruños </t>
  </si>
  <si>
    <t>18-0197</t>
  </si>
  <si>
    <t>Conservación  y  mantenimiento del litoral de la provincia de Granada (2012-2013)</t>
  </si>
  <si>
    <t>21-0336</t>
  </si>
  <si>
    <t>Adecentamiento y restauración del dominio público marítimo-terrestre en la provincia de Huelva, años 2008-2009</t>
  </si>
  <si>
    <t>Almonte</t>
  </si>
  <si>
    <t>21-0414</t>
  </si>
  <si>
    <t>Reparación de rotura puntual del talud perimetral del paseo marítimo de Matalascañas</t>
  </si>
  <si>
    <t>29-0278</t>
  </si>
  <si>
    <t>Conservación, mantenimiento y gestión medioambiental en playas del litoral de la provincia de Málaga. Anualidades 2008-2010.</t>
  </si>
  <si>
    <t>29-0282</t>
  </si>
  <si>
    <t>Proyecto de  redistribución y mejora granulométrica de arenas en las playas de la provincia de Málaga (2011-2012)</t>
  </si>
  <si>
    <t>29-0340</t>
  </si>
  <si>
    <t>Conservación y mantenimiento del litoral de la provincia de Málaga. 2012-2013</t>
  </si>
  <si>
    <t>41-0115</t>
  </si>
  <si>
    <t>Proyecto de mantenimiento y conservación del litoral del dominio público marítimo terrestre de la provincia de Sevilla 2012-2013</t>
  </si>
  <si>
    <t>04-0197</t>
  </si>
  <si>
    <t>Asistencia técnica  para la realización de los deslindes de los términos municipales de Énix, Almería, Mojácar, Vera y Pulpí (Almería).</t>
  </si>
  <si>
    <t>Servicio</t>
  </si>
  <si>
    <t>04-0296</t>
  </si>
  <si>
    <t>Contrato de servicio en materia de seguridad y salud durante la ejecución de las obras de "Recuperación ambiental del delta del río Andarax, fase I, término municipal de Almería" y "Mantenimiento y conservación de la costa de Almería, anualidades 2011-2012 (Almería)"</t>
  </si>
  <si>
    <t>11-0811</t>
  </si>
  <si>
    <t>Colaboración a la dirección facultativa en la ejecución de las obras de los proyectos de limpieza y conservación y mantenimiento de las playas en el frente litoral de la provincia de Cádiz</t>
  </si>
  <si>
    <t>11-0812</t>
  </si>
  <si>
    <t>Apoyo en materia de seguridad y salud durante la ejecución de las obras de la demarcación de costas Andalucía-Atlántico.- año 2012</t>
  </si>
  <si>
    <t>11-0829</t>
  </si>
  <si>
    <t>Desarrollo del programa de vigilancia ambiental de la obra de recuperación de la playa de Fuentebravía</t>
  </si>
  <si>
    <t>21-0356</t>
  </si>
  <si>
    <t>Asistencia técnica para el apoyo en la realización de diversos trabajos relacionados con los expedientes  de deslinde del dominio público marítimo terrestre en el servicio de costas de Huelva</t>
  </si>
  <si>
    <t>29-0270</t>
  </si>
  <si>
    <t>Asistencia técnica para tareas de apoyo jurídico en la recuperación y restauración ambiental en la costa en la provincia de Málaga.</t>
  </si>
  <si>
    <t>29-0288</t>
  </si>
  <si>
    <t>Contrato de servicio en materia de seguridad y salud durante la ejecución de las obras de la demarcación de costas de Andalucía-Mediterraneo. 2010-2012 (Málaga )</t>
  </si>
  <si>
    <t>29-0290</t>
  </si>
  <si>
    <t>Redacción del proyecto de nuevo paseo marítimo de Guadalmar</t>
  </si>
  <si>
    <t>Vélez-Málaga</t>
  </si>
  <si>
    <t>29-0294</t>
  </si>
  <si>
    <t>Redaccion del proyecto recuperación medio-ambiental del delta  del  río Vélez</t>
  </si>
  <si>
    <t>Nerja</t>
  </si>
  <si>
    <t>29-0323</t>
  </si>
  <si>
    <t>Redacción del proyecto de sendero litoral y recuperación ambiental del borde costero del Playazo</t>
  </si>
  <si>
    <t>Marbella</t>
  </si>
  <si>
    <t>29-0346</t>
  </si>
  <si>
    <t>Redacción del proyecto de estabilización de las playas y adecuación del borde litoral entre los ríos Guadalmina y Guadaiza</t>
  </si>
  <si>
    <t>Obras 2013</t>
  </si>
  <si>
    <t>Servicios 2013</t>
  </si>
  <si>
    <t>Inversiones en costas en Andalucía, 2011, 2012 y 2013.</t>
  </si>
  <si>
    <t>Inversiones realizadas en costas por provincias y categoría, 2012-2013</t>
  </si>
  <si>
    <t>Fuente: Ministerio de Agricultura, Alimentación y Medio Ambiente, 2014.</t>
  </si>
  <si>
    <t>Inversiones en obras por provincia, 2013.</t>
  </si>
  <si>
    <t>Total M€ 2010</t>
  </si>
  <si>
    <t>Total M€ 2013</t>
  </si>
  <si>
    <t>Total 2013</t>
  </si>
  <si>
    <t>Inversiones en servicios por provincia, 2013.</t>
  </si>
  <si>
    <t>Descenso (2012-2010)</t>
  </si>
  <si>
    <t>Descenso (2013-2010)</t>
  </si>
  <si>
    <t>Descenso (2012-2010) %</t>
  </si>
  <si>
    <t>Descenso (2013-2010) %</t>
  </si>
  <si>
    <t>INVERSIONES POR PROVINCIAS Y DESCENSO 2010-2013</t>
  </si>
  <si>
    <t>Descenso 2010-2012</t>
  </si>
  <si>
    <t>Descenso 2010-2012 %</t>
  </si>
  <si>
    <t>Inversiones por provincias. Comparativa 2010-2012</t>
  </si>
  <si>
    <t>Descenso 2010-2011</t>
  </si>
  <si>
    <t>Descenso 2010-2011 %</t>
  </si>
  <si>
    <t>Unidades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</si>
</sst>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  <charset val="1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>
      <alignment vertical="top"/>
    </xf>
  </cellStyleXfs>
  <cellXfs count="139">
    <xf numFmtId="0" fontId="0" fillId="0" borderId="0" xfId="0"/>
    <xf numFmtId="4" fontId="5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4" fontId="6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/>
    <xf numFmtId="0" fontId="6" fillId="0" borderId="0" xfId="0" applyFont="1" applyFill="1"/>
    <xf numFmtId="3" fontId="4" fillId="0" borderId="0" xfId="0" applyNumberFormat="1" applyFont="1" applyFill="1"/>
    <xf numFmtId="10" fontId="4" fillId="0" borderId="0" xfId="0" applyNumberFormat="1" applyFont="1" applyFill="1"/>
    <xf numFmtId="0" fontId="2" fillId="0" borderId="0" xfId="0" applyFont="1"/>
    <xf numFmtId="4" fontId="0" fillId="0" borderId="0" xfId="0" applyNumberFormat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10" fillId="0" borderId="0" xfId="1"/>
    <xf numFmtId="0" fontId="2" fillId="0" borderId="0" xfId="1" applyFont="1"/>
    <xf numFmtId="0" fontId="10" fillId="0" borderId="0" xfId="1" applyFont="1"/>
    <xf numFmtId="0" fontId="11" fillId="0" borderId="0" xfId="1" applyFont="1"/>
    <xf numFmtId="3" fontId="10" fillId="0" borderId="0" xfId="1" applyNumberFormat="1" applyFont="1"/>
    <xf numFmtId="10" fontId="10" fillId="0" borderId="0" xfId="1" applyNumberFormat="1"/>
    <xf numFmtId="0" fontId="12" fillId="0" borderId="3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 vertical="center" wrapText="1"/>
    </xf>
    <xf numFmtId="4" fontId="12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Border="1"/>
    <xf numFmtId="0" fontId="10" fillId="0" borderId="1" xfId="0" applyFont="1" applyBorder="1" applyAlignment="1">
      <alignment horizontal="center"/>
    </xf>
    <xf numFmtId="3" fontId="0" fillId="0" borderId="1" xfId="0" applyNumberFormat="1" applyBorder="1"/>
    <xf numFmtId="4" fontId="2" fillId="0" borderId="1" xfId="0" applyNumberFormat="1" applyFont="1" applyFill="1" applyBorder="1" applyAlignment="1" applyProtection="1">
      <alignment horizontal="right" vertical="top"/>
    </xf>
    <xf numFmtId="4" fontId="2" fillId="0" borderId="1" xfId="0" applyNumberFormat="1" applyFont="1" applyBorder="1"/>
    <xf numFmtId="0" fontId="12" fillId="0" borderId="2" xfId="0" applyNumberFormat="1" applyFont="1" applyFill="1" applyBorder="1" applyAlignment="1" applyProtection="1">
      <alignment horizontal="left" vertical="top"/>
    </xf>
    <xf numFmtId="4" fontId="12" fillId="0" borderId="4" xfId="0" applyNumberFormat="1" applyFont="1" applyFill="1" applyBorder="1" applyAlignment="1" applyProtection="1">
      <alignment horizontal="right" vertical="top"/>
    </xf>
    <xf numFmtId="4" fontId="0" fillId="0" borderId="4" xfId="0" applyNumberFormat="1" applyBorder="1"/>
    <xf numFmtId="0" fontId="12" fillId="0" borderId="1" xfId="0" applyNumberFormat="1" applyFont="1" applyFill="1" applyBorder="1" applyAlignment="1" applyProtection="1">
      <alignment vertical="top"/>
    </xf>
    <xf numFmtId="0" fontId="0" fillId="0" borderId="1" xfId="0" applyBorder="1"/>
    <xf numFmtId="0" fontId="1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Border="1"/>
    <xf numFmtId="2" fontId="10" fillId="0" borderId="0" xfId="1" applyNumberFormat="1" applyBorder="1" applyAlignment="1">
      <alignment horizontal="center"/>
    </xf>
    <xf numFmtId="0" fontId="10" fillId="0" borderId="0" xfId="1" applyBorder="1" applyAlignment="1">
      <alignment horizontal="center"/>
    </xf>
    <xf numFmtId="10" fontId="10" fillId="0" borderId="0" xfId="1" applyNumberFormat="1" applyBorder="1" applyAlignment="1">
      <alignment horizontal="center"/>
    </xf>
    <xf numFmtId="0" fontId="10" fillId="0" borderId="0" xfId="1" applyFill="1"/>
    <xf numFmtId="0" fontId="10" fillId="0" borderId="1" xfId="1" applyFont="1" applyFill="1" applyBorder="1" applyAlignment="1">
      <alignment horizontal="center"/>
    </xf>
    <xf numFmtId="3" fontId="10" fillId="0" borderId="1" xfId="1" applyNumberFormat="1" applyFill="1" applyBorder="1" applyAlignment="1">
      <alignment horizontal="center"/>
    </xf>
    <xf numFmtId="0" fontId="12" fillId="0" borderId="0" xfId="2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0" fillId="0" borderId="6" xfId="1" applyFont="1" applyBorder="1"/>
    <xf numFmtId="0" fontId="10" fillId="0" borderId="7" xfId="1" applyFont="1" applyBorder="1"/>
    <xf numFmtId="0" fontId="10" fillId="0" borderId="4" xfId="1" applyFont="1" applyBorder="1"/>
    <xf numFmtId="164" fontId="10" fillId="0" borderId="4" xfId="1" applyNumberFormat="1" applyFont="1" applyBorder="1"/>
    <xf numFmtId="2" fontId="10" fillId="0" borderId="6" xfId="1" applyNumberFormat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2" fontId="10" fillId="0" borderId="4" xfId="1" applyNumberFormat="1" applyFont="1" applyBorder="1" applyAlignment="1">
      <alignment horizontal="center"/>
    </xf>
    <xf numFmtId="10" fontId="10" fillId="0" borderId="7" xfId="1" applyNumberFormat="1" applyFont="1" applyBorder="1" applyAlignment="1">
      <alignment horizontal="center"/>
    </xf>
    <xf numFmtId="10" fontId="10" fillId="0" borderId="4" xfId="1" applyNumberFormat="1" applyFont="1" applyBorder="1" applyAlignment="1">
      <alignment horizontal="center"/>
    </xf>
    <xf numFmtId="2" fontId="10" fillId="0" borderId="8" xfId="1" applyNumberFormat="1" applyBorder="1" applyAlignment="1">
      <alignment horizontal="center"/>
    </xf>
    <xf numFmtId="0" fontId="10" fillId="0" borderId="8" xfId="1" applyBorder="1" applyAlignment="1">
      <alignment horizontal="center"/>
    </xf>
    <xf numFmtId="10" fontId="10" fillId="0" borderId="8" xfId="1" applyNumberFormat="1" applyBorder="1" applyAlignment="1">
      <alignment horizontal="center"/>
    </xf>
    <xf numFmtId="164" fontId="10" fillId="0" borderId="5" xfId="1" applyNumberFormat="1" applyFont="1" applyBorder="1"/>
    <xf numFmtId="2" fontId="10" fillId="0" borderId="5" xfId="1" applyNumberFormat="1" applyBorder="1" applyAlignment="1">
      <alignment horizontal="center"/>
    </xf>
    <xf numFmtId="0" fontId="10" fillId="0" borderId="5" xfId="1" applyBorder="1" applyAlignment="1">
      <alignment horizontal="center"/>
    </xf>
    <xf numFmtId="10" fontId="10" fillId="0" borderId="5" xfId="1" applyNumberFormat="1" applyBorder="1" applyAlignment="1">
      <alignment horizontal="center"/>
    </xf>
    <xf numFmtId="4" fontId="10" fillId="0" borderId="8" xfId="1" applyNumberFormat="1" applyBorder="1"/>
    <xf numFmtId="4" fontId="10" fillId="0" borderId="9" xfId="1" applyNumberFormat="1" applyBorder="1"/>
    <xf numFmtId="4" fontId="10" fillId="0" borderId="0" xfId="1" applyNumberFormat="1" applyBorder="1"/>
    <xf numFmtId="4" fontId="10" fillId="0" borderId="11" xfId="1" applyNumberFormat="1" applyBorder="1"/>
    <xf numFmtId="4" fontId="10" fillId="0" borderId="5" xfId="1" applyNumberFormat="1" applyBorder="1"/>
    <xf numFmtId="4" fontId="10" fillId="0" borderId="12" xfId="1" applyNumberFormat="1" applyBorder="1"/>
    <xf numFmtId="0" fontId="13" fillId="0" borderId="0" xfId="1" applyFo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4" xfId="0" applyFont="1" applyFill="1" applyBorder="1"/>
    <xf numFmtId="4" fontId="10" fillId="0" borderId="5" xfId="0" applyNumberFormat="1" applyFont="1" applyFill="1" applyBorder="1" applyAlignment="1">
      <alignment horizontal="right"/>
    </xf>
    <xf numFmtId="4" fontId="10" fillId="0" borderId="12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4" fontId="5" fillId="0" borderId="6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3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3" fontId="6" fillId="0" borderId="14" xfId="0" applyNumberFormat="1" applyFont="1" applyFill="1" applyBorder="1"/>
    <xf numFmtId="3" fontId="2" fillId="0" borderId="14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2" borderId="1" xfId="1" applyFont="1" applyFill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2" fontId="10" fillId="0" borderId="6" xfId="1" applyNumberFormat="1" applyFont="1" applyBorder="1"/>
    <xf numFmtId="0" fontId="10" fillId="0" borderId="7" xfId="1" applyFont="1" applyBorder="1" applyAlignment="1">
      <alignment horizontal="center"/>
    </xf>
    <xf numFmtId="2" fontId="10" fillId="0" borderId="7" xfId="1" applyNumberFormat="1" applyFont="1" applyBorder="1"/>
    <xf numFmtId="0" fontId="10" fillId="0" borderId="4" xfId="1" applyFont="1" applyBorder="1" applyAlignment="1">
      <alignment horizontal="center"/>
    </xf>
    <xf numFmtId="2" fontId="10" fillId="0" borderId="4" xfId="1" applyNumberFormat="1" applyFont="1" applyBorder="1"/>
    <xf numFmtId="164" fontId="10" fillId="0" borderId="6" xfId="1" applyNumberFormat="1" applyFont="1" applyBorder="1"/>
    <xf numFmtId="164" fontId="10" fillId="0" borderId="7" xfId="1" applyNumberFormat="1" applyFont="1" applyBorder="1"/>
    <xf numFmtId="4" fontId="10" fillId="0" borderId="6" xfId="1" applyNumberFormat="1" applyFont="1" applyBorder="1" applyAlignment="1">
      <alignment horizontal="right"/>
    </xf>
    <xf numFmtId="4" fontId="10" fillId="0" borderId="7" xfId="1" applyNumberFormat="1" applyFont="1" applyBorder="1" applyAlignment="1">
      <alignment horizontal="right"/>
    </xf>
    <xf numFmtId="4" fontId="10" fillId="0" borderId="4" xfId="1" applyNumberFormat="1" applyFont="1" applyBorder="1" applyAlignment="1">
      <alignment horizontal="right"/>
    </xf>
    <xf numFmtId="164" fontId="10" fillId="0" borderId="8" xfId="1" applyNumberFormat="1" applyFont="1" applyBorder="1"/>
    <xf numFmtId="164" fontId="10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2" fillId="0" borderId="0" xfId="0" applyNumberFormat="1" applyFont="1" applyFill="1" applyBorder="1" applyAlignment="1" applyProtection="1">
      <alignment horizontal="left" vertical="top"/>
    </xf>
    <xf numFmtId="0" fontId="10" fillId="0" borderId="0" xfId="1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10" fillId="0" borderId="9" xfId="0" applyNumberFormat="1" applyFont="1" applyFill="1" applyBorder="1"/>
    <xf numFmtId="3" fontId="10" fillId="0" borderId="11" xfId="0" applyNumberFormat="1" applyFont="1" applyFill="1" applyBorder="1"/>
    <xf numFmtId="3" fontId="2" fillId="0" borderId="15" xfId="0" applyNumberFormat="1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FF"/>
      <color rgb="FFE8B2E5"/>
      <color rgb="FFE779CF"/>
      <color rgb="FFFFCCFF"/>
      <color rgb="FF33CCCC"/>
      <color rgb="FF009999"/>
      <color rgb="FFF2900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180106530801298"/>
          <c:y val="2.6229508196721311E-2"/>
        </c:manualLayout>
      </c:layout>
      <c:txPr>
        <a:bodyPr/>
        <a:lstStyle/>
        <a:p>
          <a:pPr>
            <a:defRPr sz="1400">
              <a:solidFill>
                <a:schemeClr val="bg1">
                  <a:lumMod val="50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12757976944058447"/>
          <c:y val="0.11912568306010955"/>
          <c:w val="0.81613508442776739"/>
          <c:h val="0.68852459016393441"/>
        </c:manualLayout>
      </c:layout>
      <c:barChart>
        <c:barDir val="bar"/>
        <c:grouping val="clustered"/>
        <c:ser>
          <c:idx val="0"/>
          <c:order val="0"/>
          <c:tx>
            <c:strRef>
              <c:f>'Inversión_Prov 2013'!$F$4</c:f>
              <c:strCache>
                <c:ptCount val="1"/>
                <c:pt idx="0">
                  <c:v>Total M€ 2013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'Inversión_Prov 2013'!$A$5:$A$10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'Inversión_Prov 2013'!$F$5:$F$10</c:f>
              <c:numCache>
                <c:formatCode>0.00</c:formatCode>
                <c:ptCount val="6"/>
                <c:pt idx="0">
                  <c:v>0.95106136999999991</c:v>
                </c:pt>
                <c:pt idx="1">
                  <c:v>0.73097380999999995</c:v>
                </c:pt>
                <c:pt idx="2">
                  <c:v>0.14099116</c:v>
                </c:pt>
                <c:pt idx="3">
                  <c:v>0.15947415999999998</c:v>
                </c:pt>
                <c:pt idx="4">
                  <c:v>1.2700889800000001</c:v>
                </c:pt>
                <c:pt idx="5">
                  <c:v>7.1453300000000001E-3</c:v>
                </c:pt>
              </c:numCache>
            </c:numRef>
          </c:val>
        </c:ser>
        <c:gapWidth val="75"/>
        <c:overlap val="-25"/>
        <c:axId val="87727104"/>
        <c:axId val="87741184"/>
      </c:barChart>
      <c:catAx>
        <c:axId val="8772710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7741184"/>
        <c:crosses val="autoZero"/>
        <c:auto val="1"/>
        <c:lblAlgn val="ctr"/>
        <c:lblOffset val="100"/>
      </c:catAx>
      <c:valAx>
        <c:axId val="87741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2541287118522053"/>
              <c:y val="0.92671021040402823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7727104"/>
        <c:crosses val="max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757973733583489"/>
          <c:y val="8.8524590163934894E-2"/>
          <c:w val="0.81613508442776739"/>
          <c:h val="0.6885245901639344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'Inversión_Prov 2012'!$A$5:$A$10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'Inversión_Prov 2012'!$C$5:$C$10</c:f>
              <c:numCache>
                <c:formatCode>0.00</c:formatCode>
                <c:ptCount val="6"/>
                <c:pt idx="0">
                  <c:v>0.60138877000000002</c:v>
                </c:pt>
                <c:pt idx="1">
                  <c:v>10.062384969999998</c:v>
                </c:pt>
                <c:pt idx="2">
                  <c:v>0.1092747</c:v>
                </c:pt>
                <c:pt idx="3">
                  <c:v>0.15040701000000001</c:v>
                </c:pt>
                <c:pt idx="4">
                  <c:v>0.53272372000000001</c:v>
                </c:pt>
                <c:pt idx="5">
                  <c:v>0</c:v>
                </c:pt>
              </c:numCache>
            </c:numRef>
          </c:val>
        </c:ser>
        <c:gapWidth val="75"/>
        <c:overlap val="-25"/>
        <c:axId val="88167936"/>
        <c:axId val="88169472"/>
      </c:barChart>
      <c:catAx>
        <c:axId val="8816793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8169472"/>
        <c:crosses val="autoZero"/>
        <c:auto val="1"/>
        <c:lblAlgn val="ctr"/>
        <c:lblOffset val="100"/>
      </c:catAx>
      <c:valAx>
        <c:axId val="8816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68812050667"/>
              <c:y val="0.8961091730622275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8167936"/>
        <c:crosses val="max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671916010498691"/>
          <c:y val="8.7431693989071038E-2"/>
          <c:w val="0.8180713339538016"/>
          <c:h val="0.6947904134933992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Invesión_Prov_2011!$A$6:$A$11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Invesión_Prov_2011!$C$6:$C$11</c:f>
              <c:numCache>
                <c:formatCode>#,##0.00</c:formatCode>
                <c:ptCount val="6"/>
                <c:pt idx="0">
                  <c:v>0.80917826999999998</c:v>
                </c:pt>
                <c:pt idx="1">
                  <c:v>11.02414834</c:v>
                </c:pt>
                <c:pt idx="2">
                  <c:v>1.7327085899999999</c:v>
                </c:pt>
                <c:pt idx="3">
                  <c:v>1.2620571299999999</c:v>
                </c:pt>
                <c:pt idx="4">
                  <c:v>4.5482597499999988</c:v>
                </c:pt>
                <c:pt idx="5">
                  <c:v>0.10096936999999999</c:v>
                </c:pt>
              </c:numCache>
            </c:numRef>
          </c:val>
        </c:ser>
        <c:gapWidth val="75"/>
        <c:overlap val="-25"/>
        <c:axId val="88202624"/>
        <c:axId val="88933504"/>
      </c:barChart>
      <c:catAx>
        <c:axId val="8820262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8933504"/>
        <c:crosses val="autoZero"/>
        <c:auto val="1"/>
        <c:lblAlgn val="ctr"/>
        <c:lblOffset val="100"/>
      </c:catAx>
      <c:valAx>
        <c:axId val="8893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72775866481"/>
              <c:y val="0.896109117507852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8202624"/>
        <c:crosses val="max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8.7013680812022237E-2"/>
          <c:y val="0.16350102817381337"/>
          <c:w val="0.86915993907841271"/>
          <c:h val="0.67085208406599162"/>
        </c:manualLayout>
      </c:layout>
      <c:lineChart>
        <c:grouping val="standard"/>
        <c:ser>
          <c:idx val="0"/>
          <c:order val="0"/>
          <c:tx>
            <c:strRef>
              <c:f>Inversión_Categorias!$C$5</c:f>
              <c:strCache>
                <c:ptCount val="1"/>
                <c:pt idx="0">
                  <c:v>Obras 2011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Inversión_Categorias!$C$6:$C$11</c:f>
              <c:numCache>
                <c:formatCode>#,##0</c:formatCode>
                <c:ptCount val="6"/>
                <c:pt idx="0">
                  <c:v>328542.15000000002</c:v>
                </c:pt>
                <c:pt idx="1">
                  <c:v>10179095.880000001</c:v>
                </c:pt>
                <c:pt idx="2">
                  <c:v>1577926.69</c:v>
                </c:pt>
                <c:pt idx="3">
                  <c:v>613607.39</c:v>
                </c:pt>
                <c:pt idx="4">
                  <c:v>3473344.22</c:v>
                </c:pt>
                <c:pt idx="5">
                  <c:v>22862.29</c:v>
                </c:pt>
              </c:numCache>
            </c:numRef>
          </c:val>
        </c:ser>
        <c:ser>
          <c:idx val="1"/>
          <c:order val="1"/>
          <c:tx>
            <c:strRef>
              <c:f>Inversión_Categorias!$D$5</c:f>
              <c:strCache>
                <c:ptCount val="1"/>
                <c:pt idx="0">
                  <c:v>Obras 2012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Inversión_Categorias!$D$6:$D$11</c:f>
              <c:numCache>
                <c:formatCode>#,##0</c:formatCode>
                <c:ptCount val="6"/>
                <c:pt idx="0">
                  <c:v>585544</c:v>
                </c:pt>
                <c:pt idx="1">
                  <c:v>7419755</c:v>
                </c:pt>
                <c:pt idx="2">
                  <c:v>109275</c:v>
                </c:pt>
                <c:pt idx="3">
                  <c:v>22408</c:v>
                </c:pt>
                <c:pt idx="4">
                  <c:v>115846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Inversión_Categorias!$E$5</c:f>
              <c:strCache>
                <c:ptCount val="1"/>
                <c:pt idx="0">
                  <c:v>Obras 2013</c:v>
                </c:pt>
              </c:strCache>
            </c:strRef>
          </c:tx>
          <c:spPr>
            <a:ln>
              <a:solidFill>
                <a:srgbClr val="F29000"/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F2900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Inversión_Categorias!$E$6:$E$11</c:f>
              <c:numCache>
                <c:formatCode>#,##0</c:formatCode>
                <c:ptCount val="6"/>
                <c:pt idx="0">
                  <c:v>933411.15999999992</c:v>
                </c:pt>
                <c:pt idx="1">
                  <c:v>713559.90999999992</c:v>
                </c:pt>
                <c:pt idx="2">
                  <c:v>140991.16</c:v>
                </c:pt>
                <c:pt idx="3">
                  <c:v>151877.35999999999</c:v>
                </c:pt>
                <c:pt idx="4">
                  <c:v>1188380.8800000001</c:v>
                </c:pt>
                <c:pt idx="5">
                  <c:v>7145.33</c:v>
                </c:pt>
              </c:numCache>
            </c:numRef>
          </c:val>
        </c:ser>
        <c:marker val="1"/>
        <c:axId val="89164032"/>
        <c:axId val="89170304"/>
      </c:lineChart>
      <c:catAx>
        <c:axId val="89164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70304"/>
        <c:crosses val="autoZero"/>
        <c:auto val="1"/>
        <c:lblAlgn val="ctr"/>
        <c:lblOffset val="100"/>
      </c:catAx>
      <c:valAx>
        <c:axId val="89170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640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5.3597863004766991E-3"/>
                <c:y val="0.33159719005712535"/>
              </c:manualLayout>
            </c:layout>
            <c:tx>
              <c:rich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s-ES" sz="1100" b="0">
                      <a:solidFill>
                        <a:sysClr val="windowText" lastClr="000000"/>
                      </a:solidFill>
                      <a:latin typeface="Arial" pitchFamily="34" charset="0"/>
                      <a:cs typeface="Arial" pitchFamily="34" charset="0"/>
                    </a:rPr>
                    <a:t>Millones de</a:t>
                  </a:r>
                  <a:r>
                    <a:rPr lang="es-ES" sz="1100" b="0" baseline="0">
                      <a:solidFill>
                        <a:sysClr val="windowText" lastClr="000000"/>
                      </a:solidFill>
                      <a:latin typeface="Arial" pitchFamily="34" charset="0"/>
                      <a:cs typeface="Arial" pitchFamily="34" charset="0"/>
                    </a:rPr>
                    <a:t> euros</a:t>
                  </a:r>
                  <a:endParaRPr lang="es-ES" sz="11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  <c:spPr>
        <a:solidFill>
          <a:srgbClr val="EEECE1">
            <a:alpha val="50000"/>
          </a:srgb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5379626025834234"/>
          <c:y val="0.93082677165354399"/>
          <c:w val="0.49578728514449055"/>
          <c:h val="5.936930677782928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spPr>
    <a:ln>
      <a:solidFill>
        <a:schemeClr val="tx1">
          <a:lumMod val="65000"/>
          <a:lumOff val="35000"/>
        </a:schemeClr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49454771761803"/>
          <c:y val="0.17123106682206898"/>
          <c:w val="0.84062316771807122"/>
          <c:h val="0.64958631926874844"/>
        </c:manualLayout>
      </c:layout>
      <c:lineChart>
        <c:grouping val="standard"/>
        <c:ser>
          <c:idx val="0"/>
          <c:order val="0"/>
          <c:tx>
            <c:strRef>
              <c:f>Inversión_Categorias!$F$5</c:f>
              <c:strCache>
                <c:ptCount val="1"/>
                <c:pt idx="0">
                  <c:v>Servicios 2011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Inversión_Categorias!$F$6:$F$11</c:f>
              <c:numCache>
                <c:formatCode>#,##0</c:formatCode>
                <c:ptCount val="6"/>
                <c:pt idx="0">
                  <c:v>120636.12</c:v>
                </c:pt>
                <c:pt idx="1">
                  <c:v>845052.46</c:v>
                </c:pt>
                <c:pt idx="2">
                  <c:v>142268</c:v>
                </c:pt>
                <c:pt idx="3">
                  <c:v>317172.57</c:v>
                </c:pt>
                <c:pt idx="4">
                  <c:v>1045984.47</c:v>
                </c:pt>
                <c:pt idx="5">
                  <c:v>78107.08</c:v>
                </c:pt>
              </c:numCache>
            </c:numRef>
          </c:val>
        </c:ser>
        <c:ser>
          <c:idx val="1"/>
          <c:order val="1"/>
          <c:tx>
            <c:strRef>
              <c:f>Inversión_Categorias!$G$5</c:f>
              <c:strCache>
                <c:ptCount val="1"/>
                <c:pt idx="0">
                  <c:v>Servicios 2012</c:v>
                </c:pt>
              </c:strCache>
            </c:strRef>
          </c:tx>
          <c:spPr>
            <a:ln>
              <a:solidFill>
                <a:srgbClr val="009999"/>
              </a:solidFill>
            </a:ln>
          </c:spPr>
          <c:marker>
            <c:spPr>
              <a:solidFill>
                <a:srgbClr val="33CCCC"/>
              </a:solidFill>
              <a:ln>
                <a:solidFill>
                  <a:srgbClr val="009999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Inversión_Categorias!$G$6:$G$11</c:f>
              <c:numCache>
                <c:formatCode>#,##0</c:formatCode>
                <c:ptCount val="6"/>
                <c:pt idx="0">
                  <c:v>13601</c:v>
                </c:pt>
                <c:pt idx="1">
                  <c:v>2642630</c:v>
                </c:pt>
                <c:pt idx="2">
                  <c:v>0</c:v>
                </c:pt>
                <c:pt idx="3">
                  <c:v>127999</c:v>
                </c:pt>
                <c:pt idx="4">
                  <c:v>117051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Inversión_Categorias!$H$5</c:f>
              <c:strCache>
                <c:ptCount val="1"/>
                <c:pt idx="0">
                  <c:v>Servicios 2013</c:v>
                </c:pt>
              </c:strCache>
            </c:strRef>
          </c:tx>
          <c:spPr>
            <a:ln>
              <a:solidFill>
                <a:srgbClr val="F29000"/>
              </a:solidFill>
            </a:ln>
          </c:spPr>
          <c:marker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2900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Inversión_Categorias!$H$6:$H$11</c:f>
              <c:numCache>
                <c:formatCode>#,##0</c:formatCode>
                <c:ptCount val="6"/>
                <c:pt idx="0">
                  <c:v>17650.21</c:v>
                </c:pt>
                <c:pt idx="1">
                  <c:v>17413.900000000001</c:v>
                </c:pt>
                <c:pt idx="2">
                  <c:v>0</c:v>
                </c:pt>
                <c:pt idx="3">
                  <c:v>7596.8</c:v>
                </c:pt>
                <c:pt idx="4">
                  <c:v>81708.100000000006</c:v>
                </c:pt>
                <c:pt idx="5">
                  <c:v>0</c:v>
                </c:pt>
              </c:numCache>
            </c:numRef>
          </c:val>
        </c:ser>
        <c:marker val="1"/>
        <c:axId val="89293952"/>
        <c:axId val="89295872"/>
      </c:lineChart>
      <c:catAx>
        <c:axId val="89293952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95872"/>
        <c:crosses val="autoZero"/>
        <c:auto val="1"/>
        <c:lblAlgn val="ctr"/>
        <c:lblOffset val="100"/>
      </c:catAx>
      <c:valAx>
        <c:axId val="892958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2939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492565740853131E-2"/>
                <c:y val="0.2903348490388684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s-ES" sz="1100">
                      <a:latin typeface="Arial" pitchFamily="34" charset="0"/>
                      <a:cs typeface="Arial" pitchFamily="34" charset="0"/>
                    </a:rPr>
                    <a:t>Millones </a:t>
                  </a:r>
                  <a:r>
                    <a:rPr lang="es-ES" sz="1100" baseline="0">
                      <a:latin typeface="Arial" pitchFamily="34" charset="0"/>
                      <a:cs typeface="Arial" pitchFamily="34" charset="0"/>
                    </a:rPr>
                    <a:t> de euros</a:t>
                  </a:r>
                  <a:endParaRPr lang="es-ES" sz="110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  <c:spPr>
        <a:solidFill>
          <a:srgbClr val="EEECE1">
            <a:alpha val="38000"/>
          </a:srgbClr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5"/>
  <c:chart>
    <c:plotArea>
      <c:layout>
        <c:manualLayout>
          <c:layoutTarget val="inner"/>
          <c:xMode val="edge"/>
          <c:yMode val="edge"/>
          <c:x val="9.9137730734477861E-2"/>
          <c:y val="0.12122280450349752"/>
          <c:w val="0.81993933135407282"/>
          <c:h val="0.6809424661397806"/>
        </c:manualLayout>
      </c:layout>
      <c:barChart>
        <c:barDir val="col"/>
        <c:grouping val="clustered"/>
        <c:ser>
          <c:idx val="1"/>
          <c:order val="1"/>
          <c:tx>
            <c:strRef>
              <c:f>Inversión_Categorias!$H$5</c:f>
              <c:strCache>
                <c:ptCount val="1"/>
                <c:pt idx="0">
                  <c:v>Servicios 2013</c:v>
                </c:pt>
              </c:strCache>
            </c:strRef>
          </c:tx>
          <c:spPr>
            <a:solidFill>
              <a:srgbClr val="6699FF"/>
            </a:solidFill>
          </c:spP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Inversión_Categorias!$H$6:$H$11</c:f>
              <c:numCache>
                <c:formatCode>#,##0</c:formatCode>
                <c:ptCount val="6"/>
                <c:pt idx="0">
                  <c:v>17650.21</c:v>
                </c:pt>
                <c:pt idx="1">
                  <c:v>17413.900000000001</c:v>
                </c:pt>
                <c:pt idx="2">
                  <c:v>0</c:v>
                </c:pt>
                <c:pt idx="3">
                  <c:v>7596.8</c:v>
                </c:pt>
                <c:pt idx="4">
                  <c:v>81708.100000000006</c:v>
                </c:pt>
                <c:pt idx="5">
                  <c:v>0</c:v>
                </c:pt>
              </c:numCache>
            </c:numRef>
          </c:val>
        </c:ser>
        <c:gapWidth val="71"/>
        <c:overlap val="51"/>
        <c:axId val="89498368"/>
        <c:axId val="89499904"/>
      </c:barChart>
      <c:barChart>
        <c:barDir val="col"/>
        <c:grouping val="clustered"/>
        <c:ser>
          <c:idx val="0"/>
          <c:order val="0"/>
          <c:tx>
            <c:strRef>
              <c:f>Inversión_Categorias!$E$5</c:f>
              <c:strCache>
                <c:ptCount val="1"/>
                <c:pt idx="0">
                  <c:v>Obras 2013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Inversión_Categorias!$E$6:$E$11</c:f>
              <c:numCache>
                <c:formatCode>#,##0</c:formatCode>
                <c:ptCount val="6"/>
                <c:pt idx="0">
                  <c:v>933411.15999999992</c:v>
                </c:pt>
                <c:pt idx="1">
                  <c:v>713559.90999999992</c:v>
                </c:pt>
                <c:pt idx="2">
                  <c:v>140991.16</c:v>
                </c:pt>
                <c:pt idx="3">
                  <c:v>151877.35999999999</c:v>
                </c:pt>
                <c:pt idx="4">
                  <c:v>1188380.8800000001</c:v>
                </c:pt>
                <c:pt idx="5">
                  <c:v>7145.33</c:v>
                </c:pt>
              </c:numCache>
            </c:numRef>
          </c:val>
        </c:ser>
        <c:gapWidth val="272"/>
        <c:overlap val="100"/>
        <c:axId val="89553152"/>
        <c:axId val="89551232"/>
      </c:barChart>
      <c:catAx>
        <c:axId val="89498368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99904"/>
        <c:crosses val="autoZero"/>
        <c:auto val="1"/>
        <c:lblAlgn val="ctr"/>
        <c:lblOffset val="100"/>
      </c:catAx>
      <c:valAx>
        <c:axId val="894999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983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055677466546206E-3"/>
                <c:y val="0.15917348858304894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sz="1100" b="0">
                      <a:latin typeface="Arial" pitchFamily="34" charset="0"/>
                      <a:cs typeface="Arial" pitchFamily="34" charset="0"/>
                    </a:rPr>
                    <a:t>Millones de euros en servicios</a:t>
                  </a:r>
                </a:p>
              </c:rich>
            </c:tx>
          </c:dispUnitsLbl>
        </c:dispUnits>
      </c:valAx>
      <c:valAx>
        <c:axId val="89551232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5531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828406695064739"/>
                <c:y val="0.21287353245150306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sz="1100" b="0">
                      <a:latin typeface="Arial" pitchFamily="34" charset="0"/>
                      <a:cs typeface="Arial" pitchFamily="34" charset="0"/>
                    </a:rPr>
                    <a:t>Millones de</a:t>
                  </a:r>
                  <a:r>
                    <a:rPr lang="en-US" sz="1100" b="0" baseline="0">
                      <a:latin typeface="Arial" pitchFamily="34" charset="0"/>
                      <a:cs typeface="Arial" pitchFamily="34" charset="0"/>
                    </a:rPr>
                    <a:t> euros en obras</a:t>
                  </a:r>
                  <a:endParaRPr lang="en-US" sz="1100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  <c:catAx>
        <c:axId val="89553152"/>
        <c:scaling>
          <c:orientation val="minMax"/>
        </c:scaling>
        <c:delete val="1"/>
        <c:axPos val="b"/>
        <c:tickLblPos val="none"/>
        <c:crossAx val="89551232"/>
        <c:crosses val="autoZero"/>
        <c:auto val="1"/>
        <c:lblAlgn val="ctr"/>
        <c:lblOffset val="100"/>
      </c:catAx>
      <c:spPr>
        <a:solidFill>
          <a:srgbClr val="EEECE1">
            <a:alpha val="33000"/>
          </a:srgbClr>
        </a:solidFill>
      </c:spPr>
    </c:plotArea>
    <c:legend>
      <c:legendPos val="b"/>
      <c:layout>
        <c:manualLayout>
          <c:xMode val="edge"/>
          <c:yMode val="edge"/>
          <c:x val="0.28732699396182065"/>
          <c:y val="0.90816771133070118"/>
          <c:w val="0.41545300689872783"/>
          <c:h val="5.9532240570879899E-2"/>
        </c:manualLayout>
      </c:layout>
      <c:spPr>
        <a:ln>
          <a:prstDash val="solid"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1590675</xdr:colOff>
      <xdr:row>0</xdr:row>
      <xdr:rowOff>1000125</xdr:rowOff>
    </xdr:to>
    <xdr:pic>
      <xdr:nvPicPr>
        <xdr:cNvPr id="5837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3</xdr:col>
      <xdr:colOff>800100</xdr:colOff>
      <xdr:row>0</xdr:row>
      <xdr:rowOff>1076325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238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0</xdr:rowOff>
    </xdr:from>
    <xdr:to>
      <xdr:col>7</xdr:col>
      <xdr:colOff>704850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228600</xdr:rowOff>
    </xdr:from>
    <xdr:to>
      <xdr:col>3</xdr:col>
      <xdr:colOff>9525</xdr:colOff>
      <xdr:row>0</xdr:row>
      <xdr:rowOff>1181100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2286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</xdr:row>
      <xdr:rowOff>161925</xdr:rowOff>
    </xdr:from>
    <xdr:to>
      <xdr:col>6</xdr:col>
      <xdr:colOff>809625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228600</xdr:rowOff>
    </xdr:from>
    <xdr:to>
      <xdr:col>3</xdr:col>
      <xdr:colOff>381000</xdr:colOff>
      <xdr:row>0</xdr:row>
      <xdr:rowOff>1181100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2286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161925</xdr:rowOff>
    </xdr:from>
    <xdr:to>
      <xdr:col>6</xdr:col>
      <xdr:colOff>809625</xdr:colOff>
      <xdr:row>29</xdr:row>
      <xdr:rowOff>152400</xdr:rowOff>
    </xdr:to>
    <xdr:graphicFrame macro="">
      <xdr:nvGraphicFramePr>
        <xdr:cNvPr id="593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85725</xdr:rowOff>
    </xdr:from>
    <xdr:to>
      <xdr:col>3</xdr:col>
      <xdr:colOff>476250</xdr:colOff>
      <xdr:row>1</xdr:row>
      <xdr:rowOff>0</xdr:rowOff>
    </xdr:to>
    <xdr:pic>
      <xdr:nvPicPr>
        <xdr:cNvPr id="5939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3</xdr:col>
      <xdr:colOff>161925</xdr:colOff>
      <xdr:row>0</xdr:row>
      <xdr:rowOff>1057275</xdr:rowOff>
    </xdr:to>
    <xdr:pic>
      <xdr:nvPicPr>
        <xdr:cNvPr id="314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276225</xdr:colOff>
      <xdr:row>16</xdr:row>
      <xdr:rowOff>104775</xdr:rowOff>
    </xdr:from>
    <xdr:to>
      <xdr:col>15</xdr:col>
      <xdr:colOff>142874</xdr:colOff>
      <xdr:row>36</xdr:row>
      <xdr:rowOff>161924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914400</xdr:colOff>
      <xdr:row>40</xdr:row>
      <xdr:rowOff>95250</xdr:rowOff>
    </xdr:from>
    <xdr:to>
      <xdr:col>14</xdr:col>
      <xdr:colOff>657225</xdr:colOff>
      <xdr:row>59</xdr:row>
      <xdr:rowOff>114299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16</xdr:row>
      <xdr:rowOff>104774</xdr:rowOff>
    </xdr:from>
    <xdr:to>
      <xdr:col>6</xdr:col>
      <xdr:colOff>1152525</xdr:colOff>
      <xdr:row>37</xdr:row>
      <xdr:rowOff>66674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0.39321</cdr:x>
      <cdr:y>0.01507</cdr:y>
    </cdr:from>
    <cdr:to>
      <cdr:x>0.51457</cdr:x>
      <cdr:y>0.23129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35615" y="49663"/>
          <a:ext cx="782581" cy="712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Inversiones realizadas en obras en costas de Andalucía </a:t>
          </a:r>
        </a:p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por provincias,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2011-2013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0.45821</cdr:x>
      <cdr:y>0.00762</cdr:y>
    </cdr:from>
    <cdr:to>
      <cdr:x>0.58192</cdr:x>
      <cdr:y>0.22048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81315" y="23598"/>
          <a:ext cx="831906" cy="658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Inversiones realizadas en servicios en costas de Andalucía </a:t>
          </a:r>
        </a:p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por provincias,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2011-2013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0.1056</cdr:x>
      <cdr:y>0.02469</cdr:y>
    </cdr:from>
    <cdr:to>
      <cdr:x>0.20592</cdr:x>
      <cdr:y>0.21955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1511" y="95245"/>
          <a:ext cx="732906" cy="751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Inversiones realizadas en costas de Andalucía por provincias,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123825</xdr:rowOff>
    </xdr:from>
    <xdr:to>
      <xdr:col>3</xdr:col>
      <xdr:colOff>1104900</xdr:colOff>
      <xdr:row>0</xdr:row>
      <xdr:rowOff>1076325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238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Ortiz/Mis%20documentos/PRESUPUESTOS/PRESUPUESTO2010/INFO-GESTI&#211;N/Elaboraci&#243;n/ExpConPagos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Gral_Objetivos-Indicad"/>
      <sheetName val="Volcado02feb2011"/>
      <sheetName val="ResumPorProvincias"/>
      <sheetName val="Resum2(ObjEstr-NatuGasto)"/>
      <sheetName val="ResumObjEstraOpera-Pag2010"/>
      <sheetName val="Resum(ObjAccio-NatuGasto)"/>
      <sheetName val="Resumen(Formato)"/>
    </sheetNames>
    <sheetDataSet>
      <sheetData sheetId="0">
        <row r="8">
          <cell r="H8" t="str">
            <v>1.1.1.2.  Levantamiento de construcciones en el dominio público marítimo terrestre y zona de servidumbre</v>
          </cell>
        </row>
        <row r="10">
          <cell r="H10" t="str">
            <v>1.1.2.1. Movilización de los sedimentos presentes en el circuito litoral y Demarcación Hidrográfica.</v>
          </cell>
        </row>
        <row r="11">
          <cell r="H11" t="str">
            <v>1.1.2.2. Alimentación de playas y cordones litorales con áridos procedentes de yacimientos y depósitos terrestres o marinos exteriores al circuito litoral.</v>
          </cell>
        </row>
        <row r="12">
          <cell r="H12" t="str">
            <v xml:space="preserve">1.1.2.3. Implantación de estructuras marítimas </v>
          </cell>
        </row>
        <row r="13">
          <cell r="H13" t="str">
            <v xml:space="preserve">1.1.3.1. Implantación de estructuras marítimas </v>
          </cell>
        </row>
        <row r="15">
          <cell r="H15" t="str">
            <v>1.2.1.2. Protección, rehabilitación de humedales y tramos fluviales de influencia marina</v>
          </cell>
        </row>
        <row r="16">
          <cell r="H16" t="str">
            <v>1.2.1.3. Protección, restauración, de sistemas dunares.</v>
          </cell>
        </row>
        <row r="17">
          <cell r="H17" t="str">
            <v>1.2.1.4. Restauración de otros espacios litorales degradados</v>
          </cell>
        </row>
        <row r="18">
          <cell r="H18" t="str">
            <v>1.2.2.1. Adquisición e incorporación al dominio público marítimo terrestre  de los terrenos necesarios</v>
          </cell>
        </row>
        <row r="19">
          <cell r="H19" t="str">
            <v xml:space="preserve">1.2.2.2. Protección y restauración de yacimientos arqueológicos litorales y/o construcciones y elementos  tradicionales vinculados con la costa, </v>
          </cell>
        </row>
        <row r="21">
          <cell r="H21" t="str">
            <v>1.3.1.2.  Actuaciones generales de mantenimiento y conservación. Actuaciones extraordinarias para la mejora de la costa</v>
          </cell>
        </row>
        <row r="22">
          <cell r="H22" t="str">
            <v>1.3.1.3. Instalaciones para el uso público sostenible de la costa</v>
          </cell>
        </row>
        <row r="23">
          <cell r="H23" t="str">
            <v>1.3.1.4. Habilitación de accesos al mar</v>
          </cell>
        </row>
        <row r="25">
          <cell r="H25" t="str">
            <v>1.3.2.2. Remodelación de fachadas marítimas urbanas</v>
          </cell>
        </row>
        <row r="26">
          <cell r="H26" t="str">
            <v>1.3.3.1. Adquisición e incorporación al dominio público marítimo terrestre  de los terrenos necesarios</v>
          </cell>
        </row>
        <row r="27">
          <cell r="H27" t="str">
            <v>1.3.3.2. Habilitación de itinerarios y senderos litorales.</v>
          </cell>
        </row>
        <row r="28">
          <cell r="H28" t="str">
            <v>1.3.3.3. Instalaciones de educación ambiental e interpretación de la naturaleza</v>
          </cell>
        </row>
        <row r="29">
          <cell r="H29" t="str">
            <v>1.3.4.1. Movilización de los sedimentos presentes en el circuito litoral y Demarcación Hidrográfica.</v>
          </cell>
        </row>
        <row r="30">
          <cell r="H30" t="str">
            <v>1.3.4.2. Alimentación de playas y cordones litorales con áridos procedentes de yacimientos y depósitos terrestres o marinos exteriores al circuito litoral.</v>
          </cell>
        </row>
        <row r="31">
          <cell r="H31" t="str">
            <v xml:space="preserve">1.3.4.3. Implantación de estructuras marítimas </v>
          </cell>
        </row>
        <row r="33">
          <cell r="H33" t="str">
            <v>1.4.1.2. Estudios sobre el medio marítimo- terestre</v>
          </cell>
        </row>
        <row r="34">
          <cell r="H34" t="str">
            <v>1.4.1.3. Estudios sobre la Gestión Integrada de Zonas Costeras</v>
          </cell>
        </row>
        <row r="35">
          <cell r="H35" t="str">
            <v>1.4.2.1. Estudios sobre el medio marino</v>
          </cell>
        </row>
        <row r="36">
          <cell r="H36" t="str">
            <v>1.4.2.2. Estudios sobre el medio marítimo- terestre</v>
          </cell>
        </row>
        <row r="37">
          <cell r="H37" t="str">
            <v>2.1.1.1. Expedientes de Deslindes del dominio público marítimo terrestre</v>
          </cell>
        </row>
        <row r="38">
          <cell r="H38" t="str">
            <v>2.1.2.1. Adquisición e incorporación al dominio público marítimo terrestre  de los terrenos necesarios</v>
          </cell>
        </row>
        <row r="39">
          <cell r="H39" t="str">
            <v>2.1.3.1. Rescate de títulos concesionales contradictorios con la Ley de Costas</v>
          </cell>
        </row>
        <row r="40">
          <cell r="H40" t="str">
            <v>3.1.1.1. Apoyo Técnico- jurídico- administrativo a la gestión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42" sqref="B42"/>
    </sheetView>
  </sheetViews>
  <sheetFormatPr baseColWidth="10" defaultRowHeight="12.75"/>
  <cols>
    <col min="1" max="2" width="24.28515625" customWidth="1"/>
    <col min="3" max="3" width="29" customWidth="1"/>
    <col min="4" max="4" width="23.5703125" customWidth="1"/>
    <col min="5" max="5" width="15" customWidth="1"/>
    <col min="7" max="7" width="17.28515625" customWidth="1"/>
  </cols>
  <sheetData>
    <row r="1" spans="1:4" ht="79.5" customHeight="1"/>
    <row r="3" spans="1:4">
      <c r="A3" s="18" t="s">
        <v>129</v>
      </c>
      <c r="B3" s="18"/>
    </row>
    <row r="4" spans="1:4">
      <c r="B4" s="52"/>
    </row>
    <row r="5" spans="1:4">
      <c r="A5" s="39"/>
      <c r="B5" s="51">
        <v>2013</v>
      </c>
      <c r="C5" s="42">
        <v>2012</v>
      </c>
      <c r="D5" s="43">
        <v>2011</v>
      </c>
    </row>
    <row r="6" spans="1:4">
      <c r="A6" s="40"/>
      <c r="B6" s="42" t="s">
        <v>27</v>
      </c>
      <c r="C6" s="42" t="s">
        <v>27</v>
      </c>
      <c r="D6" s="42" t="s">
        <v>27</v>
      </c>
    </row>
    <row r="7" spans="1:4">
      <c r="A7" s="41" t="s">
        <v>9</v>
      </c>
      <c r="B7" s="30">
        <v>3135365.8</v>
      </c>
      <c r="C7" s="30">
        <v>8252827.2800000003</v>
      </c>
      <c r="D7" s="31">
        <v>16195378.619999999</v>
      </c>
    </row>
    <row r="8" spans="1:4">
      <c r="A8" s="36" t="s">
        <v>10</v>
      </c>
      <c r="B8" s="30">
        <v>81708.100000000006</v>
      </c>
      <c r="C8" s="37">
        <v>2901281.92</v>
      </c>
      <c r="D8" s="38">
        <v>2549220.7000000002</v>
      </c>
    </row>
    <row r="9" spans="1:4">
      <c r="A9" s="28" t="s">
        <v>28</v>
      </c>
      <c r="B9" s="30">
        <v>152429.04999999999</v>
      </c>
      <c r="C9" s="30">
        <v>2243.44</v>
      </c>
      <c r="D9" s="32" t="s">
        <v>31</v>
      </c>
    </row>
    <row r="10" spans="1:4">
      <c r="A10" s="28" t="s">
        <v>29</v>
      </c>
      <c r="B10" s="30" t="s">
        <v>31</v>
      </c>
      <c r="C10" s="30">
        <v>299826.53000000003</v>
      </c>
      <c r="D10" s="31">
        <v>360208.23</v>
      </c>
    </row>
    <row r="11" spans="1:4">
      <c r="A11" s="29" t="s">
        <v>18</v>
      </c>
      <c r="B11" s="30" t="s">
        <v>31</v>
      </c>
      <c r="C11" s="30" t="s">
        <v>31</v>
      </c>
      <c r="D11" s="33">
        <v>360000</v>
      </c>
    </row>
    <row r="12" spans="1:4">
      <c r="A12" s="29" t="s">
        <v>19</v>
      </c>
      <c r="B12" s="30" t="s">
        <v>31</v>
      </c>
      <c r="C12" s="30" t="s">
        <v>31</v>
      </c>
      <c r="D12" s="31">
        <v>12513.9</v>
      </c>
    </row>
    <row r="13" spans="1:4">
      <c r="A13" s="28" t="s">
        <v>30</v>
      </c>
      <c r="B13" s="34">
        <f>SUM(B7:B12)</f>
        <v>3369502.9499999997</v>
      </c>
      <c r="C13" s="34">
        <v>11456179.17</v>
      </c>
      <c r="D13" s="35">
        <f>SUM(D7:D12)</f>
        <v>19477321.449999999</v>
      </c>
    </row>
    <row r="14" spans="1:4">
      <c r="C14" s="19"/>
    </row>
    <row r="16" spans="1:4">
      <c r="A16" s="132" t="s">
        <v>131</v>
      </c>
      <c r="B16" s="132"/>
      <c r="C16" s="132"/>
    </row>
  </sheetData>
  <mergeCells count="1">
    <mergeCell ref="A16:C16"/>
  </mergeCell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I18" sqref="I18"/>
    </sheetView>
  </sheetViews>
  <sheetFormatPr baseColWidth="10" defaultRowHeight="12.75"/>
  <cols>
    <col min="1" max="1" width="11.42578125" style="22"/>
    <col min="2" max="2" width="19" style="22" customWidth="1"/>
    <col min="3" max="3" width="18" style="22" customWidth="1"/>
    <col min="4" max="4" width="13.42578125" style="22" customWidth="1"/>
    <col min="5" max="5" width="17" style="22" customWidth="1"/>
    <col min="6" max="6" width="13.42578125" style="22" customWidth="1"/>
    <col min="7" max="7" width="19.42578125" style="22" customWidth="1"/>
    <col min="8" max="8" width="23.85546875" style="22" customWidth="1"/>
    <col min="9" max="9" width="23.5703125" style="22" customWidth="1"/>
    <col min="10" max="10" width="24.7109375" style="22" customWidth="1"/>
    <col min="11" max="256" width="11.42578125" style="22"/>
    <col min="257" max="257" width="18" style="22" customWidth="1"/>
    <col min="258" max="261" width="11.42578125" style="22"/>
    <col min="262" max="262" width="12.140625" style="22" bestFit="1" customWidth="1"/>
    <col min="263" max="512" width="11.42578125" style="22"/>
    <col min="513" max="513" width="18" style="22" customWidth="1"/>
    <col min="514" max="517" width="11.42578125" style="22"/>
    <col min="518" max="518" width="12.140625" style="22" bestFit="1" customWidth="1"/>
    <col min="519" max="768" width="11.42578125" style="22"/>
    <col min="769" max="769" width="18" style="22" customWidth="1"/>
    <col min="770" max="773" width="11.42578125" style="22"/>
    <col min="774" max="774" width="12.140625" style="22" bestFit="1" customWidth="1"/>
    <col min="775" max="1024" width="11.42578125" style="22"/>
    <col min="1025" max="1025" width="18" style="22" customWidth="1"/>
    <col min="1026" max="1029" width="11.42578125" style="22"/>
    <col min="1030" max="1030" width="12.140625" style="22" bestFit="1" customWidth="1"/>
    <col min="1031" max="1280" width="11.42578125" style="22"/>
    <col min="1281" max="1281" width="18" style="22" customWidth="1"/>
    <col min="1282" max="1285" width="11.42578125" style="22"/>
    <col min="1286" max="1286" width="12.140625" style="22" bestFit="1" customWidth="1"/>
    <col min="1287" max="1536" width="11.42578125" style="22"/>
    <col min="1537" max="1537" width="18" style="22" customWidth="1"/>
    <col min="1538" max="1541" width="11.42578125" style="22"/>
    <col min="1542" max="1542" width="12.140625" style="22" bestFit="1" customWidth="1"/>
    <col min="1543" max="1792" width="11.42578125" style="22"/>
    <col min="1793" max="1793" width="18" style="22" customWidth="1"/>
    <col min="1794" max="1797" width="11.42578125" style="22"/>
    <col min="1798" max="1798" width="12.140625" style="22" bestFit="1" customWidth="1"/>
    <col min="1799" max="2048" width="11.42578125" style="22"/>
    <col min="2049" max="2049" width="18" style="22" customWidth="1"/>
    <col min="2050" max="2053" width="11.42578125" style="22"/>
    <col min="2054" max="2054" width="12.140625" style="22" bestFit="1" customWidth="1"/>
    <col min="2055" max="2304" width="11.42578125" style="22"/>
    <col min="2305" max="2305" width="18" style="22" customWidth="1"/>
    <col min="2306" max="2309" width="11.42578125" style="22"/>
    <col min="2310" max="2310" width="12.140625" style="22" bestFit="1" customWidth="1"/>
    <col min="2311" max="2560" width="11.42578125" style="22"/>
    <col min="2561" max="2561" width="18" style="22" customWidth="1"/>
    <col min="2562" max="2565" width="11.42578125" style="22"/>
    <col min="2566" max="2566" width="12.140625" style="22" bestFit="1" customWidth="1"/>
    <col min="2567" max="2816" width="11.42578125" style="22"/>
    <col min="2817" max="2817" width="18" style="22" customWidth="1"/>
    <col min="2818" max="2821" width="11.42578125" style="22"/>
    <col min="2822" max="2822" width="12.140625" style="22" bestFit="1" customWidth="1"/>
    <col min="2823" max="3072" width="11.42578125" style="22"/>
    <col min="3073" max="3073" width="18" style="22" customWidth="1"/>
    <col min="3074" max="3077" width="11.42578125" style="22"/>
    <col min="3078" max="3078" width="12.140625" style="22" bestFit="1" customWidth="1"/>
    <col min="3079" max="3328" width="11.42578125" style="22"/>
    <col min="3329" max="3329" width="18" style="22" customWidth="1"/>
    <col min="3330" max="3333" width="11.42578125" style="22"/>
    <col min="3334" max="3334" width="12.140625" style="22" bestFit="1" customWidth="1"/>
    <col min="3335" max="3584" width="11.42578125" style="22"/>
    <col min="3585" max="3585" width="18" style="22" customWidth="1"/>
    <col min="3586" max="3589" width="11.42578125" style="22"/>
    <col min="3590" max="3590" width="12.140625" style="22" bestFit="1" customWidth="1"/>
    <col min="3591" max="3840" width="11.42578125" style="22"/>
    <col min="3841" max="3841" width="18" style="22" customWidth="1"/>
    <col min="3842" max="3845" width="11.42578125" style="22"/>
    <col min="3846" max="3846" width="12.140625" style="22" bestFit="1" customWidth="1"/>
    <col min="3847" max="4096" width="11.42578125" style="22"/>
    <col min="4097" max="4097" width="18" style="22" customWidth="1"/>
    <col min="4098" max="4101" width="11.42578125" style="22"/>
    <col min="4102" max="4102" width="12.140625" style="22" bestFit="1" customWidth="1"/>
    <col min="4103" max="4352" width="11.42578125" style="22"/>
    <col min="4353" max="4353" width="18" style="22" customWidth="1"/>
    <col min="4354" max="4357" width="11.42578125" style="22"/>
    <col min="4358" max="4358" width="12.140625" style="22" bestFit="1" customWidth="1"/>
    <col min="4359" max="4608" width="11.42578125" style="22"/>
    <col min="4609" max="4609" width="18" style="22" customWidth="1"/>
    <col min="4610" max="4613" width="11.42578125" style="22"/>
    <col min="4614" max="4614" width="12.140625" style="22" bestFit="1" customWidth="1"/>
    <col min="4615" max="4864" width="11.42578125" style="22"/>
    <col min="4865" max="4865" width="18" style="22" customWidth="1"/>
    <col min="4866" max="4869" width="11.42578125" style="22"/>
    <col min="4870" max="4870" width="12.140625" style="22" bestFit="1" customWidth="1"/>
    <col min="4871" max="5120" width="11.42578125" style="22"/>
    <col min="5121" max="5121" width="18" style="22" customWidth="1"/>
    <col min="5122" max="5125" width="11.42578125" style="22"/>
    <col min="5126" max="5126" width="12.140625" style="22" bestFit="1" customWidth="1"/>
    <col min="5127" max="5376" width="11.42578125" style="22"/>
    <col min="5377" max="5377" width="18" style="22" customWidth="1"/>
    <col min="5378" max="5381" width="11.42578125" style="22"/>
    <col min="5382" max="5382" width="12.140625" style="22" bestFit="1" customWidth="1"/>
    <col min="5383" max="5632" width="11.42578125" style="22"/>
    <col min="5633" max="5633" width="18" style="22" customWidth="1"/>
    <col min="5634" max="5637" width="11.42578125" style="22"/>
    <col min="5638" max="5638" width="12.140625" style="22" bestFit="1" customWidth="1"/>
    <col min="5639" max="5888" width="11.42578125" style="22"/>
    <col min="5889" max="5889" width="18" style="22" customWidth="1"/>
    <col min="5890" max="5893" width="11.42578125" style="22"/>
    <col min="5894" max="5894" width="12.140625" style="22" bestFit="1" customWidth="1"/>
    <col min="5895" max="6144" width="11.42578125" style="22"/>
    <col min="6145" max="6145" width="18" style="22" customWidth="1"/>
    <col min="6146" max="6149" width="11.42578125" style="22"/>
    <col min="6150" max="6150" width="12.140625" style="22" bestFit="1" customWidth="1"/>
    <col min="6151" max="6400" width="11.42578125" style="22"/>
    <col min="6401" max="6401" width="18" style="22" customWidth="1"/>
    <col min="6402" max="6405" width="11.42578125" style="22"/>
    <col min="6406" max="6406" width="12.140625" style="22" bestFit="1" customWidth="1"/>
    <col min="6407" max="6656" width="11.42578125" style="22"/>
    <col min="6657" max="6657" width="18" style="22" customWidth="1"/>
    <col min="6658" max="6661" width="11.42578125" style="22"/>
    <col min="6662" max="6662" width="12.140625" style="22" bestFit="1" customWidth="1"/>
    <col min="6663" max="6912" width="11.42578125" style="22"/>
    <col min="6913" max="6913" width="18" style="22" customWidth="1"/>
    <col min="6914" max="6917" width="11.42578125" style="22"/>
    <col min="6918" max="6918" width="12.140625" style="22" bestFit="1" customWidth="1"/>
    <col min="6919" max="7168" width="11.42578125" style="22"/>
    <col min="7169" max="7169" width="18" style="22" customWidth="1"/>
    <col min="7170" max="7173" width="11.42578125" style="22"/>
    <col min="7174" max="7174" width="12.140625" style="22" bestFit="1" customWidth="1"/>
    <col min="7175" max="7424" width="11.42578125" style="22"/>
    <col min="7425" max="7425" width="18" style="22" customWidth="1"/>
    <col min="7426" max="7429" width="11.42578125" style="22"/>
    <col min="7430" max="7430" width="12.140625" style="22" bestFit="1" customWidth="1"/>
    <col min="7431" max="7680" width="11.42578125" style="22"/>
    <col min="7681" max="7681" width="18" style="22" customWidth="1"/>
    <col min="7682" max="7685" width="11.42578125" style="22"/>
    <col min="7686" max="7686" width="12.140625" style="22" bestFit="1" customWidth="1"/>
    <col min="7687" max="7936" width="11.42578125" style="22"/>
    <col min="7937" max="7937" width="18" style="22" customWidth="1"/>
    <col min="7938" max="7941" width="11.42578125" style="22"/>
    <col min="7942" max="7942" width="12.140625" style="22" bestFit="1" customWidth="1"/>
    <col min="7943" max="8192" width="11.42578125" style="22"/>
    <col min="8193" max="8193" width="18" style="22" customWidth="1"/>
    <col min="8194" max="8197" width="11.42578125" style="22"/>
    <col min="8198" max="8198" width="12.140625" style="22" bestFit="1" customWidth="1"/>
    <col min="8199" max="8448" width="11.42578125" style="22"/>
    <col min="8449" max="8449" width="18" style="22" customWidth="1"/>
    <col min="8450" max="8453" width="11.42578125" style="22"/>
    <col min="8454" max="8454" width="12.140625" style="22" bestFit="1" customWidth="1"/>
    <col min="8455" max="8704" width="11.42578125" style="22"/>
    <col min="8705" max="8705" width="18" style="22" customWidth="1"/>
    <col min="8706" max="8709" width="11.42578125" style="22"/>
    <col min="8710" max="8710" width="12.140625" style="22" bestFit="1" customWidth="1"/>
    <col min="8711" max="8960" width="11.42578125" style="22"/>
    <col min="8961" max="8961" width="18" style="22" customWidth="1"/>
    <col min="8962" max="8965" width="11.42578125" style="22"/>
    <col min="8966" max="8966" width="12.140625" style="22" bestFit="1" customWidth="1"/>
    <col min="8967" max="9216" width="11.42578125" style="22"/>
    <col min="9217" max="9217" width="18" style="22" customWidth="1"/>
    <col min="9218" max="9221" width="11.42578125" style="22"/>
    <col min="9222" max="9222" width="12.140625" style="22" bestFit="1" customWidth="1"/>
    <col min="9223" max="9472" width="11.42578125" style="22"/>
    <col min="9473" max="9473" width="18" style="22" customWidth="1"/>
    <col min="9474" max="9477" width="11.42578125" style="22"/>
    <col min="9478" max="9478" width="12.140625" style="22" bestFit="1" customWidth="1"/>
    <col min="9479" max="9728" width="11.42578125" style="22"/>
    <col min="9729" max="9729" width="18" style="22" customWidth="1"/>
    <col min="9730" max="9733" width="11.42578125" style="22"/>
    <col min="9734" max="9734" width="12.140625" style="22" bestFit="1" customWidth="1"/>
    <col min="9735" max="9984" width="11.42578125" style="22"/>
    <col min="9985" max="9985" width="18" style="22" customWidth="1"/>
    <col min="9986" max="9989" width="11.42578125" style="22"/>
    <col min="9990" max="9990" width="12.140625" style="22" bestFit="1" customWidth="1"/>
    <col min="9991" max="10240" width="11.42578125" style="22"/>
    <col min="10241" max="10241" width="18" style="22" customWidth="1"/>
    <col min="10242" max="10245" width="11.42578125" style="22"/>
    <col min="10246" max="10246" width="12.140625" style="22" bestFit="1" customWidth="1"/>
    <col min="10247" max="10496" width="11.42578125" style="22"/>
    <col min="10497" max="10497" width="18" style="22" customWidth="1"/>
    <col min="10498" max="10501" width="11.42578125" style="22"/>
    <col min="10502" max="10502" width="12.140625" style="22" bestFit="1" customWidth="1"/>
    <col min="10503" max="10752" width="11.42578125" style="22"/>
    <col min="10753" max="10753" width="18" style="22" customWidth="1"/>
    <col min="10754" max="10757" width="11.42578125" style="22"/>
    <col min="10758" max="10758" width="12.140625" style="22" bestFit="1" customWidth="1"/>
    <col min="10759" max="11008" width="11.42578125" style="22"/>
    <col min="11009" max="11009" width="18" style="22" customWidth="1"/>
    <col min="11010" max="11013" width="11.42578125" style="22"/>
    <col min="11014" max="11014" width="12.140625" style="22" bestFit="1" customWidth="1"/>
    <col min="11015" max="11264" width="11.42578125" style="22"/>
    <col min="11265" max="11265" width="18" style="22" customWidth="1"/>
    <col min="11266" max="11269" width="11.42578125" style="22"/>
    <col min="11270" max="11270" width="12.140625" style="22" bestFit="1" customWidth="1"/>
    <col min="11271" max="11520" width="11.42578125" style="22"/>
    <col min="11521" max="11521" width="18" style="22" customWidth="1"/>
    <col min="11522" max="11525" width="11.42578125" style="22"/>
    <col min="11526" max="11526" width="12.140625" style="22" bestFit="1" customWidth="1"/>
    <col min="11527" max="11776" width="11.42578125" style="22"/>
    <col min="11777" max="11777" width="18" style="22" customWidth="1"/>
    <col min="11778" max="11781" width="11.42578125" style="22"/>
    <col min="11782" max="11782" width="12.140625" style="22" bestFit="1" customWidth="1"/>
    <col min="11783" max="12032" width="11.42578125" style="22"/>
    <col min="12033" max="12033" width="18" style="22" customWidth="1"/>
    <col min="12034" max="12037" width="11.42578125" style="22"/>
    <col min="12038" max="12038" width="12.140625" style="22" bestFit="1" customWidth="1"/>
    <col min="12039" max="12288" width="11.42578125" style="22"/>
    <col min="12289" max="12289" width="18" style="22" customWidth="1"/>
    <col min="12290" max="12293" width="11.42578125" style="22"/>
    <col min="12294" max="12294" width="12.140625" style="22" bestFit="1" customWidth="1"/>
    <col min="12295" max="12544" width="11.42578125" style="22"/>
    <col min="12545" max="12545" width="18" style="22" customWidth="1"/>
    <col min="12546" max="12549" width="11.42578125" style="22"/>
    <col min="12550" max="12550" width="12.140625" style="22" bestFit="1" customWidth="1"/>
    <col min="12551" max="12800" width="11.42578125" style="22"/>
    <col min="12801" max="12801" width="18" style="22" customWidth="1"/>
    <col min="12802" max="12805" width="11.42578125" style="22"/>
    <col min="12806" max="12806" width="12.140625" style="22" bestFit="1" customWidth="1"/>
    <col min="12807" max="13056" width="11.42578125" style="22"/>
    <col min="13057" max="13057" width="18" style="22" customWidth="1"/>
    <col min="13058" max="13061" width="11.42578125" style="22"/>
    <col min="13062" max="13062" width="12.140625" style="22" bestFit="1" customWidth="1"/>
    <col min="13063" max="13312" width="11.42578125" style="22"/>
    <col min="13313" max="13313" width="18" style="22" customWidth="1"/>
    <col min="13314" max="13317" width="11.42578125" style="22"/>
    <col min="13318" max="13318" width="12.140625" style="22" bestFit="1" customWidth="1"/>
    <col min="13319" max="13568" width="11.42578125" style="22"/>
    <col min="13569" max="13569" width="18" style="22" customWidth="1"/>
    <col min="13570" max="13573" width="11.42578125" style="22"/>
    <col min="13574" max="13574" width="12.140625" style="22" bestFit="1" customWidth="1"/>
    <col min="13575" max="13824" width="11.42578125" style="22"/>
    <col min="13825" max="13825" width="18" style="22" customWidth="1"/>
    <col min="13826" max="13829" width="11.42578125" style="22"/>
    <col min="13830" max="13830" width="12.140625" style="22" bestFit="1" customWidth="1"/>
    <col min="13831" max="14080" width="11.42578125" style="22"/>
    <col min="14081" max="14081" width="18" style="22" customWidth="1"/>
    <col min="14082" max="14085" width="11.42578125" style="22"/>
    <col min="14086" max="14086" width="12.140625" style="22" bestFit="1" customWidth="1"/>
    <col min="14087" max="14336" width="11.42578125" style="22"/>
    <col min="14337" max="14337" width="18" style="22" customWidth="1"/>
    <col min="14338" max="14341" width="11.42578125" style="22"/>
    <col min="14342" max="14342" width="12.140625" style="22" bestFit="1" customWidth="1"/>
    <col min="14343" max="14592" width="11.42578125" style="22"/>
    <col min="14593" max="14593" width="18" style="22" customWidth="1"/>
    <col min="14594" max="14597" width="11.42578125" style="22"/>
    <col min="14598" max="14598" width="12.140625" style="22" bestFit="1" customWidth="1"/>
    <col min="14599" max="14848" width="11.42578125" style="22"/>
    <col min="14849" max="14849" width="18" style="22" customWidth="1"/>
    <col min="14850" max="14853" width="11.42578125" style="22"/>
    <col min="14854" max="14854" width="12.140625" style="22" bestFit="1" customWidth="1"/>
    <col min="14855" max="15104" width="11.42578125" style="22"/>
    <col min="15105" max="15105" width="18" style="22" customWidth="1"/>
    <col min="15106" max="15109" width="11.42578125" style="22"/>
    <col min="15110" max="15110" width="12.140625" style="22" bestFit="1" customWidth="1"/>
    <col min="15111" max="15360" width="11.42578125" style="22"/>
    <col min="15361" max="15361" width="18" style="22" customWidth="1"/>
    <col min="15362" max="15365" width="11.42578125" style="22"/>
    <col min="15366" max="15366" width="12.140625" style="22" bestFit="1" customWidth="1"/>
    <col min="15367" max="15616" width="11.42578125" style="22"/>
    <col min="15617" max="15617" width="18" style="22" customWidth="1"/>
    <col min="15618" max="15621" width="11.42578125" style="22"/>
    <col min="15622" max="15622" width="12.140625" style="22" bestFit="1" customWidth="1"/>
    <col min="15623" max="15872" width="11.42578125" style="22"/>
    <col min="15873" max="15873" width="18" style="22" customWidth="1"/>
    <col min="15874" max="15877" width="11.42578125" style="22"/>
    <col min="15878" max="15878" width="12.140625" style="22" bestFit="1" customWidth="1"/>
    <col min="15879" max="16128" width="11.42578125" style="22"/>
    <col min="16129" max="16129" width="18" style="22" customWidth="1"/>
    <col min="16130" max="16133" width="11.42578125" style="22"/>
    <col min="16134" max="16134" width="12.140625" style="22" bestFit="1" customWidth="1"/>
    <col min="16135" max="16384" width="11.42578125" style="22"/>
  </cols>
  <sheetData>
    <row r="1" spans="1:10" ht="108" customHeight="1"/>
    <row r="2" spans="1:10">
      <c r="A2" s="23" t="s">
        <v>141</v>
      </c>
      <c r="B2" s="23"/>
      <c r="D2" s="23"/>
      <c r="E2" s="23"/>
      <c r="F2" s="23"/>
      <c r="G2" s="23"/>
    </row>
    <row r="4" spans="1:10">
      <c r="A4" s="53" t="s">
        <v>12</v>
      </c>
      <c r="B4" s="54" t="s">
        <v>133</v>
      </c>
      <c r="C4" s="54" t="s">
        <v>24</v>
      </c>
      <c r="D4" s="54" t="s">
        <v>25</v>
      </c>
      <c r="E4" s="55" t="s">
        <v>135</v>
      </c>
      <c r="F4" s="55" t="s">
        <v>134</v>
      </c>
      <c r="G4" s="54" t="s">
        <v>137</v>
      </c>
      <c r="H4" s="54" t="s">
        <v>139</v>
      </c>
      <c r="I4" s="54" t="s">
        <v>138</v>
      </c>
      <c r="J4" s="54" t="s">
        <v>140</v>
      </c>
    </row>
    <row r="5" spans="1:10">
      <c r="A5" s="56" t="s">
        <v>5</v>
      </c>
      <c r="B5" s="116">
        <v>3.05</v>
      </c>
      <c r="C5" s="122">
        <v>601388.77</v>
      </c>
      <c r="D5" s="60">
        <f t="shared" ref="D5:D10" si="0">C5/1000000</f>
        <v>0.60138877000000002</v>
      </c>
      <c r="E5" s="124">
        <v>951061.36999999988</v>
      </c>
      <c r="F5" s="60">
        <f>E5/1000000</f>
        <v>0.95106136999999991</v>
      </c>
      <c r="G5" s="60">
        <f t="shared" ref="G5:G10" si="1">D5-B5</f>
        <v>-2.44861123</v>
      </c>
      <c r="H5" s="115">
        <f t="shared" ref="H5:H10" si="2">G5/B5</f>
        <v>-0.8028233540983607</v>
      </c>
      <c r="I5" s="117">
        <f t="shared" ref="I5:I10" si="3">F5-B5</f>
        <v>-2.0989386300000001</v>
      </c>
      <c r="J5" s="117">
        <f t="shared" ref="J5:J10" si="4">(I5*100)/B5</f>
        <v>-68.817660000000004</v>
      </c>
    </row>
    <row r="6" spans="1:10">
      <c r="A6" s="57" t="s">
        <v>8</v>
      </c>
      <c r="B6" s="118">
        <v>20.75</v>
      </c>
      <c r="C6" s="123">
        <v>10062384.969999999</v>
      </c>
      <c r="D6" s="61">
        <f t="shared" si="0"/>
        <v>10.062384969999998</v>
      </c>
      <c r="E6" s="125">
        <v>730973.80999999994</v>
      </c>
      <c r="F6" s="61">
        <f t="shared" ref="F6:F10" si="5">E6/1000000</f>
        <v>0.73097380999999995</v>
      </c>
      <c r="G6" s="61">
        <f t="shared" si="1"/>
        <v>-10.687615030000002</v>
      </c>
      <c r="H6" s="63">
        <f t="shared" si="2"/>
        <v>-0.51506578457831331</v>
      </c>
      <c r="I6" s="119">
        <f t="shared" si="3"/>
        <v>-20.019026190000002</v>
      </c>
      <c r="J6" s="119">
        <f t="shared" si="4"/>
        <v>-96.477234650602412</v>
      </c>
    </row>
    <row r="7" spans="1:10">
      <c r="A7" s="57" t="s">
        <v>2</v>
      </c>
      <c r="B7" s="118">
        <v>3.08</v>
      </c>
      <c r="C7" s="123">
        <v>109274.7</v>
      </c>
      <c r="D7" s="61">
        <f t="shared" si="0"/>
        <v>0.1092747</v>
      </c>
      <c r="E7" s="125">
        <v>140991.16</v>
      </c>
      <c r="F7" s="61">
        <f t="shared" si="5"/>
        <v>0.14099116</v>
      </c>
      <c r="G7" s="61">
        <f t="shared" si="1"/>
        <v>-2.9707253000000002</v>
      </c>
      <c r="H7" s="63">
        <f t="shared" si="2"/>
        <v>-0.96452120129870134</v>
      </c>
      <c r="I7" s="119">
        <f t="shared" si="3"/>
        <v>-2.9390088400000001</v>
      </c>
      <c r="J7" s="119">
        <f t="shared" si="4"/>
        <v>-95.422364935064934</v>
      </c>
    </row>
    <row r="8" spans="1:10">
      <c r="A8" s="57" t="s">
        <v>0</v>
      </c>
      <c r="B8" s="118">
        <v>4.76</v>
      </c>
      <c r="C8" s="123">
        <v>150407.01</v>
      </c>
      <c r="D8" s="61">
        <f t="shared" si="0"/>
        <v>0.15040701000000001</v>
      </c>
      <c r="E8" s="125">
        <v>159474.15999999997</v>
      </c>
      <c r="F8" s="61">
        <f t="shared" si="5"/>
        <v>0.15947415999999998</v>
      </c>
      <c r="G8" s="61">
        <f t="shared" si="1"/>
        <v>-4.6095929899999994</v>
      </c>
      <c r="H8" s="63">
        <f t="shared" si="2"/>
        <v>-0.96840188865546206</v>
      </c>
      <c r="I8" s="119">
        <f t="shared" si="3"/>
        <v>-4.6005258399999995</v>
      </c>
      <c r="J8" s="119">
        <f t="shared" si="4"/>
        <v>-96.649702521008408</v>
      </c>
    </row>
    <row r="9" spans="1:10">
      <c r="A9" s="57" t="s">
        <v>3</v>
      </c>
      <c r="B9" s="118">
        <v>7.06</v>
      </c>
      <c r="C9" s="123">
        <v>532723.72</v>
      </c>
      <c r="D9" s="61">
        <f t="shared" si="0"/>
        <v>0.53272372000000001</v>
      </c>
      <c r="E9" s="125">
        <v>1270088.9800000002</v>
      </c>
      <c r="F9" s="61">
        <f t="shared" si="5"/>
        <v>1.2700889800000001</v>
      </c>
      <c r="G9" s="61">
        <f t="shared" si="1"/>
        <v>-6.5272762799999997</v>
      </c>
      <c r="H9" s="63">
        <f t="shared" si="2"/>
        <v>-0.92454338243626066</v>
      </c>
      <c r="I9" s="119">
        <f t="shared" si="3"/>
        <v>-5.7899110199999999</v>
      </c>
      <c r="J9" s="119">
        <f t="shared" si="4"/>
        <v>-82.010071104815864</v>
      </c>
    </row>
    <row r="10" spans="1:10">
      <c r="A10" s="58" t="s">
        <v>4</v>
      </c>
      <c r="B10" s="120">
        <v>0.12</v>
      </c>
      <c r="C10" s="59">
        <v>0</v>
      </c>
      <c r="D10" s="62">
        <f t="shared" si="0"/>
        <v>0</v>
      </c>
      <c r="E10" s="126">
        <v>7145.33</v>
      </c>
      <c r="F10" s="62">
        <f t="shared" si="5"/>
        <v>7.1453300000000001E-3</v>
      </c>
      <c r="G10" s="62">
        <f t="shared" si="1"/>
        <v>-0.12</v>
      </c>
      <c r="H10" s="64">
        <f t="shared" si="2"/>
        <v>-1</v>
      </c>
      <c r="I10" s="121">
        <f t="shared" si="3"/>
        <v>-0.11285466999999999</v>
      </c>
      <c r="J10" s="121">
        <f t="shared" si="4"/>
        <v>-94.045558333333332</v>
      </c>
    </row>
    <row r="11" spans="1:10">
      <c r="C11" s="23"/>
    </row>
    <row r="23" spans="9:10">
      <c r="I23" s="27"/>
      <c r="J23" s="133"/>
    </row>
    <row r="24" spans="9:10">
      <c r="I24" s="27"/>
      <c r="J24" s="134"/>
    </row>
    <row r="26" spans="9:10">
      <c r="I26" s="27"/>
      <c r="J26" s="133"/>
    </row>
    <row r="27" spans="9:10">
      <c r="I27" s="27"/>
      <c r="J27" s="134"/>
    </row>
    <row r="33" spans="1:6">
      <c r="A33" s="47"/>
      <c r="B33" s="47"/>
      <c r="C33" s="47"/>
      <c r="D33" s="47"/>
      <c r="E33" s="47"/>
      <c r="F33" s="47"/>
    </row>
    <row r="35" spans="1:6">
      <c r="A35" s="50" t="s">
        <v>131</v>
      </c>
      <c r="B35" s="50"/>
    </row>
  </sheetData>
  <mergeCells count="2">
    <mergeCell ref="J23:J24"/>
    <mergeCell ref="J26:J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L16" sqref="L16"/>
    </sheetView>
  </sheetViews>
  <sheetFormatPr baseColWidth="10" defaultRowHeight="12.75"/>
  <cols>
    <col min="1" max="1" width="11.42578125" style="22"/>
    <col min="2" max="2" width="18" style="22" customWidth="1"/>
    <col min="3" max="3" width="13.42578125" style="22" customWidth="1"/>
    <col min="4" max="4" width="14.7109375" style="22" customWidth="1"/>
    <col min="5" max="5" width="21.7109375" style="22" customWidth="1"/>
    <col min="6" max="6" width="20.85546875" style="22" bestFit="1" customWidth="1"/>
    <col min="7" max="7" width="17.7109375" style="22" customWidth="1"/>
    <col min="8" max="8" width="16.28515625" style="22" customWidth="1"/>
    <col min="9" max="9" width="15.85546875" style="22" customWidth="1"/>
    <col min="10" max="257" width="11.42578125" style="22"/>
    <col min="258" max="258" width="18" style="22" customWidth="1"/>
    <col min="259" max="262" width="11.42578125" style="22"/>
    <col min="263" max="263" width="12.140625" style="22" bestFit="1" customWidth="1"/>
    <col min="264" max="513" width="11.42578125" style="22"/>
    <col min="514" max="514" width="18" style="22" customWidth="1"/>
    <col min="515" max="518" width="11.42578125" style="22"/>
    <col min="519" max="519" width="12.140625" style="22" bestFit="1" customWidth="1"/>
    <col min="520" max="769" width="11.42578125" style="22"/>
    <col min="770" max="770" width="18" style="22" customWidth="1"/>
    <col min="771" max="774" width="11.42578125" style="22"/>
    <col min="775" max="775" width="12.140625" style="22" bestFit="1" customWidth="1"/>
    <col min="776" max="1025" width="11.42578125" style="22"/>
    <col min="1026" max="1026" width="18" style="22" customWidth="1"/>
    <col min="1027" max="1030" width="11.42578125" style="22"/>
    <col min="1031" max="1031" width="12.140625" style="22" bestFit="1" customWidth="1"/>
    <col min="1032" max="1281" width="11.42578125" style="22"/>
    <col min="1282" max="1282" width="18" style="22" customWidth="1"/>
    <col min="1283" max="1286" width="11.42578125" style="22"/>
    <col min="1287" max="1287" width="12.140625" style="22" bestFit="1" customWidth="1"/>
    <col min="1288" max="1537" width="11.42578125" style="22"/>
    <col min="1538" max="1538" width="18" style="22" customWidth="1"/>
    <col min="1539" max="1542" width="11.42578125" style="22"/>
    <col min="1543" max="1543" width="12.140625" style="22" bestFit="1" customWidth="1"/>
    <col min="1544" max="1793" width="11.42578125" style="22"/>
    <col min="1794" max="1794" width="18" style="22" customWidth="1"/>
    <col min="1795" max="1798" width="11.42578125" style="22"/>
    <col min="1799" max="1799" width="12.140625" style="22" bestFit="1" customWidth="1"/>
    <col min="1800" max="2049" width="11.42578125" style="22"/>
    <col min="2050" max="2050" width="18" style="22" customWidth="1"/>
    <col min="2051" max="2054" width="11.42578125" style="22"/>
    <col min="2055" max="2055" width="12.140625" style="22" bestFit="1" customWidth="1"/>
    <col min="2056" max="2305" width="11.42578125" style="22"/>
    <col min="2306" max="2306" width="18" style="22" customWidth="1"/>
    <col min="2307" max="2310" width="11.42578125" style="22"/>
    <col min="2311" max="2311" width="12.140625" style="22" bestFit="1" customWidth="1"/>
    <col min="2312" max="2561" width="11.42578125" style="22"/>
    <col min="2562" max="2562" width="18" style="22" customWidth="1"/>
    <col min="2563" max="2566" width="11.42578125" style="22"/>
    <col min="2567" max="2567" width="12.140625" style="22" bestFit="1" customWidth="1"/>
    <col min="2568" max="2817" width="11.42578125" style="22"/>
    <col min="2818" max="2818" width="18" style="22" customWidth="1"/>
    <col min="2819" max="2822" width="11.42578125" style="22"/>
    <col min="2823" max="2823" width="12.140625" style="22" bestFit="1" customWidth="1"/>
    <col min="2824" max="3073" width="11.42578125" style="22"/>
    <col min="3074" max="3074" width="18" style="22" customWidth="1"/>
    <col min="3075" max="3078" width="11.42578125" style="22"/>
    <col min="3079" max="3079" width="12.140625" style="22" bestFit="1" customWidth="1"/>
    <col min="3080" max="3329" width="11.42578125" style="22"/>
    <col min="3330" max="3330" width="18" style="22" customWidth="1"/>
    <col min="3331" max="3334" width="11.42578125" style="22"/>
    <col min="3335" max="3335" width="12.140625" style="22" bestFit="1" customWidth="1"/>
    <col min="3336" max="3585" width="11.42578125" style="22"/>
    <col min="3586" max="3586" width="18" style="22" customWidth="1"/>
    <col min="3587" max="3590" width="11.42578125" style="22"/>
    <col min="3591" max="3591" width="12.140625" style="22" bestFit="1" customWidth="1"/>
    <col min="3592" max="3841" width="11.42578125" style="22"/>
    <col min="3842" max="3842" width="18" style="22" customWidth="1"/>
    <col min="3843" max="3846" width="11.42578125" style="22"/>
    <col min="3847" max="3847" width="12.140625" style="22" bestFit="1" customWidth="1"/>
    <col min="3848" max="4097" width="11.42578125" style="22"/>
    <col min="4098" max="4098" width="18" style="22" customWidth="1"/>
    <col min="4099" max="4102" width="11.42578125" style="22"/>
    <col min="4103" max="4103" width="12.140625" style="22" bestFit="1" customWidth="1"/>
    <col min="4104" max="4353" width="11.42578125" style="22"/>
    <col min="4354" max="4354" width="18" style="22" customWidth="1"/>
    <col min="4355" max="4358" width="11.42578125" style="22"/>
    <col min="4359" max="4359" width="12.140625" style="22" bestFit="1" customWidth="1"/>
    <col min="4360" max="4609" width="11.42578125" style="22"/>
    <col min="4610" max="4610" width="18" style="22" customWidth="1"/>
    <col min="4611" max="4614" width="11.42578125" style="22"/>
    <col min="4615" max="4615" width="12.140625" style="22" bestFit="1" customWidth="1"/>
    <col min="4616" max="4865" width="11.42578125" style="22"/>
    <col min="4866" max="4866" width="18" style="22" customWidth="1"/>
    <col min="4867" max="4870" width="11.42578125" style="22"/>
    <col min="4871" max="4871" width="12.140625" style="22" bestFit="1" customWidth="1"/>
    <col min="4872" max="5121" width="11.42578125" style="22"/>
    <col min="5122" max="5122" width="18" style="22" customWidth="1"/>
    <col min="5123" max="5126" width="11.42578125" style="22"/>
    <col min="5127" max="5127" width="12.140625" style="22" bestFit="1" customWidth="1"/>
    <col min="5128" max="5377" width="11.42578125" style="22"/>
    <col min="5378" max="5378" width="18" style="22" customWidth="1"/>
    <col min="5379" max="5382" width="11.42578125" style="22"/>
    <col min="5383" max="5383" width="12.140625" style="22" bestFit="1" customWidth="1"/>
    <col min="5384" max="5633" width="11.42578125" style="22"/>
    <col min="5634" max="5634" width="18" style="22" customWidth="1"/>
    <col min="5635" max="5638" width="11.42578125" style="22"/>
    <col min="5639" max="5639" width="12.140625" style="22" bestFit="1" customWidth="1"/>
    <col min="5640" max="5889" width="11.42578125" style="22"/>
    <col min="5890" max="5890" width="18" style="22" customWidth="1"/>
    <col min="5891" max="5894" width="11.42578125" style="22"/>
    <col min="5895" max="5895" width="12.140625" style="22" bestFit="1" customWidth="1"/>
    <col min="5896" max="6145" width="11.42578125" style="22"/>
    <col min="6146" max="6146" width="18" style="22" customWidth="1"/>
    <col min="6147" max="6150" width="11.42578125" style="22"/>
    <col min="6151" max="6151" width="12.140625" style="22" bestFit="1" customWidth="1"/>
    <col min="6152" max="6401" width="11.42578125" style="22"/>
    <col min="6402" max="6402" width="18" style="22" customWidth="1"/>
    <col min="6403" max="6406" width="11.42578125" style="22"/>
    <col min="6407" max="6407" width="12.140625" style="22" bestFit="1" customWidth="1"/>
    <col min="6408" max="6657" width="11.42578125" style="22"/>
    <col min="6658" max="6658" width="18" style="22" customWidth="1"/>
    <col min="6659" max="6662" width="11.42578125" style="22"/>
    <col min="6663" max="6663" width="12.140625" style="22" bestFit="1" customWidth="1"/>
    <col min="6664" max="6913" width="11.42578125" style="22"/>
    <col min="6914" max="6914" width="18" style="22" customWidth="1"/>
    <col min="6915" max="6918" width="11.42578125" style="22"/>
    <col min="6919" max="6919" width="12.140625" style="22" bestFit="1" customWidth="1"/>
    <col min="6920" max="7169" width="11.42578125" style="22"/>
    <col min="7170" max="7170" width="18" style="22" customWidth="1"/>
    <col min="7171" max="7174" width="11.42578125" style="22"/>
    <col min="7175" max="7175" width="12.140625" style="22" bestFit="1" customWidth="1"/>
    <col min="7176" max="7425" width="11.42578125" style="22"/>
    <col min="7426" max="7426" width="18" style="22" customWidth="1"/>
    <col min="7427" max="7430" width="11.42578125" style="22"/>
    <col min="7431" max="7431" width="12.140625" style="22" bestFit="1" customWidth="1"/>
    <col min="7432" max="7681" width="11.42578125" style="22"/>
    <col min="7682" max="7682" width="18" style="22" customWidth="1"/>
    <col min="7683" max="7686" width="11.42578125" style="22"/>
    <col min="7687" max="7687" width="12.140625" style="22" bestFit="1" customWidth="1"/>
    <col min="7688" max="7937" width="11.42578125" style="22"/>
    <col min="7938" max="7938" width="18" style="22" customWidth="1"/>
    <col min="7939" max="7942" width="11.42578125" style="22"/>
    <col min="7943" max="7943" width="12.140625" style="22" bestFit="1" customWidth="1"/>
    <col min="7944" max="8193" width="11.42578125" style="22"/>
    <col min="8194" max="8194" width="18" style="22" customWidth="1"/>
    <col min="8195" max="8198" width="11.42578125" style="22"/>
    <col min="8199" max="8199" width="12.140625" style="22" bestFit="1" customWidth="1"/>
    <col min="8200" max="8449" width="11.42578125" style="22"/>
    <col min="8450" max="8450" width="18" style="22" customWidth="1"/>
    <col min="8451" max="8454" width="11.42578125" style="22"/>
    <col min="8455" max="8455" width="12.140625" style="22" bestFit="1" customWidth="1"/>
    <col min="8456" max="8705" width="11.42578125" style="22"/>
    <col min="8706" max="8706" width="18" style="22" customWidth="1"/>
    <col min="8707" max="8710" width="11.42578125" style="22"/>
    <col min="8711" max="8711" width="12.140625" style="22" bestFit="1" customWidth="1"/>
    <col min="8712" max="8961" width="11.42578125" style="22"/>
    <col min="8962" max="8962" width="18" style="22" customWidth="1"/>
    <col min="8963" max="8966" width="11.42578125" style="22"/>
    <col min="8967" max="8967" width="12.140625" style="22" bestFit="1" customWidth="1"/>
    <col min="8968" max="9217" width="11.42578125" style="22"/>
    <col min="9218" max="9218" width="18" style="22" customWidth="1"/>
    <col min="9219" max="9222" width="11.42578125" style="22"/>
    <col min="9223" max="9223" width="12.140625" style="22" bestFit="1" customWidth="1"/>
    <col min="9224" max="9473" width="11.42578125" style="22"/>
    <col min="9474" max="9474" width="18" style="22" customWidth="1"/>
    <col min="9475" max="9478" width="11.42578125" style="22"/>
    <col min="9479" max="9479" width="12.140625" style="22" bestFit="1" customWidth="1"/>
    <col min="9480" max="9729" width="11.42578125" style="22"/>
    <col min="9730" max="9730" width="18" style="22" customWidth="1"/>
    <col min="9731" max="9734" width="11.42578125" style="22"/>
    <col min="9735" max="9735" width="12.140625" style="22" bestFit="1" customWidth="1"/>
    <col min="9736" max="9985" width="11.42578125" style="22"/>
    <col min="9986" max="9986" width="18" style="22" customWidth="1"/>
    <col min="9987" max="9990" width="11.42578125" style="22"/>
    <col min="9991" max="9991" width="12.140625" style="22" bestFit="1" customWidth="1"/>
    <col min="9992" max="10241" width="11.42578125" style="22"/>
    <col min="10242" max="10242" width="18" style="22" customWidth="1"/>
    <col min="10243" max="10246" width="11.42578125" style="22"/>
    <col min="10247" max="10247" width="12.140625" style="22" bestFit="1" customWidth="1"/>
    <col min="10248" max="10497" width="11.42578125" style="22"/>
    <col min="10498" max="10498" width="18" style="22" customWidth="1"/>
    <col min="10499" max="10502" width="11.42578125" style="22"/>
    <col min="10503" max="10503" width="12.140625" style="22" bestFit="1" customWidth="1"/>
    <col min="10504" max="10753" width="11.42578125" style="22"/>
    <col min="10754" max="10754" width="18" style="22" customWidth="1"/>
    <col min="10755" max="10758" width="11.42578125" style="22"/>
    <col min="10759" max="10759" width="12.140625" style="22" bestFit="1" customWidth="1"/>
    <col min="10760" max="11009" width="11.42578125" style="22"/>
    <col min="11010" max="11010" width="18" style="22" customWidth="1"/>
    <col min="11011" max="11014" width="11.42578125" style="22"/>
    <col min="11015" max="11015" width="12.140625" style="22" bestFit="1" customWidth="1"/>
    <col min="11016" max="11265" width="11.42578125" style="22"/>
    <col min="11266" max="11266" width="18" style="22" customWidth="1"/>
    <col min="11267" max="11270" width="11.42578125" style="22"/>
    <col min="11271" max="11271" width="12.140625" style="22" bestFit="1" customWidth="1"/>
    <col min="11272" max="11521" width="11.42578125" style="22"/>
    <col min="11522" max="11522" width="18" style="22" customWidth="1"/>
    <col min="11523" max="11526" width="11.42578125" style="22"/>
    <col min="11527" max="11527" width="12.140625" style="22" bestFit="1" customWidth="1"/>
    <col min="11528" max="11777" width="11.42578125" style="22"/>
    <col min="11778" max="11778" width="18" style="22" customWidth="1"/>
    <col min="11779" max="11782" width="11.42578125" style="22"/>
    <col min="11783" max="11783" width="12.140625" style="22" bestFit="1" customWidth="1"/>
    <col min="11784" max="12033" width="11.42578125" style="22"/>
    <col min="12034" max="12034" width="18" style="22" customWidth="1"/>
    <col min="12035" max="12038" width="11.42578125" style="22"/>
    <col min="12039" max="12039" width="12.140625" style="22" bestFit="1" customWidth="1"/>
    <col min="12040" max="12289" width="11.42578125" style="22"/>
    <col min="12290" max="12290" width="18" style="22" customWidth="1"/>
    <col min="12291" max="12294" width="11.42578125" style="22"/>
    <col min="12295" max="12295" width="12.140625" style="22" bestFit="1" customWidth="1"/>
    <col min="12296" max="12545" width="11.42578125" style="22"/>
    <col min="12546" max="12546" width="18" style="22" customWidth="1"/>
    <col min="12547" max="12550" width="11.42578125" style="22"/>
    <col min="12551" max="12551" width="12.140625" style="22" bestFit="1" customWidth="1"/>
    <col min="12552" max="12801" width="11.42578125" style="22"/>
    <col min="12802" max="12802" width="18" style="22" customWidth="1"/>
    <col min="12803" max="12806" width="11.42578125" style="22"/>
    <col min="12807" max="12807" width="12.140625" style="22" bestFit="1" customWidth="1"/>
    <col min="12808" max="13057" width="11.42578125" style="22"/>
    <col min="13058" max="13058" width="18" style="22" customWidth="1"/>
    <col min="13059" max="13062" width="11.42578125" style="22"/>
    <col min="13063" max="13063" width="12.140625" style="22" bestFit="1" customWidth="1"/>
    <col min="13064" max="13313" width="11.42578125" style="22"/>
    <col min="13314" max="13314" width="18" style="22" customWidth="1"/>
    <col min="13315" max="13318" width="11.42578125" style="22"/>
    <col min="13319" max="13319" width="12.140625" style="22" bestFit="1" customWidth="1"/>
    <col min="13320" max="13569" width="11.42578125" style="22"/>
    <col min="13570" max="13570" width="18" style="22" customWidth="1"/>
    <col min="13571" max="13574" width="11.42578125" style="22"/>
    <col min="13575" max="13575" width="12.140625" style="22" bestFit="1" customWidth="1"/>
    <col min="13576" max="13825" width="11.42578125" style="22"/>
    <col min="13826" max="13826" width="18" style="22" customWidth="1"/>
    <col min="13827" max="13830" width="11.42578125" style="22"/>
    <col min="13831" max="13831" width="12.140625" style="22" bestFit="1" customWidth="1"/>
    <col min="13832" max="14081" width="11.42578125" style="22"/>
    <col min="14082" max="14082" width="18" style="22" customWidth="1"/>
    <col min="14083" max="14086" width="11.42578125" style="22"/>
    <col min="14087" max="14087" width="12.140625" style="22" bestFit="1" customWidth="1"/>
    <col min="14088" max="14337" width="11.42578125" style="22"/>
    <col min="14338" max="14338" width="18" style="22" customWidth="1"/>
    <col min="14339" max="14342" width="11.42578125" style="22"/>
    <col min="14343" max="14343" width="12.140625" style="22" bestFit="1" customWidth="1"/>
    <col min="14344" max="14593" width="11.42578125" style="22"/>
    <col min="14594" max="14594" width="18" style="22" customWidth="1"/>
    <col min="14595" max="14598" width="11.42578125" style="22"/>
    <col min="14599" max="14599" width="12.140625" style="22" bestFit="1" customWidth="1"/>
    <col min="14600" max="14849" width="11.42578125" style="22"/>
    <col min="14850" max="14850" width="18" style="22" customWidth="1"/>
    <col min="14851" max="14854" width="11.42578125" style="22"/>
    <col min="14855" max="14855" width="12.140625" style="22" bestFit="1" customWidth="1"/>
    <col min="14856" max="15105" width="11.42578125" style="22"/>
    <col min="15106" max="15106" width="18" style="22" customWidth="1"/>
    <col min="15107" max="15110" width="11.42578125" style="22"/>
    <col min="15111" max="15111" width="12.140625" style="22" bestFit="1" customWidth="1"/>
    <col min="15112" max="15361" width="11.42578125" style="22"/>
    <col min="15362" max="15362" width="18" style="22" customWidth="1"/>
    <col min="15363" max="15366" width="11.42578125" style="22"/>
    <col min="15367" max="15367" width="12.140625" style="22" bestFit="1" customWidth="1"/>
    <col min="15368" max="15617" width="11.42578125" style="22"/>
    <col min="15618" max="15618" width="18" style="22" customWidth="1"/>
    <col min="15619" max="15622" width="11.42578125" style="22"/>
    <col min="15623" max="15623" width="12.140625" style="22" bestFit="1" customWidth="1"/>
    <col min="15624" max="15873" width="11.42578125" style="22"/>
    <col min="15874" max="15874" width="18" style="22" customWidth="1"/>
    <col min="15875" max="15878" width="11.42578125" style="22"/>
    <col min="15879" max="15879" width="12.140625" style="22" bestFit="1" customWidth="1"/>
    <col min="15880" max="16129" width="11.42578125" style="22"/>
    <col min="16130" max="16130" width="18" style="22" customWidth="1"/>
    <col min="16131" max="16134" width="11.42578125" style="22"/>
    <col min="16135" max="16135" width="12.140625" style="22" bestFit="1" customWidth="1"/>
    <col min="16136" max="16384" width="11.42578125" style="22"/>
  </cols>
  <sheetData>
    <row r="1" spans="1:9" ht="108" customHeight="1"/>
    <row r="2" spans="1:9">
      <c r="B2" s="23"/>
      <c r="C2" s="23"/>
      <c r="D2" s="23"/>
      <c r="E2" s="23"/>
    </row>
    <row r="3" spans="1:9">
      <c r="A3" s="23" t="s">
        <v>144</v>
      </c>
      <c r="E3" s="78"/>
    </row>
    <row r="4" spans="1:9">
      <c r="A4" s="53" t="s">
        <v>12</v>
      </c>
      <c r="B4" s="54" t="s">
        <v>24</v>
      </c>
      <c r="C4" s="54" t="s">
        <v>25</v>
      </c>
      <c r="D4" s="114" t="s">
        <v>133</v>
      </c>
      <c r="E4" s="114" t="s">
        <v>142</v>
      </c>
      <c r="F4" s="114" t="s">
        <v>143</v>
      </c>
      <c r="G4" s="54" t="s">
        <v>15</v>
      </c>
      <c r="H4" s="54" t="s">
        <v>16</v>
      </c>
      <c r="I4" s="54" t="s">
        <v>17</v>
      </c>
    </row>
    <row r="5" spans="1:9">
      <c r="A5" s="56" t="s">
        <v>5</v>
      </c>
      <c r="B5" s="127">
        <v>601388.77</v>
      </c>
      <c r="C5" s="65">
        <f t="shared" ref="C5:C10" si="0">B5/1000000</f>
        <v>0.60138877000000002</v>
      </c>
      <c r="D5" s="66">
        <v>3.05</v>
      </c>
      <c r="E5" s="65">
        <f t="shared" ref="E5:E10" si="1">C5-D5</f>
        <v>-2.44861123</v>
      </c>
      <c r="F5" s="67">
        <f t="shared" ref="F5:F10" si="2">E5/D5</f>
        <v>-0.8028233540983607</v>
      </c>
      <c r="G5" s="72">
        <v>231853.658</v>
      </c>
      <c r="H5" s="72">
        <f t="shared" ref="H5:H10" si="3">G5/1000</f>
        <v>231.853658</v>
      </c>
      <c r="I5" s="73">
        <f t="shared" ref="I5:I10" si="4">B5/H5</f>
        <v>2593.8291212985737</v>
      </c>
    </row>
    <row r="6" spans="1:9">
      <c r="A6" s="57" t="s">
        <v>8</v>
      </c>
      <c r="B6" s="128">
        <v>10062384.969999999</v>
      </c>
      <c r="C6" s="44">
        <f t="shared" si="0"/>
        <v>10.062384969999998</v>
      </c>
      <c r="D6" s="45">
        <v>20.75</v>
      </c>
      <c r="E6" s="44">
        <f t="shared" si="1"/>
        <v>-10.687615030000002</v>
      </c>
      <c r="F6" s="46">
        <f t="shared" si="2"/>
        <v>-0.51506578457831331</v>
      </c>
      <c r="G6" s="74">
        <v>257967.95800000001</v>
      </c>
      <c r="H6" s="74">
        <f t="shared" si="3"/>
        <v>257.96795800000001</v>
      </c>
      <c r="I6" s="75">
        <f t="shared" si="4"/>
        <v>39006.336476873606</v>
      </c>
    </row>
    <row r="7" spans="1:9">
      <c r="A7" s="57" t="s">
        <v>2</v>
      </c>
      <c r="B7" s="128">
        <v>109274.7</v>
      </c>
      <c r="C7" s="44">
        <f t="shared" si="0"/>
        <v>0.1092747</v>
      </c>
      <c r="D7" s="45">
        <v>3.08</v>
      </c>
      <c r="E7" s="44">
        <f t="shared" si="1"/>
        <v>-2.9707253000000002</v>
      </c>
      <c r="F7" s="46">
        <f t="shared" si="2"/>
        <v>-0.96452120129870134</v>
      </c>
      <c r="G7" s="74">
        <v>76632.509000000005</v>
      </c>
      <c r="H7" s="74">
        <f t="shared" si="3"/>
        <v>76.632508999999999</v>
      </c>
      <c r="I7" s="75">
        <f t="shared" si="4"/>
        <v>1425.9574875722783</v>
      </c>
    </row>
    <row r="8" spans="1:9">
      <c r="A8" s="57" t="s">
        <v>0</v>
      </c>
      <c r="B8" s="128">
        <v>150407.01</v>
      </c>
      <c r="C8" s="44">
        <f t="shared" si="0"/>
        <v>0.15040701000000001</v>
      </c>
      <c r="D8" s="45">
        <v>4.76</v>
      </c>
      <c r="E8" s="44">
        <f t="shared" si="1"/>
        <v>-4.6095929899999994</v>
      </c>
      <c r="F8" s="46">
        <f t="shared" si="2"/>
        <v>-0.96840188865546206</v>
      </c>
      <c r="G8" s="74">
        <v>116644.967</v>
      </c>
      <c r="H8" s="74">
        <f t="shared" si="3"/>
        <v>116.64496700000001</v>
      </c>
      <c r="I8" s="75">
        <f t="shared" si="4"/>
        <v>1289.4427755292691</v>
      </c>
    </row>
    <row r="9" spans="1:9">
      <c r="A9" s="57" t="s">
        <v>3</v>
      </c>
      <c r="B9" s="128">
        <v>532723.72</v>
      </c>
      <c r="C9" s="44">
        <f t="shared" si="0"/>
        <v>0.53272372000000001</v>
      </c>
      <c r="D9" s="45">
        <v>7.06</v>
      </c>
      <c r="E9" s="44">
        <f t="shared" si="1"/>
        <v>-6.5272762799999997</v>
      </c>
      <c r="F9" s="46">
        <f t="shared" si="2"/>
        <v>-0.92454338243626066</v>
      </c>
      <c r="G9" s="74">
        <v>164735.462</v>
      </c>
      <c r="H9" s="74">
        <f t="shared" si="3"/>
        <v>164.73546200000001</v>
      </c>
      <c r="I9" s="75">
        <f t="shared" si="4"/>
        <v>3233.8132514540184</v>
      </c>
    </row>
    <row r="10" spans="1:9">
      <c r="A10" s="58" t="s">
        <v>4</v>
      </c>
      <c r="B10" s="68">
        <v>0</v>
      </c>
      <c r="C10" s="69">
        <f t="shared" si="0"/>
        <v>0</v>
      </c>
      <c r="D10" s="70">
        <v>0.12</v>
      </c>
      <c r="E10" s="69">
        <f t="shared" si="1"/>
        <v>-0.12</v>
      </c>
      <c r="F10" s="71">
        <f t="shared" si="2"/>
        <v>-1</v>
      </c>
      <c r="G10" s="76">
        <v>180342.264</v>
      </c>
      <c r="H10" s="76">
        <f t="shared" si="3"/>
        <v>180.342264</v>
      </c>
      <c r="I10" s="77">
        <f t="shared" si="4"/>
        <v>0</v>
      </c>
    </row>
    <row r="11" spans="1:9">
      <c r="B11" s="23"/>
    </row>
    <row r="22" spans="8:11">
      <c r="H22" s="25"/>
    </row>
    <row r="23" spans="8:11">
      <c r="H23" s="24"/>
      <c r="I23" s="26"/>
      <c r="J23" s="27"/>
      <c r="K23" s="133"/>
    </row>
    <row r="24" spans="8:11">
      <c r="H24" s="24"/>
      <c r="I24" s="26"/>
      <c r="J24" s="27"/>
      <c r="K24" s="134"/>
    </row>
    <row r="26" spans="8:11">
      <c r="H26" s="24"/>
      <c r="I26" s="26"/>
      <c r="J26" s="27"/>
      <c r="K26" s="133"/>
    </row>
    <row r="27" spans="8:11">
      <c r="H27" s="24"/>
      <c r="I27" s="26"/>
      <c r="J27" s="27"/>
      <c r="K27" s="134"/>
    </row>
    <row r="33" spans="1:3">
      <c r="A33" s="47"/>
      <c r="B33" s="47"/>
      <c r="C33" s="47"/>
    </row>
    <row r="34" spans="1:3">
      <c r="A34" s="47"/>
      <c r="B34" s="47"/>
      <c r="C34" s="47"/>
    </row>
    <row r="35" spans="1:3">
      <c r="A35" s="47"/>
      <c r="B35" s="48" t="s">
        <v>26</v>
      </c>
      <c r="C35" s="47"/>
    </row>
    <row r="36" spans="1:3">
      <c r="A36" s="48" t="s">
        <v>8</v>
      </c>
      <c r="B36" s="49">
        <v>42734.564499673244</v>
      </c>
      <c r="C36" s="47"/>
    </row>
    <row r="37" spans="1:3">
      <c r="A37" s="48" t="s">
        <v>5</v>
      </c>
      <c r="B37" s="49">
        <v>3490.0388330297556</v>
      </c>
      <c r="C37" s="47"/>
    </row>
    <row r="38" spans="1:3">
      <c r="A38" s="48" t="s">
        <v>2</v>
      </c>
      <c r="B38" s="49">
        <v>22610.620644040246</v>
      </c>
      <c r="C38" s="47"/>
    </row>
    <row r="39" spans="1:3">
      <c r="A39" s="48" t="s">
        <v>3</v>
      </c>
      <c r="B39" s="49">
        <v>27609.475790950211</v>
      </c>
      <c r="C39" s="47"/>
    </row>
    <row r="40" spans="1:3">
      <c r="A40" s="48" t="s">
        <v>0</v>
      </c>
      <c r="B40" s="49">
        <v>10819.644965907528</v>
      </c>
      <c r="C40" s="47"/>
    </row>
    <row r="43" spans="1:3">
      <c r="A43" s="50" t="s">
        <v>131</v>
      </c>
    </row>
  </sheetData>
  <mergeCells count="2">
    <mergeCell ref="K23:K24"/>
    <mergeCell ref="K26:K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F42" sqref="F42"/>
    </sheetView>
  </sheetViews>
  <sheetFormatPr baseColWidth="10" defaultRowHeight="12.75"/>
  <cols>
    <col min="1" max="1" width="11.42578125" style="14"/>
    <col min="2" max="2" width="18" style="14" customWidth="1"/>
    <col min="3" max="3" width="13.28515625" style="14" bestFit="1" customWidth="1"/>
    <col min="4" max="4" width="16" style="14" customWidth="1"/>
    <col min="5" max="5" width="20.5703125" style="14" customWidth="1"/>
    <col min="6" max="6" width="22.85546875" style="14" customWidth="1"/>
    <col min="7" max="7" width="15.140625" style="14" customWidth="1"/>
    <col min="8" max="8" width="17.5703125" style="14" customWidth="1"/>
    <col min="9" max="9" width="11.42578125" style="14"/>
    <col min="10" max="10" width="12.85546875" style="14" customWidth="1"/>
    <col min="11" max="16384" width="11.42578125" style="14"/>
  </cols>
  <sheetData>
    <row r="1" spans="1:9" ht="81.75" customHeight="1"/>
    <row r="3" spans="1:9">
      <c r="A3" s="15" t="s">
        <v>11</v>
      </c>
      <c r="B3" s="15"/>
      <c r="C3" s="15"/>
      <c r="D3" s="15"/>
      <c r="E3" s="15"/>
    </row>
    <row r="5" spans="1:9">
      <c r="A5" s="79" t="s">
        <v>12</v>
      </c>
      <c r="B5" s="80" t="s">
        <v>13</v>
      </c>
      <c r="C5" s="80" t="s">
        <v>14</v>
      </c>
      <c r="D5" s="93" t="s">
        <v>133</v>
      </c>
      <c r="E5" s="129" t="s">
        <v>145</v>
      </c>
      <c r="F5" s="129" t="s">
        <v>146</v>
      </c>
      <c r="G5" s="80" t="s">
        <v>15</v>
      </c>
      <c r="H5" s="80" t="s">
        <v>16</v>
      </c>
      <c r="I5" s="80" t="s">
        <v>17</v>
      </c>
    </row>
    <row r="6" spans="1:9">
      <c r="A6" s="87" t="s">
        <v>5</v>
      </c>
      <c r="B6" s="81">
        <v>809178.27</v>
      </c>
      <c r="C6" s="81">
        <f t="shared" ref="C6:C11" si="0">B6/1000000</f>
        <v>0.80917826999999998</v>
      </c>
      <c r="D6" s="81">
        <v>3.05</v>
      </c>
      <c r="E6" s="81">
        <f t="shared" ref="E6:E11" si="1">C6-D6</f>
        <v>-2.24082173</v>
      </c>
      <c r="F6" s="81">
        <f t="shared" ref="F6:F11" si="2">E6/D6</f>
        <v>-0.73469564918032793</v>
      </c>
      <c r="G6" s="81">
        <v>231853.658</v>
      </c>
      <c r="H6" s="81">
        <f t="shared" ref="H6:H11" si="3">G6/1000</f>
        <v>231.853658</v>
      </c>
      <c r="I6" s="85">
        <f t="shared" ref="I6:I11" si="4">B6/H6</f>
        <v>3490.0388330297556</v>
      </c>
    </row>
    <row r="7" spans="1:9">
      <c r="A7" s="88" t="s">
        <v>8</v>
      </c>
      <c r="B7" s="82">
        <v>11024148.34</v>
      </c>
      <c r="C7" s="82">
        <f t="shared" si="0"/>
        <v>11.02414834</v>
      </c>
      <c r="D7" s="82">
        <v>20.75</v>
      </c>
      <c r="E7" s="82">
        <f t="shared" si="1"/>
        <v>-9.72585166</v>
      </c>
      <c r="F7" s="82">
        <f t="shared" si="2"/>
        <v>-0.4687157426506024</v>
      </c>
      <c r="G7" s="82">
        <v>257967.95800000001</v>
      </c>
      <c r="H7" s="82">
        <f t="shared" si="3"/>
        <v>257.96795800000001</v>
      </c>
      <c r="I7" s="86">
        <f t="shared" si="4"/>
        <v>42734.564499673244</v>
      </c>
    </row>
    <row r="8" spans="1:9">
      <c r="A8" s="88" t="s">
        <v>2</v>
      </c>
      <c r="B8" s="82">
        <v>1732708.5899999999</v>
      </c>
      <c r="C8" s="82">
        <f t="shared" si="0"/>
        <v>1.7327085899999999</v>
      </c>
      <c r="D8" s="82">
        <v>3.08</v>
      </c>
      <c r="E8" s="82">
        <f t="shared" si="1"/>
        <v>-1.3472914100000002</v>
      </c>
      <c r="F8" s="82">
        <f t="shared" si="2"/>
        <v>-0.43743227597402601</v>
      </c>
      <c r="G8" s="82">
        <v>76632.509000000005</v>
      </c>
      <c r="H8" s="82">
        <f t="shared" si="3"/>
        <v>76.632508999999999</v>
      </c>
      <c r="I8" s="86">
        <f t="shared" si="4"/>
        <v>22610.620644040246</v>
      </c>
    </row>
    <row r="9" spans="1:9">
      <c r="A9" s="88" t="s">
        <v>0</v>
      </c>
      <c r="B9" s="82">
        <v>1262057.1299999999</v>
      </c>
      <c r="C9" s="82">
        <f t="shared" si="0"/>
        <v>1.2620571299999999</v>
      </c>
      <c r="D9" s="82">
        <v>4.76</v>
      </c>
      <c r="E9" s="82">
        <f t="shared" si="1"/>
        <v>-3.4979428700000001</v>
      </c>
      <c r="F9" s="82">
        <f t="shared" si="2"/>
        <v>-0.73486194747899169</v>
      </c>
      <c r="G9" s="82">
        <v>116644.967</v>
      </c>
      <c r="H9" s="82">
        <f t="shared" si="3"/>
        <v>116.64496700000001</v>
      </c>
      <c r="I9" s="86">
        <f t="shared" si="4"/>
        <v>10819.644965907528</v>
      </c>
    </row>
    <row r="10" spans="1:9">
      <c r="A10" s="88" t="s">
        <v>3</v>
      </c>
      <c r="B10" s="83">
        <v>4548259.7499999991</v>
      </c>
      <c r="C10" s="82">
        <f t="shared" si="0"/>
        <v>4.5482597499999988</v>
      </c>
      <c r="D10" s="82">
        <v>7.06</v>
      </c>
      <c r="E10" s="82">
        <f t="shared" si="1"/>
        <v>-2.5117402500000008</v>
      </c>
      <c r="F10" s="82">
        <f t="shared" si="2"/>
        <v>-0.35577057365439108</v>
      </c>
      <c r="G10" s="82">
        <v>164735.462</v>
      </c>
      <c r="H10" s="82">
        <f t="shared" si="3"/>
        <v>164.73546200000001</v>
      </c>
      <c r="I10" s="86">
        <f t="shared" si="4"/>
        <v>27609.475790950211</v>
      </c>
    </row>
    <row r="11" spans="1:9">
      <c r="A11" s="89" t="s">
        <v>4</v>
      </c>
      <c r="B11" s="84">
        <v>100969.37</v>
      </c>
      <c r="C11" s="84">
        <f t="shared" si="0"/>
        <v>0.10096936999999999</v>
      </c>
      <c r="D11" s="84">
        <v>0.12</v>
      </c>
      <c r="E11" s="84">
        <f t="shared" si="1"/>
        <v>-1.9030630000000007E-2</v>
      </c>
      <c r="F11" s="84">
        <f t="shared" si="2"/>
        <v>-0.15858858333333339</v>
      </c>
      <c r="G11" s="90">
        <v>180342.264</v>
      </c>
      <c r="H11" s="90">
        <f t="shared" si="3"/>
        <v>180.342264</v>
      </c>
      <c r="I11" s="91">
        <f t="shared" si="4"/>
        <v>559.87635821184983</v>
      </c>
    </row>
    <row r="24" spans="9:11">
      <c r="I24" s="16"/>
      <c r="J24" s="17"/>
      <c r="K24" s="135"/>
    </row>
    <row r="25" spans="9:11">
      <c r="I25" s="16"/>
      <c r="J25" s="17"/>
      <c r="K25" s="135"/>
    </row>
    <row r="27" spans="9:11">
      <c r="I27" s="16"/>
      <c r="J27" s="17"/>
      <c r="K27" s="135"/>
    </row>
    <row r="28" spans="9:11">
      <c r="I28" s="16"/>
      <c r="J28" s="17"/>
      <c r="K28" s="135"/>
    </row>
    <row r="35" spans="1:1">
      <c r="A35" s="50" t="s">
        <v>131</v>
      </c>
    </row>
  </sheetData>
  <mergeCells count="2">
    <mergeCell ref="K24:K25"/>
    <mergeCell ref="K27:K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110"/>
  <sheetViews>
    <sheetView tabSelected="1" zoomScaleNormal="100" workbookViewId="0">
      <selection activeCell="I5" sqref="I5:I12"/>
    </sheetView>
  </sheetViews>
  <sheetFormatPr baseColWidth="10" defaultRowHeight="12.75"/>
  <cols>
    <col min="1" max="1" width="19.85546875" style="6" customWidth="1"/>
    <col min="2" max="2" width="11.5703125" style="6" customWidth="1"/>
    <col min="3" max="3" width="14.28515625" style="5" customWidth="1"/>
    <col min="4" max="5" width="16" style="5" customWidth="1"/>
    <col min="6" max="6" width="16.42578125" style="5" customWidth="1"/>
    <col min="7" max="7" width="17.42578125" style="6" customWidth="1"/>
    <col min="8" max="8" width="18.7109375" style="6" customWidth="1"/>
    <col min="9" max="9" width="15.85546875" style="6" customWidth="1"/>
    <col min="10" max="16384" width="11.42578125" style="6"/>
  </cols>
  <sheetData>
    <row r="1" spans="1:9" s="4" customFormat="1" ht="90" customHeight="1"/>
    <row r="2" spans="1:9" s="4" customFormat="1" ht="14.25" customHeight="1"/>
    <row r="3" spans="1:9" s="4" customFormat="1">
      <c r="A3" s="13" t="s">
        <v>130</v>
      </c>
    </row>
    <row r="4" spans="1:9" s="4" customFormat="1">
      <c r="I4" s="131"/>
    </row>
    <row r="5" spans="1:9" ht="18.75" customHeight="1">
      <c r="A5" s="92" t="s">
        <v>7</v>
      </c>
      <c r="B5" s="130" t="s">
        <v>147</v>
      </c>
      <c r="C5" s="80" t="s">
        <v>20</v>
      </c>
      <c r="D5" s="80" t="s">
        <v>22</v>
      </c>
      <c r="E5" s="93" t="s">
        <v>127</v>
      </c>
      <c r="F5" s="80" t="s">
        <v>21</v>
      </c>
      <c r="G5" s="80" t="s">
        <v>23</v>
      </c>
      <c r="H5" s="93" t="s">
        <v>128</v>
      </c>
      <c r="I5" s="93" t="s">
        <v>135</v>
      </c>
    </row>
    <row r="6" spans="1:9">
      <c r="A6" s="98" t="s">
        <v>5</v>
      </c>
      <c r="B6" s="94" t="s">
        <v>6</v>
      </c>
      <c r="C6" s="95">
        <v>328542.15000000002</v>
      </c>
      <c r="D6" s="96">
        <v>585544</v>
      </c>
      <c r="E6" s="96">
        <v>933411.15999999992</v>
      </c>
      <c r="F6" s="95">
        <v>120636.12</v>
      </c>
      <c r="G6" s="96">
        <v>13601</v>
      </c>
      <c r="H6" s="96">
        <v>17650.21</v>
      </c>
      <c r="I6" s="136">
        <f t="shared" ref="I6:I11" si="0">E6+H6</f>
        <v>951061.36999999988</v>
      </c>
    </row>
    <row r="7" spans="1:9">
      <c r="A7" s="99" t="s">
        <v>8</v>
      </c>
      <c r="B7" s="1" t="s">
        <v>6</v>
      </c>
      <c r="C7" s="20">
        <v>10179095.880000001</v>
      </c>
      <c r="D7" s="97">
        <v>7419755</v>
      </c>
      <c r="E7" s="97">
        <v>713559.90999999992</v>
      </c>
      <c r="F7" s="20">
        <v>845052.46</v>
      </c>
      <c r="G7" s="97">
        <v>2642630</v>
      </c>
      <c r="H7" s="97">
        <v>17413.900000000001</v>
      </c>
      <c r="I7" s="137">
        <f t="shared" si="0"/>
        <v>730973.80999999994</v>
      </c>
    </row>
    <row r="8" spans="1:9">
      <c r="A8" s="99" t="s">
        <v>2</v>
      </c>
      <c r="B8" s="1" t="s">
        <v>6</v>
      </c>
      <c r="C8" s="20">
        <v>1577926.69</v>
      </c>
      <c r="D8" s="97">
        <v>109275</v>
      </c>
      <c r="E8" s="97">
        <v>140991.16</v>
      </c>
      <c r="F8" s="20">
        <v>142268</v>
      </c>
      <c r="G8" s="97">
        <v>0</v>
      </c>
      <c r="H8" s="97">
        <v>0</v>
      </c>
      <c r="I8" s="137">
        <f t="shared" si="0"/>
        <v>140991.16</v>
      </c>
    </row>
    <row r="9" spans="1:9">
      <c r="A9" s="99" t="s">
        <v>0</v>
      </c>
      <c r="B9" s="1" t="s">
        <v>6</v>
      </c>
      <c r="C9" s="20">
        <v>613607.39</v>
      </c>
      <c r="D9" s="97">
        <v>22408</v>
      </c>
      <c r="E9" s="97">
        <v>151877.35999999999</v>
      </c>
      <c r="F9" s="20">
        <v>317172.57</v>
      </c>
      <c r="G9" s="97">
        <v>127999</v>
      </c>
      <c r="H9" s="97">
        <v>7596.8</v>
      </c>
      <c r="I9" s="137">
        <f t="shared" si="0"/>
        <v>159474.15999999997</v>
      </c>
    </row>
    <row r="10" spans="1:9">
      <c r="A10" s="99" t="s">
        <v>3</v>
      </c>
      <c r="B10" s="1" t="s">
        <v>6</v>
      </c>
      <c r="C10" s="20">
        <v>3473344.22</v>
      </c>
      <c r="D10" s="97">
        <v>115846</v>
      </c>
      <c r="E10" s="97">
        <v>1188380.8800000001</v>
      </c>
      <c r="F10" s="20">
        <v>1045984.47</v>
      </c>
      <c r="G10" s="97">
        <v>117051</v>
      </c>
      <c r="H10" s="97">
        <v>81708.100000000006</v>
      </c>
      <c r="I10" s="137">
        <f t="shared" si="0"/>
        <v>1270088.9800000002</v>
      </c>
    </row>
    <row r="11" spans="1:9">
      <c r="A11" s="99" t="s">
        <v>4</v>
      </c>
      <c r="B11" s="1" t="s">
        <v>6</v>
      </c>
      <c r="C11" s="20">
        <v>22862.29</v>
      </c>
      <c r="D11" s="20">
        <v>0</v>
      </c>
      <c r="E11" s="20">
        <v>7145.33</v>
      </c>
      <c r="F11" s="20">
        <v>78107.08</v>
      </c>
      <c r="G11" s="21">
        <v>0</v>
      </c>
      <c r="H11" s="97">
        <v>0</v>
      </c>
      <c r="I11" s="137">
        <f t="shared" si="0"/>
        <v>7145.33</v>
      </c>
    </row>
    <row r="12" spans="1:9">
      <c r="A12" s="100" t="s">
        <v>1</v>
      </c>
      <c r="B12" s="101" t="s">
        <v>1</v>
      </c>
      <c r="C12" s="102">
        <f t="shared" ref="C12:H12" si="1">SUM(C6:C11)</f>
        <v>16195378.620000001</v>
      </c>
      <c r="D12" s="103">
        <f t="shared" si="1"/>
        <v>8252828</v>
      </c>
      <c r="E12" s="103">
        <f t="shared" si="1"/>
        <v>3135365.8</v>
      </c>
      <c r="F12" s="102">
        <f t="shared" si="1"/>
        <v>2549220.7000000002</v>
      </c>
      <c r="G12" s="103">
        <f t="shared" si="1"/>
        <v>2901281</v>
      </c>
      <c r="H12" s="103">
        <f t="shared" si="1"/>
        <v>124369.01000000001</v>
      </c>
      <c r="I12" s="138">
        <f>SUM(I6:I11)</f>
        <v>3259734.8099999996</v>
      </c>
    </row>
    <row r="13" spans="1:9" s="8" customFormat="1">
      <c r="A13" s="1"/>
      <c r="B13" s="2"/>
      <c r="D13" s="9"/>
      <c r="E13" s="9"/>
      <c r="F13" s="9"/>
      <c r="I13" s="131"/>
    </row>
    <row r="14" spans="1:9" s="8" customFormat="1">
      <c r="A14" s="1"/>
      <c r="B14" s="2"/>
      <c r="C14" s="9"/>
      <c r="D14" s="9"/>
      <c r="E14" s="9"/>
      <c r="F14" s="9"/>
      <c r="I14" s="131"/>
    </row>
    <row r="15" spans="1:9" s="8" customFormat="1">
      <c r="A15" s="1"/>
      <c r="B15" s="2"/>
      <c r="C15" s="9"/>
      <c r="D15" s="9"/>
      <c r="E15" s="9"/>
      <c r="F15" s="9"/>
      <c r="I15" s="131"/>
    </row>
    <row r="16" spans="1:9" s="8" customFormat="1">
      <c r="A16" s="1"/>
      <c r="B16" s="2"/>
      <c r="C16" s="9"/>
      <c r="D16" s="9"/>
      <c r="E16" s="9"/>
      <c r="F16" s="9"/>
    </row>
    <row r="17" spans="1:6" s="8" customFormat="1">
      <c r="A17" s="1"/>
      <c r="B17" s="2"/>
      <c r="C17" s="9"/>
      <c r="D17" s="9"/>
      <c r="E17" s="9"/>
      <c r="F17" s="9"/>
    </row>
    <row r="18" spans="1:6" s="8" customFormat="1">
      <c r="A18" s="1"/>
      <c r="B18" s="2"/>
      <c r="C18" s="9"/>
      <c r="D18" s="9"/>
      <c r="E18" s="9"/>
      <c r="F18" s="9"/>
    </row>
    <row r="19" spans="1:6" s="8" customFormat="1">
      <c r="A19" s="1"/>
      <c r="B19" s="2"/>
      <c r="C19" s="9"/>
      <c r="D19" s="9"/>
      <c r="E19" s="9"/>
      <c r="F19" s="9"/>
    </row>
    <row r="20" spans="1:6" s="8" customFormat="1">
      <c r="A20" s="1"/>
      <c r="B20" s="2"/>
      <c r="C20" s="9"/>
      <c r="D20" s="9"/>
      <c r="E20" s="9"/>
      <c r="F20" s="9"/>
    </row>
    <row r="21" spans="1:6" s="8" customFormat="1">
      <c r="A21" s="1"/>
      <c r="B21" s="2"/>
      <c r="C21" s="9"/>
      <c r="D21" s="9"/>
      <c r="E21" s="9"/>
      <c r="F21" s="9"/>
    </row>
    <row r="22" spans="1:6" s="8" customFormat="1">
      <c r="A22" s="1"/>
      <c r="B22" s="2"/>
      <c r="C22" s="9"/>
      <c r="D22" s="9"/>
      <c r="E22" s="9"/>
      <c r="F22" s="9"/>
    </row>
    <row r="23" spans="1:6" s="8" customFormat="1">
      <c r="A23" s="1"/>
      <c r="B23" s="2"/>
      <c r="C23" s="9"/>
      <c r="D23" s="9"/>
      <c r="E23" s="9"/>
      <c r="F23" s="9"/>
    </row>
    <row r="24" spans="1:6" s="8" customFormat="1">
      <c r="A24" s="1"/>
      <c r="B24" s="2"/>
      <c r="C24" s="9"/>
      <c r="D24" s="9"/>
      <c r="E24" s="9"/>
      <c r="F24" s="9"/>
    </row>
    <row r="25" spans="1:6" s="8" customFormat="1">
      <c r="A25" s="1"/>
      <c r="B25" s="2"/>
      <c r="C25" s="9"/>
      <c r="D25" s="9"/>
      <c r="E25" s="9"/>
      <c r="F25" s="9"/>
    </row>
    <row r="26" spans="1:6" s="8" customFormat="1">
      <c r="A26" s="1"/>
      <c r="B26" s="2"/>
      <c r="C26" s="9"/>
      <c r="D26" s="9"/>
      <c r="E26" s="9"/>
      <c r="F26" s="9"/>
    </row>
    <row r="27" spans="1:6" s="8" customFormat="1">
      <c r="A27" s="1"/>
      <c r="B27" s="2"/>
      <c r="C27" s="9"/>
      <c r="D27" s="9"/>
      <c r="E27" s="9"/>
      <c r="F27" s="9"/>
    </row>
    <row r="28" spans="1:6" s="8" customFormat="1">
      <c r="A28" s="1"/>
      <c r="B28" s="2"/>
      <c r="C28" s="9"/>
      <c r="D28" s="9"/>
      <c r="E28" s="9"/>
      <c r="F28" s="9"/>
    </row>
    <row r="29" spans="1:6" s="8" customFormat="1">
      <c r="A29" s="1"/>
      <c r="B29" s="2"/>
      <c r="C29" s="9"/>
      <c r="D29" s="9"/>
      <c r="E29" s="9"/>
      <c r="F29" s="9"/>
    </row>
    <row r="30" spans="1:6" s="8" customFormat="1">
      <c r="A30" s="1"/>
      <c r="B30" s="2"/>
      <c r="C30" s="9"/>
      <c r="D30" s="9"/>
      <c r="E30" s="9"/>
      <c r="F30" s="9"/>
    </row>
    <row r="31" spans="1:6" s="8" customFormat="1">
      <c r="A31" s="1"/>
      <c r="B31" s="2"/>
      <c r="C31" s="9"/>
      <c r="D31" s="9"/>
      <c r="E31" s="9"/>
      <c r="F31" s="9"/>
    </row>
    <row r="32" spans="1:6" s="8" customFormat="1">
      <c r="A32" s="1"/>
      <c r="B32" s="2"/>
      <c r="C32" s="9"/>
      <c r="D32" s="9"/>
      <c r="E32" s="9"/>
      <c r="F32" s="9"/>
    </row>
    <row r="33" spans="1:6" s="8" customFormat="1">
      <c r="A33" s="1"/>
      <c r="B33" s="2"/>
      <c r="C33" s="9"/>
      <c r="D33" s="9"/>
      <c r="E33" s="9"/>
      <c r="F33" s="9"/>
    </row>
    <row r="34" spans="1:6" s="8" customFormat="1">
      <c r="A34" s="1"/>
      <c r="B34" s="2"/>
      <c r="C34" s="9"/>
      <c r="D34" s="9"/>
      <c r="E34" s="9"/>
      <c r="F34" s="9"/>
    </row>
    <row r="35" spans="1:6" s="8" customFormat="1">
      <c r="A35" s="1"/>
      <c r="B35" s="2"/>
      <c r="C35" s="9"/>
      <c r="D35" s="9"/>
      <c r="E35" s="9"/>
      <c r="F35" s="9"/>
    </row>
    <row r="36" spans="1:6" s="8" customFormat="1">
      <c r="A36" s="1"/>
      <c r="B36" s="2"/>
      <c r="C36" s="9"/>
      <c r="D36" s="9"/>
      <c r="E36" s="9"/>
      <c r="F36" s="9"/>
    </row>
    <row r="37" spans="1:6" s="8" customFormat="1">
      <c r="A37" s="1"/>
      <c r="B37" s="2"/>
      <c r="C37" s="9"/>
      <c r="D37" s="9"/>
      <c r="E37" s="9"/>
      <c r="F37" s="9"/>
    </row>
    <row r="38" spans="1:6" s="8" customFormat="1">
      <c r="A38" s="1"/>
      <c r="B38" s="2"/>
      <c r="C38" s="9"/>
      <c r="D38" s="9"/>
      <c r="E38" s="9"/>
      <c r="F38" s="9"/>
    </row>
    <row r="39" spans="1:6" s="8" customFormat="1">
      <c r="A39" s="1"/>
      <c r="B39" s="2"/>
      <c r="C39" s="9"/>
      <c r="D39" s="9"/>
      <c r="E39" s="9"/>
      <c r="F39" s="9"/>
    </row>
    <row r="40" spans="1:6" s="8" customFormat="1">
      <c r="A40" s="1"/>
      <c r="B40" s="2"/>
      <c r="C40" s="9"/>
      <c r="D40" s="9"/>
      <c r="E40" s="9"/>
      <c r="F40" s="9"/>
    </row>
    <row r="41" spans="1:6" s="8" customFormat="1">
      <c r="A41" s="1"/>
      <c r="B41" s="2"/>
      <c r="C41" s="9"/>
      <c r="D41" s="9"/>
      <c r="E41" s="9"/>
      <c r="F41" s="9"/>
    </row>
    <row r="42" spans="1:6">
      <c r="A42" s="1"/>
    </row>
    <row r="43" spans="1:6">
      <c r="A43" s="1"/>
    </row>
    <row r="44" spans="1:6">
      <c r="A44" s="1"/>
    </row>
    <row r="45" spans="1:6">
      <c r="A45" s="1"/>
    </row>
    <row r="46" spans="1:6">
      <c r="A46" s="50" t="s">
        <v>131</v>
      </c>
    </row>
    <row r="47" spans="1:6" s="8" customFormat="1">
      <c r="A47" s="1"/>
      <c r="B47" s="2"/>
      <c r="C47" s="9"/>
      <c r="D47" s="3"/>
      <c r="E47" s="3"/>
      <c r="F47" s="9"/>
    </row>
    <row r="48" spans="1:6">
      <c r="A48" s="1"/>
      <c r="B48" s="2"/>
      <c r="C48" s="9"/>
      <c r="D48" s="10"/>
      <c r="E48" s="10"/>
    </row>
    <row r="49" spans="1:7" s="8" customFormat="1">
      <c r="A49" s="1"/>
      <c r="B49" s="2"/>
      <c r="C49" s="9"/>
      <c r="D49" s="9"/>
      <c r="E49" s="9"/>
      <c r="F49" s="3"/>
      <c r="G49" s="3"/>
    </row>
    <row r="50" spans="1:7" s="8" customFormat="1">
      <c r="A50" s="1"/>
      <c r="B50" s="2"/>
      <c r="C50" s="9"/>
      <c r="D50" s="9"/>
      <c r="E50" s="9"/>
    </row>
    <row r="51" spans="1:7" s="8" customFormat="1">
      <c r="A51" s="1"/>
      <c r="B51" s="2"/>
      <c r="C51" s="9"/>
      <c r="D51" s="9"/>
      <c r="E51" s="9"/>
      <c r="F51" s="9"/>
    </row>
    <row r="52" spans="1:7" s="8" customFormat="1">
      <c r="A52" s="1"/>
      <c r="B52" s="2"/>
      <c r="C52" s="9"/>
      <c r="D52" s="9"/>
      <c r="E52" s="9"/>
    </row>
    <row r="53" spans="1:7" s="8" customFormat="1">
      <c r="A53" s="1"/>
      <c r="B53" s="2"/>
      <c r="C53" s="9"/>
      <c r="D53" s="9"/>
      <c r="E53" s="9"/>
    </row>
    <row r="54" spans="1:7" s="8" customFormat="1">
      <c r="A54" s="1"/>
      <c r="B54" s="2"/>
      <c r="C54" s="9"/>
      <c r="D54" s="9"/>
      <c r="E54" s="9"/>
      <c r="F54" s="9"/>
    </row>
    <row r="55" spans="1:7" s="8" customFormat="1">
      <c r="A55" s="1"/>
      <c r="B55" s="2"/>
      <c r="C55" s="9"/>
      <c r="D55" s="9"/>
      <c r="E55" s="9"/>
      <c r="F55" s="9"/>
    </row>
    <row r="56" spans="1:7" s="8" customFormat="1">
      <c r="A56" s="1"/>
      <c r="B56" s="2"/>
      <c r="C56" s="9"/>
      <c r="D56" s="9"/>
      <c r="E56" s="9"/>
      <c r="F56" s="9"/>
    </row>
    <row r="57" spans="1:7" s="8" customFormat="1">
      <c r="A57" s="1"/>
      <c r="B57" s="2"/>
      <c r="C57" s="9"/>
      <c r="D57" s="9"/>
      <c r="E57" s="9"/>
      <c r="F57" s="9"/>
    </row>
    <row r="58" spans="1:7" s="8" customFormat="1">
      <c r="A58" s="1"/>
      <c r="B58" s="2"/>
      <c r="C58" s="9"/>
      <c r="D58" s="9"/>
      <c r="E58" s="9"/>
      <c r="F58" s="9"/>
    </row>
    <row r="59" spans="1:7" s="8" customFormat="1">
      <c r="A59" s="1"/>
      <c r="B59" s="2"/>
      <c r="C59" s="9"/>
      <c r="D59" s="9"/>
      <c r="E59" s="9"/>
      <c r="F59" s="9"/>
    </row>
    <row r="60" spans="1:7" s="8" customFormat="1">
      <c r="A60" s="1"/>
      <c r="B60" s="2"/>
      <c r="C60" s="9"/>
      <c r="D60" s="9"/>
      <c r="E60" s="9"/>
      <c r="F60" s="9"/>
    </row>
    <row r="61" spans="1:7" s="8" customFormat="1">
      <c r="A61" s="11"/>
      <c r="B61" s="11"/>
      <c r="C61" s="2"/>
      <c r="D61" s="11"/>
      <c r="E61" s="11"/>
      <c r="F61" s="9"/>
    </row>
    <row r="62" spans="1:7" s="8" customFormat="1">
      <c r="A62" s="11"/>
      <c r="B62" s="11"/>
      <c r="C62" s="2"/>
      <c r="D62" s="11"/>
      <c r="E62" s="11"/>
      <c r="F62" s="9"/>
    </row>
    <row r="63" spans="1:7" s="8" customFormat="1">
      <c r="A63" s="11"/>
      <c r="B63" s="11"/>
      <c r="C63" s="2"/>
      <c r="D63" s="11"/>
      <c r="E63" s="11"/>
      <c r="F63" s="9"/>
    </row>
    <row r="64" spans="1:7" s="8" customFormat="1">
      <c r="A64" s="11"/>
      <c r="B64" s="11"/>
      <c r="C64" s="2"/>
      <c r="D64" s="11"/>
      <c r="E64" s="11"/>
      <c r="F64" s="9"/>
    </row>
    <row r="65" spans="1:252" s="8" customFormat="1">
      <c r="A65" s="11"/>
      <c r="B65" s="11"/>
      <c r="C65" s="2"/>
      <c r="D65" s="11"/>
      <c r="E65" s="11"/>
      <c r="F65" s="9"/>
    </row>
    <row r="66" spans="1:252" s="8" customFormat="1">
      <c r="A66" s="11"/>
      <c r="B66" s="11"/>
      <c r="C66" s="2"/>
      <c r="D66" s="11"/>
      <c r="E66" s="11"/>
      <c r="F66" s="9"/>
    </row>
    <row r="67" spans="1:252" s="8" customFormat="1">
      <c r="A67" s="11"/>
      <c r="B67" s="11"/>
      <c r="C67" s="2"/>
      <c r="D67" s="11"/>
      <c r="E67" s="11"/>
      <c r="F67" s="9"/>
    </row>
    <row r="68" spans="1:252" s="8" customFormat="1">
      <c r="A68" s="1"/>
      <c r="B68" s="2"/>
      <c r="C68" s="9"/>
      <c r="D68" s="9"/>
      <c r="E68" s="9"/>
      <c r="F68" s="9"/>
    </row>
    <row r="69" spans="1:252" s="8" customFormat="1">
      <c r="A69" s="1"/>
      <c r="B69" s="2"/>
      <c r="D69" s="9"/>
      <c r="E69" s="9"/>
      <c r="F69" s="9"/>
    </row>
    <row r="70" spans="1:252" s="8" customFormat="1">
      <c r="A70" s="1"/>
      <c r="B70" s="2"/>
      <c r="D70" s="9"/>
      <c r="E70" s="9"/>
      <c r="F70" s="9"/>
    </row>
    <row r="71" spans="1:252" s="8" customFormat="1">
      <c r="A71" s="1"/>
      <c r="B71" s="2"/>
      <c r="C71" s="9"/>
      <c r="D71" s="9"/>
      <c r="E71" s="9"/>
      <c r="F71" s="9"/>
    </row>
    <row r="72" spans="1:252" s="8" customFormat="1">
      <c r="A72" s="1"/>
      <c r="B72" s="2"/>
      <c r="C72" s="9"/>
      <c r="D72" s="9"/>
      <c r="E72" s="9"/>
      <c r="F72" s="9"/>
    </row>
    <row r="73" spans="1:252" s="8" customFormat="1">
      <c r="A73" s="1"/>
      <c r="B73" s="2"/>
      <c r="C73" s="9"/>
      <c r="D73" s="9"/>
      <c r="E73" s="9"/>
      <c r="F73" s="11"/>
      <c r="G73" s="11"/>
      <c r="H73" s="2"/>
      <c r="I73" s="11"/>
      <c r="J73" s="11"/>
      <c r="K73" s="11"/>
      <c r="L73" s="2"/>
      <c r="M73" s="11"/>
      <c r="N73" s="11"/>
      <c r="O73" s="11"/>
      <c r="P73" s="2"/>
      <c r="Q73" s="11"/>
      <c r="R73" s="11"/>
      <c r="S73" s="11"/>
      <c r="T73" s="2"/>
      <c r="U73" s="11"/>
      <c r="V73" s="11"/>
      <c r="W73" s="11"/>
      <c r="X73" s="2"/>
      <c r="Y73" s="11"/>
      <c r="Z73" s="11"/>
      <c r="AA73" s="11"/>
      <c r="AB73" s="2"/>
      <c r="AC73" s="11"/>
      <c r="AD73" s="11"/>
      <c r="AE73" s="11"/>
      <c r="AF73" s="2"/>
      <c r="AG73" s="11"/>
      <c r="AH73" s="11"/>
      <c r="AI73" s="11"/>
      <c r="AJ73" s="2"/>
      <c r="AK73" s="11"/>
      <c r="AL73" s="11"/>
      <c r="AM73" s="11"/>
      <c r="AN73" s="2"/>
      <c r="AO73" s="11"/>
      <c r="AP73" s="11"/>
      <c r="AQ73" s="11"/>
      <c r="AR73" s="2"/>
      <c r="AS73" s="11"/>
      <c r="AT73" s="11"/>
      <c r="AU73" s="11"/>
      <c r="AV73" s="2"/>
      <c r="AW73" s="11"/>
      <c r="AX73" s="11"/>
      <c r="AY73" s="11"/>
      <c r="AZ73" s="2"/>
      <c r="BA73" s="11"/>
      <c r="BB73" s="11"/>
      <c r="BC73" s="11"/>
      <c r="BD73" s="2"/>
      <c r="BE73" s="11"/>
      <c r="BF73" s="11"/>
      <c r="BG73" s="11"/>
      <c r="BH73" s="2"/>
      <c r="BI73" s="11"/>
      <c r="BJ73" s="11"/>
      <c r="BK73" s="11"/>
      <c r="BL73" s="2"/>
      <c r="BM73" s="11"/>
      <c r="BN73" s="11"/>
      <c r="BO73" s="11"/>
      <c r="BP73" s="2"/>
      <c r="BQ73" s="11"/>
      <c r="BR73" s="11"/>
      <c r="BS73" s="11"/>
      <c r="BT73" s="2"/>
      <c r="BU73" s="11"/>
      <c r="BV73" s="11"/>
      <c r="BW73" s="11"/>
      <c r="BX73" s="2"/>
      <c r="BY73" s="11"/>
      <c r="BZ73" s="11"/>
      <c r="CA73" s="11"/>
      <c r="CB73" s="2"/>
      <c r="CC73" s="11"/>
      <c r="CD73" s="11"/>
      <c r="CE73" s="11"/>
      <c r="CF73" s="2"/>
      <c r="CG73" s="11"/>
      <c r="CH73" s="11"/>
      <c r="CI73" s="11"/>
      <c r="CJ73" s="2"/>
      <c r="CK73" s="11"/>
      <c r="CL73" s="11"/>
      <c r="CM73" s="11"/>
      <c r="CN73" s="2"/>
      <c r="CO73" s="11"/>
      <c r="CP73" s="11"/>
      <c r="CQ73" s="11"/>
      <c r="CR73" s="2"/>
      <c r="CS73" s="11"/>
      <c r="CT73" s="11"/>
      <c r="CU73" s="11"/>
      <c r="CV73" s="2"/>
      <c r="CW73" s="11"/>
      <c r="CX73" s="11"/>
      <c r="CY73" s="11"/>
      <c r="CZ73" s="2"/>
      <c r="DA73" s="11"/>
      <c r="DB73" s="11"/>
      <c r="DC73" s="11"/>
      <c r="DD73" s="2"/>
      <c r="DE73" s="11"/>
      <c r="DF73" s="11"/>
      <c r="DG73" s="11"/>
      <c r="DH73" s="2"/>
      <c r="DI73" s="11"/>
      <c r="DJ73" s="11"/>
      <c r="DK73" s="11"/>
      <c r="DL73" s="2"/>
      <c r="DM73" s="11"/>
      <c r="DN73" s="11"/>
      <c r="DO73" s="11"/>
      <c r="DP73" s="2"/>
      <c r="DQ73" s="11"/>
      <c r="DR73" s="11"/>
      <c r="DS73" s="11"/>
      <c r="DT73" s="2"/>
      <c r="DU73" s="11"/>
      <c r="DV73" s="11"/>
      <c r="DW73" s="11"/>
      <c r="DX73" s="2"/>
      <c r="DY73" s="11"/>
      <c r="DZ73" s="11"/>
      <c r="EA73" s="11"/>
      <c r="EB73" s="2"/>
      <c r="EC73" s="11"/>
      <c r="ED73" s="11"/>
      <c r="EE73" s="11"/>
      <c r="EF73" s="2"/>
      <c r="EG73" s="11"/>
      <c r="EH73" s="11"/>
      <c r="EI73" s="11"/>
      <c r="EJ73" s="2"/>
      <c r="EK73" s="11"/>
      <c r="EL73" s="11"/>
      <c r="EM73" s="11"/>
      <c r="EN73" s="2"/>
      <c r="EO73" s="11"/>
      <c r="EP73" s="11"/>
      <c r="EQ73" s="11"/>
      <c r="ER73" s="2"/>
      <c r="ES73" s="11"/>
      <c r="ET73" s="11"/>
      <c r="EU73" s="11"/>
      <c r="EV73" s="2"/>
      <c r="EW73" s="11"/>
      <c r="EX73" s="11"/>
      <c r="EY73" s="11"/>
      <c r="EZ73" s="2"/>
      <c r="FA73" s="11"/>
      <c r="FB73" s="11"/>
      <c r="FC73" s="11"/>
      <c r="FD73" s="2"/>
      <c r="FE73" s="11"/>
      <c r="FF73" s="11"/>
      <c r="FG73" s="11"/>
      <c r="FH73" s="2"/>
      <c r="FI73" s="11"/>
      <c r="FJ73" s="11"/>
      <c r="FK73" s="11"/>
      <c r="FL73" s="2"/>
      <c r="FM73" s="11"/>
      <c r="FN73" s="11"/>
      <c r="FO73" s="11"/>
      <c r="FP73" s="2"/>
      <c r="FQ73" s="11"/>
      <c r="FR73" s="11"/>
      <c r="FS73" s="11"/>
      <c r="FT73" s="2"/>
      <c r="FU73" s="11"/>
      <c r="FV73" s="11"/>
      <c r="FW73" s="11"/>
      <c r="FX73" s="2"/>
      <c r="FY73" s="11"/>
      <c r="FZ73" s="11"/>
      <c r="GA73" s="11"/>
      <c r="GB73" s="2"/>
      <c r="GC73" s="11"/>
      <c r="GD73" s="11"/>
      <c r="GE73" s="11"/>
      <c r="GF73" s="2"/>
      <c r="GG73" s="11"/>
      <c r="GH73" s="11"/>
      <c r="GI73" s="11"/>
      <c r="GJ73" s="2"/>
      <c r="GK73" s="11"/>
      <c r="GL73" s="11"/>
      <c r="GM73" s="11"/>
      <c r="GN73" s="2"/>
      <c r="GO73" s="11"/>
      <c r="GP73" s="11"/>
      <c r="GQ73" s="11"/>
      <c r="GR73" s="2"/>
      <c r="GS73" s="11"/>
      <c r="GT73" s="11"/>
      <c r="GU73" s="11"/>
      <c r="GV73" s="2"/>
      <c r="GW73" s="11"/>
      <c r="GX73" s="11"/>
      <c r="GY73" s="11"/>
      <c r="GZ73" s="2"/>
      <c r="HA73" s="11"/>
      <c r="HB73" s="11"/>
      <c r="HC73" s="11"/>
      <c r="HD73" s="2"/>
      <c r="HE73" s="11"/>
      <c r="HF73" s="11"/>
      <c r="HG73" s="11"/>
      <c r="HH73" s="2"/>
      <c r="HI73" s="11"/>
      <c r="HJ73" s="11"/>
      <c r="HK73" s="11"/>
      <c r="HL73" s="2"/>
      <c r="HM73" s="11"/>
      <c r="HN73" s="11"/>
      <c r="HO73" s="11"/>
      <c r="HP73" s="2"/>
      <c r="HQ73" s="11"/>
      <c r="HR73" s="11"/>
      <c r="HS73" s="11"/>
      <c r="HT73" s="2"/>
      <c r="HU73" s="11"/>
      <c r="HV73" s="11"/>
      <c r="HW73" s="11"/>
      <c r="HX73" s="2"/>
      <c r="HY73" s="11"/>
      <c r="HZ73" s="11"/>
      <c r="IA73" s="11"/>
      <c r="IB73" s="2"/>
      <c r="IC73" s="11"/>
      <c r="ID73" s="11"/>
      <c r="IE73" s="11"/>
      <c r="IF73" s="2"/>
      <c r="IG73" s="11"/>
      <c r="IH73" s="11"/>
      <c r="II73" s="11"/>
      <c r="IJ73" s="2"/>
      <c r="IK73" s="11"/>
      <c r="IL73" s="11"/>
      <c r="IM73" s="11"/>
      <c r="IN73" s="2"/>
      <c r="IO73" s="11"/>
      <c r="IP73" s="11"/>
      <c r="IQ73" s="11"/>
      <c r="IR73" s="2"/>
    </row>
    <row r="74" spans="1:252" s="8" customFormat="1">
      <c r="A74" s="1"/>
      <c r="B74" s="2"/>
      <c r="C74" s="9"/>
      <c r="D74" s="9"/>
      <c r="E74" s="9"/>
      <c r="F74" s="11"/>
      <c r="G74" s="11"/>
      <c r="H74" s="2"/>
      <c r="I74" s="11"/>
      <c r="J74" s="11"/>
      <c r="K74" s="11"/>
      <c r="L74" s="2"/>
      <c r="M74" s="11"/>
      <c r="N74" s="11"/>
      <c r="O74" s="11"/>
      <c r="P74" s="2"/>
      <c r="Q74" s="11"/>
      <c r="R74" s="11"/>
      <c r="S74" s="11"/>
      <c r="T74" s="2"/>
      <c r="U74" s="11"/>
      <c r="V74" s="11"/>
      <c r="W74" s="11"/>
      <c r="X74" s="2"/>
      <c r="Y74" s="11"/>
      <c r="Z74" s="11"/>
      <c r="AA74" s="11"/>
      <c r="AB74" s="2"/>
      <c r="AC74" s="11"/>
      <c r="AD74" s="11"/>
      <c r="AE74" s="11"/>
      <c r="AF74" s="2"/>
      <c r="AG74" s="11"/>
      <c r="AH74" s="11"/>
      <c r="AI74" s="11"/>
      <c r="AJ74" s="2"/>
      <c r="AK74" s="11"/>
      <c r="AL74" s="11"/>
      <c r="AM74" s="11"/>
      <c r="AN74" s="2"/>
      <c r="AO74" s="11"/>
      <c r="AP74" s="11"/>
      <c r="AQ74" s="11"/>
      <c r="AR74" s="2"/>
      <c r="AS74" s="11"/>
      <c r="AT74" s="11"/>
      <c r="AU74" s="11"/>
      <c r="AV74" s="2"/>
      <c r="AW74" s="11"/>
      <c r="AX74" s="11"/>
      <c r="AY74" s="11"/>
      <c r="AZ74" s="2"/>
      <c r="BA74" s="11"/>
      <c r="BB74" s="11"/>
      <c r="BC74" s="11"/>
      <c r="BD74" s="2"/>
      <c r="BE74" s="11"/>
      <c r="BF74" s="11"/>
      <c r="BG74" s="11"/>
      <c r="BH74" s="2"/>
      <c r="BI74" s="11"/>
      <c r="BJ74" s="11"/>
      <c r="BK74" s="11"/>
      <c r="BL74" s="2"/>
      <c r="BM74" s="11"/>
      <c r="BN74" s="11"/>
      <c r="BO74" s="11"/>
      <c r="BP74" s="2"/>
      <c r="BQ74" s="11"/>
      <c r="BR74" s="11"/>
      <c r="BS74" s="11"/>
      <c r="BT74" s="2"/>
      <c r="BU74" s="11"/>
      <c r="BV74" s="11"/>
      <c r="BW74" s="11"/>
      <c r="BX74" s="2"/>
      <c r="BY74" s="11"/>
      <c r="BZ74" s="11"/>
      <c r="CA74" s="11"/>
      <c r="CB74" s="2"/>
      <c r="CC74" s="11"/>
      <c r="CD74" s="11"/>
      <c r="CE74" s="11"/>
      <c r="CF74" s="2"/>
      <c r="CG74" s="11"/>
      <c r="CH74" s="11"/>
      <c r="CI74" s="11"/>
      <c r="CJ74" s="2"/>
      <c r="CK74" s="11"/>
      <c r="CL74" s="11"/>
      <c r="CM74" s="11"/>
      <c r="CN74" s="2"/>
      <c r="CO74" s="11"/>
      <c r="CP74" s="11"/>
      <c r="CQ74" s="11"/>
      <c r="CR74" s="2"/>
      <c r="CS74" s="11"/>
      <c r="CT74" s="11"/>
      <c r="CU74" s="11"/>
      <c r="CV74" s="2"/>
      <c r="CW74" s="11"/>
      <c r="CX74" s="11"/>
      <c r="CY74" s="11"/>
      <c r="CZ74" s="2"/>
      <c r="DA74" s="11"/>
      <c r="DB74" s="11"/>
      <c r="DC74" s="11"/>
      <c r="DD74" s="2"/>
      <c r="DE74" s="11"/>
      <c r="DF74" s="11"/>
      <c r="DG74" s="11"/>
      <c r="DH74" s="2"/>
      <c r="DI74" s="11"/>
      <c r="DJ74" s="11"/>
      <c r="DK74" s="11"/>
      <c r="DL74" s="2"/>
      <c r="DM74" s="11"/>
      <c r="DN74" s="11"/>
      <c r="DO74" s="11"/>
      <c r="DP74" s="2"/>
      <c r="DQ74" s="11"/>
      <c r="DR74" s="11"/>
      <c r="DS74" s="11"/>
      <c r="DT74" s="2"/>
      <c r="DU74" s="11"/>
      <c r="DV74" s="11"/>
      <c r="DW74" s="11"/>
      <c r="DX74" s="2"/>
      <c r="DY74" s="11"/>
      <c r="DZ74" s="11"/>
      <c r="EA74" s="11"/>
      <c r="EB74" s="2"/>
      <c r="EC74" s="11"/>
      <c r="ED74" s="11"/>
      <c r="EE74" s="11"/>
      <c r="EF74" s="2"/>
      <c r="EG74" s="11"/>
      <c r="EH74" s="11"/>
      <c r="EI74" s="11"/>
      <c r="EJ74" s="2"/>
      <c r="EK74" s="11"/>
      <c r="EL74" s="11"/>
      <c r="EM74" s="11"/>
      <c r="EN74" s="2"/>
      <c r="EO74" s="11"/>
      <c r="EP74" s="11"/>
      <c r="EQ74" s="11"/>
      <c r="ER74" s="2"/>
      <c r="ES74" s="11"/>
      <c r="ET74" s="11"/>
      <c r="EU74" s="11"/>
      <c r="EV74" s="2"/>
      <c r="EW74" s="11"/>
      <c r="EX74" s="11"/>
      <c r="EY74" s="11"/>
      <c r="EZ74" s="2"/>
      <c r="FA74" s="11"/>
      <c r="FB74" s="11"/>
      <c r="FC74" s="11"/>
      <c r="FD74" s="2"/>
      <c r="FE74" s="11"/>
      <c r="FF74" s="11"/>
      <c r="FG74" s="11"/>
      <c r="FH74" s="2"/>
      <c r="FI74" s="11"/>
      <c r="FJ74" s="11"/>
      <c r="FK74" s="11"/>
      <c r="FL74" s="2"/>
      <c r="FM74" s="11"/>
      <c r="FN74" s="11"/>
      <c r="FO74" s="11"/>
      <c r="FP74" s="2"/>
      <c r="FQ74" s="11"/>
      <c r="FR74" s="11"/>
      <c r="FS74" s="11"/>
      <c r="FT74" s="2"/>
      <c r="FU74" s="11"/>
      <c r="FV74" s="11"/>
      <c r="FW74" s="11"/>
      <c r="FX74" s="2"/>
      <c r="FY74" s="11"/>
      <c r="FZ74" s="11"/>
      <c r="GA74" s="11"/>
      <c r="GB74" s="2"/>
      <c r="GC74" s="11"/>
      <c r="GD74" s="11"/>
      <c r="GE74" s="11"/>
      <c r="GF74" s="2"/>
      <c r="GG74" s="11"/>
      <c r="GH74" s="11"/>
      <c r="GI74" s="11"/>
      <c r="GJ74" s="2"/>
      <c r="GK74" s="11"/>
      <c r="GL74" s="11"/>
      <c r="GM74" s="11"/>
      <c r="GN74" s="2"/>
      <c r="GO74" s="11"/>
      <c r="GP74" s="11"/>
      <c r="GQ74" s="11"/>
      <c r="GR74" s="2"/>
      <c r="GS74" s="11"/>
      <c r="GT74" s="11"/>
      <c r="GU74" s="11"/>
      <c r="GV74" s="2"/>
      <c r="GW74" s="11"/>
      <c r="GX74" s="11"/>
      <c r="GY74" s="11"/>
      <c r="GZ74" s="2"/>
      <c r="HA74" s="11"/>
      <c r="HB74" s="11"/>
      <c r="HC74" s="11"/>
      <c r="HD74" s="2"/>
      <c r="HE74" s="11"/>
      <c r="HF74" s="11"/>
      <c r="HG74" s="11"/>
      <c r="HH74" s="2"/>
      <c r="HI74" s="11"/>
      <c r="HJ74" s="11"/>
      <c r="HK74" s="11"/>
      <c r="HL74" s="2"/>
      <c r="HM74" s="11"/>
      <c r="HN74" s="11"/>
      <c r="HO74" s="11"/>
      <c r="HP74" s="2"/>
      <c r="HQ74" s="11"/>
      <c r="HR74" s="11"/>
      <c r="HS74" s="11"/>
      <c r="HT74" s="2"/>
      <c r="HU74" s="11"/>
      <c r="HV74" s="11"/>
      <c r="HW74" s="11"/>
      <c r="HX74" s="2"/>
      <c r="HY74" s="11"/>
      <c r="HZ74" s="11"/>
      <c r="IA74" s="11"/>
      <c r="IB74" s="2"/>
      <c r="IC74" s="11"/>
      <c r="ID74" s="11"/>
      <c r="IE74" s="11"/>
      <c r="IF74" s="2"/>
      <c r="IG74" s="11"/>
      <c r="IH74" s="11"/>
      <c r="II74" s="11"/>
      <c r="IJ74" s="2"/>
      <c r="IK74" s="11"/>
      <c r="IL74" s="11"/>
      <c r="IM74" s="11"/>
      <c r="IN74" s="2"/>
      <c r="IO74" s="11"/>
      <c r="IP74" s="11"/>
      <c r="IQ74" s="11"/>
      <c r="IR74" s="2"/>
    </row>
    <row r="75" spans="1:252" s="8" customFormat="1">
      <c r="A75" s="1"/>
      <c r="B75" s="2"/>
      <c r="C75" s="9"/>
      <c r="D75" s="9"/>
      <c r="E75" s="9"/>
      <c r="F75" s="11"/>
      <c r="G75" s="11"/>
      <c r="H75" s="2"/>
      <c r="I75" s="11"/>
      <c r="J75" s="11"/>
      <c r="K75" s="11"/>
      <c r="L75" s="2"/>
      <c r="M75" s="11"/>
      <c r="N75" s="11"/>
      <c r="O75" s="11"/>
      <c r="P75" s="2"/>
      <c r="Q75" s="11"/>
      <c r="R75" s="11"/>
      <c r="S75" s="11"/>
      <c r="T75" s="2"/>
      <c r="U75" s="11"/>
      <c r="V75" s="11"/>
      <c r="W75" s="11"/>
      <c r="X75" s="2"/>
      <c r="Y75" s="11"/>
      <c r="Z75" s="11"/>
      <c r="AA75" s="11"/>
      <c r="AB75" s="2"/>
      <c r="AC75" s="11"/>
      <c r="AD75" s="11"/>
      <c r="AE75" s="11"/>
      <c r="AF75" s="2"/>
      <c r="AG75" s="11"/>
      <c r="AH75" s="11"/>
      <c r="AI75" s="11"/>
      <c r="AJ75" s="2"/>
      <c r="AK75" s="11"/>
      <c r="AL75" s="11"/>
      <c r="AM75" s="11"/>
      <c r="AN75" s="2"/>
      <c r="AO75" s="11"/>
      <c r="AP75" s="11"/>
      <c r="AQ75" s="11"/>
      <c r="AR75" s="2"/>
      <c r="AS75" s="11"/>
      <c r="AT75" s="11"/>
      <c r="AU75" s="11"/>
      <c r="AV75" s="2"/>
      <c r="AW75" s="11"/>
      <c r="AX75" s="11"/>
      <c r="AY75" s="11"/>
      <c r="AZ75" s="2"/>
      <c r="BA75" s="11"/>
      <c r="BB75" s="11"/>
      <c r="BC75" s="11"/>
      <c r="BD75" s="2"/>
      <c r="BE75" s="11"/>
      <c r="BF75" s="11"/>
      <c r="BG75" s="11"/>
      <c r="BH75" s="2"/>
      <c r="BI75" s="11"/>
      <c r="BJ75" s="11"/>
      <c r="BK75" s="11"/>
      <c r="BL75" s="2"/>
      <c r="BM75" s="11"/>
      <c r="BN75" s="11"/>
      <c r="BO75" s="11"/>
      <c r="BP75" s="2"/>
      <c r="BQ75" s="11"/>
      <c r="BR75" s="11"/>
      <c r="BS75" s="11"/>
      <c r="BT75" s="2"/>
      <c r="BU75" s="11"/>
      <c r="BV75" s="11"/>
      <c r="BW75" s="11"/>
      <c r="BX75" s="2"/>
      <c r="BY75" s="11"/>
      <c r="BZ75" s="11"/>
      <c r="CA75" s="11"/>
      <c r="CB75" s="2"/>
      <c r="CC75" s="11"/>
      <c r="CD75" s="11"/>
      <c r="CE75" s="11"/>
      <c r="CF75" s="2"/>
      <c r="CG75" s="11"/>
      <c r="CH75" s="11"/>
      <c r="CI75" s="11"/>
      <c r="CJ75" s="2"/>
      <c r="CK75" s="11"/>
      <c r="CL75" s="11"/>
      <c r="CM75" s="11"/>
      <c r="CN75" s="2"/>
      <c r="CO75" s="11"/>
      <c r="CP75" s="11"/>
      <c r="CQ75" s="11"/>
      <c r="CR75" s="2"/>
      <c r="CS75" s="11"/>
      <c r="CT75" s="11"/>
      <c r="CU75" s="11"/>
      <c r="CV75" s="2"/>
      <c r="CW75" s="11"/>
      <c r="CX75" s="11"/>
      <c r="CY75" s="11"/>
      <c r="CZ75" s="2"/>
      <c r="DA75" s="11"/>
      <c r="DB75" s="11"/>
      <c r="DC75" s="11"/>
      <c r="DD75" s="2"/>
      <c r="DE75" s="11"/>
      <c r="DF75" s="11"/>
      <c r="DG75" s="11"/>
      <c r="DH75" s="2"/>
      <c r="DI75" s="11"/>
      <c r="DJ75" s="11"/>
      <c r="DK75" s="11"/>
      <c r="DL75" s="2"/>
      <c r="DM75" s="11"/>
      <c r="DN75" s="11"/>
      <c r="DO75" s="11"/>
      <c r="DP75" s="2"/>
      <c r="DQ75" s="11"/>
      <c r="DR75" s="11"/>
      <c r="DS75" s="11"/>
      <c r="DT75" s="2"/>
      <c r="DU75" s="11"/>
      <c r="DV75" s="11"/>
      <c r="DW75" s="11"/>
      <c r="DX75" s="2"/>
      <c r="DY75" s="11"/>
      <c r="DZ75" s="11"/>
      <c r="EA75" s="11"/>
      <c r="EB75" s="2"/>
      <c r="EC75" s="11"/>
      <c r="ED75" s="11"/>
      <c r="EE75" s="11"/>
      <c r="EF75" s="2"/>
      <c r="EG75" s="11"/>
      <c r="EH75" s="11"/>
      <c r="EI75" s="11"/>
      <c r="EJ75" s="2"/>
      <c r="EK75" s="11"/>
      <c r="EL75" s="11"/>
      <c r="EM75" s="11"/>
      <c r="EN75" s="2"/>
      <c r="EO75" s="11"/>
      <c r="EP75" s="11"/>
      <c r="EQ75" s="11"/>
      <c r="ER75" s="2"/>
      <c r="ES75" s="11"/>
      <c r="ET75" s="11"/>
      <c r="EU75" s="11"/>
      <c r="EV75" s="2"/>
      <c r="EW75" s="11"/>
      <c r="EX75" s="11"/>
      <c r="EY75" s="11"/>
      <c r="EZ75" s="2"/>
      <c r="FA75" s="11"/>
      <c r="FB75" s="11"/>
      <c r="FC75" s="11"/>
      <c r="FD75" s="2"/>
      <c r="FE75" s="11"/>
      <c r="FF75" s="11"/>
      <c r="FG75" s="11"/>
      <c r="FH75" s="2"/>
      <c r="FI75" s="11"/>
      <c r="FJ75" s="11"/>
      <c r="FK75" s="11"/>
      <c r="FL75" s="2"/>
      <c r="FM75" s="11"/>
      <c r="FN75" s="11"/>
      <c r="FO75" s="11"/>
      <c r="FP75" s="2"/>
      <c r="FQ75" s="11"/>
      <c r="FR75" s="11"/>
      <c r="FS75" s="11"/>
      <c r="FT75" s="2"/>
      <c r="FU75" s="11"/>
      <c r="FV75" s="11"/>
      <c r="FW75" s="11"/>
      <c r="FX75" s="2"/>
      <c r="FY75" s="11"/>
      <c r="FZ75" s="11"/>
      <c r="GA75" s="11"/>
      <c r="GB75" s="2"/>
      <c r="GC75" s="11"/>
      <c r="GD75" s="11"/>
      <c r="GE75" s="11"/>
      <c r="GF75" s="2"/>
      <c r="GG75" s="11"/>
      <c r="GH75" s="11"/>
      <c r="GI75" s="11"/>
      <c r="GJ75" s="2"/>
      <c r="GK75" s="11"/>
      <c r="GL75" s="11"/>
      <c r="GM75" s="11"/>
      <c r="GN75" s="2"/>
      <c r="GO75" s="11"/>
      <c r="GP75" s="11"/>
      <c r="GQ75" s="11"/>
      <c r="GR75" s="2"/>
      <c r="GS75" s="11"/>
      <c r="GT75" s="11"/>
      <c r="GU75" s="11"/>
      <c r="GV75" s="2"/>
      <c r="GW75" s="11"/>
      <c r="GX75" s="11"/>
      <c r="GY75" s="11"/>
      <c r="GZ75" s="2"/>
      <c r="HA75" s="11"/>
      <c r="HB75" s="11"/>
      <c r="HC75" s="11"/>
      <c r="HD75" s="2"/>
      <c r="HE75" s="11"/>
      <c r="HF75" s="11"/>
      <c r="HG75" s="11"/>
      <c r="HH75" s="2"/>
      <c r="HI75" s="11"/>
      <c r="HJ75" s="11"/>
      <c r="HK75" s="11"/>
      <c r="HL75" s="2"/>
      <c r="HM75" s="11"/>
      <c r="HN75" s="11"/>
      <c r="HO75" s="11"/>
      <c r="HP75" s="2"/>
      <c r="HQ75" s="11"/>
      <c r="HR75" s="11"/>
      <c r="HS75" s="11"/>
      <c r="HT75" s="2"/>
      <c r="HU75" s="11"/>
      <c r="HV75" s="11"/>
      <c r="HW75" s="11"/>
      <c r="HX75" s="2"/>
      <c r="HY75" s="11"/>
      <c r="HZ75" s="11"/>
      <c r="IA75" s="11"/>
      <c r="IB75" s="2"/>
      <c r="IC75" s="11"/>
      <c r="ID75" s="11"/>
      <c r="IE75" s="11"/>
      <c r="IF75" s="2"/>
      <c r="IG75" s="11"/>
      <c r="IH75" s="11"/>
      <c r="II75" s="11"/>
      <c r="IJ75" s="2"/>
      <c r="IK75" s="11"/>
      <c r="IL75" s="11"/>
      <c r="IM75" s="11"/>
      <c r="IN75" s="2"/>
      <c r="IO75" s="11"/>
      <c r="IP75" s="11"/>
      <c r="IQ75" s="11"/>
      <c r="IR75" s="2"/>
    </row>
    <row r="76" spans="1:252" s="8" customFormat="1">
      <c r="A76" s="1"/>
      <c r="B76" s="2"/>
      <c r="C76" s="9"/>
      <c r="D76" s="9"/>
      <c r="E76" s="9"/>
      <c r="F76" s="11"/>
      <c r="G76" s="11"/>
      <c r="H76" s="2"/>
      <c r="I76" s="11"/>
      <c r="J76" s="11"/>
      <c r="K76" s="11"/>
      <c r="L76" s="2"/>
      <c r="M76" s="11"/>
      <c r="N76" s="11"/>
      <c r="O76" s="11"/>
      <c r="P76" s="2"/>
      <c r="Q76" s="11"/>
      <c r="R76" s="11"/>
      <c r="S76" s="11"/>
      <c r="T76" s="2"/>
      <c r="U76" s="11"/>
      <c r="V76" s="11"/>
      <c r="W76" s="11"/>
      <c r="X76" s="2"/>
      <c r="Y76" s="11"/>
      <c r="Z76" s="11"/>
      <c r="AA76" s="11"/>
      <c r="AB76" s="2"/>
      <c r="AC76" s="11"/>
      <c r="AD76" s="11"/>
      <c r="AE76" s="11"/>
      <c r="AF76" s="2"/>
      <c r="AG76" s="11"/>
      <c r="AH76" s="11"/>
      <c r="AI76" s="11"/>
      <c r="AJ76" s="2"/>
      <c r="AK76" s="11"/>
      <c r="AL76" s="11"/>
      <c r="AM76" s="11"/>
      <c r="AN76" s="2"/>
      <c r="AO76" s="11"/>
      <c r="AP76" s="11"/>
      <c r="AQ76" s="11"/>
      <c r="AR76" s="2"/>
      <c r="AS76" s="11"/>
      <c r="AT76" s="11"/>
      <c r="AU76" s="11"/>
      <c r="AV76" s="2"/>
      <c r="AW76" s="11"/>
      <c r="AX76" s="11"/>
      <c r="AY76" s="11"/>
      <c r="AZ76" s="2"/>
      <c r="BA76" s="11"/>
      <c r="BB76" s="11"/>
      <c r="BC76" s="11"/>
      <c r="BD76" s="2"/>
      <c r="BE76" s="11"/>
      <c r="BF76" s="11"/>
      <c r="BG76" s="11"/>
      <c r="BH76" s="2"/>
      <c r="BI76" s="11"/>
      <c r="BJ76" s="11"/>
      <c r="BK76" s="11"/>
      <c r="BL76" s="2"/>
      <c r="BM76" s="11"/>
      <c r="BN76" s="11"/>
      <c r="BO76" s="11"/>
      <c r="BP76" s="2"/>
      <c r="BQ76" s="11"/>
      <c r="BR76" s="11"/>
      <c r="BS76" s="11"/>
      <c r="BT76" s="2"/>
      <c r="BU76" s="11"/>
      <c r="BV76" s="11"/>
      <c r="BW76" s="11"/>
      <c r="BX76" s="2"/>
      <c r="BY76" s="11"/>
      <c r="BZ76" s="11"/>
      <c r="CA76" s="11"/>
      <c r="CB76" s="2"/>
      <c r="CC76" s="11"/>
      <c r="CD76" s="11"/>
      <c r="CE76" s="11"/>
      <c r="CF76" s="2"/>
      <c r="CG76" s="11"/>
      <c r="CH76" s="11"/>
      <c r="CI76" s="11"/>
      <c r="CJ76" s="2"/>
      <c r="CK76" s="11"/>
      <c r="CL76" s="11"/>
      <c r="CM76" s="11"/>
      <c r="CN76" s="2"/>
      <c r="CO76" s="11"/>
      <c r="CP76" s="11"/>
      <c r="CQ76" s="11"/>
      <c r="CR76" s="2"/>
      <c r="CS76" s="11"/>
      <c r="CT76" s="11"/>
      <c r="CU76" s="11"/>
      <c r="CV76" s="2"/>
      <c r="CW76" s="11"/>
      <c r="CX76" s="11"/>
      <c r="CY76" s="11"/>
      <c r="CZ76" s="2"/>
      <c r="DA76" s="11"/>
      <c r="DB76" s="11"/>
      <c r="DC76" s="11"/>
      <c r="DD76" s="2"/>
      <c r="DE76" s="11"/>
      <c r="DF76" s="11"/>
      <c r="DG76" s="11"/>
      <c r="DH76" s="2"/>
      <c r="DI76" s="11"/>
      <c r="DJ76" s="11"/>
      <c r="DK76" s="11"/>
      <c r="DL76" s="2"/>
      <c r="DM76" s="11"/>
      <c r="DN76" s="11"/>
      <c r="DO76" s="11"/>
      <c r="DP76" s="2"/>
      <c r="DQ76" s="11"/>
      <c r="DR76" s="11"/>
      <c r="DS76" s="11"/>
      <c r="DT76" s="2"/>
      <c r="DU76" s="11"/>
      <c r="DV76" s="11"/>
      <c r="DW76" s="11"/>
      <c r="DX76" s="2"/>
      <c r="DY76" s="11"/>
      <c r="DZ76" s="11"/>
      <c r="EA76" s="11"/>
      <c r="EB76" s="2"/>
      <c r="EC76" s="11"/>
      <c r="ED76" s="11"/>
      <c r="EE76" s="11"/>
      <c r="EF76" s="2"/>
      <c r="EG76" s="11"/>
      <c r="EH76" s="11"/>
      <c r="EI76" s="11"/>
      <c r="EJ76" s="2"/>
      <c r="EK76" s="11"/>
      <c r="EL76" s="11"/>
      <c r="EM76" s="11"/>
      <c r="EN76" s="2"/>
      <c r="EO76" s="11"/>
      <c r="EP76" s="11"/>
      <c r="EQ76" s="11"/>
      <c r="ER76" s="2"/>
      <c r="ES76" s="11"/>
      <c r="ET76" s="11"/>
      <c r="EU76" s="11"/>
      <c r="EV76" s="2"/>
      <c r="EW76" s="11"/>
      <c r="EX76" s="11"/>
      <c r="EY76" s="11"/>
      <c r="EZ76" s="2"/>
      <c r="FA76" s="11"/>
      <c r="FB76" s="11"/>
      <c r="FC76" s="11"/>
      <c r="FD76" s="2"/>
      <c r="FE76" s="11"/>
      <c r="FF76" s="11"/>
      <c r="FG76" s="11"/>
      <c r="FH76" s="2"/>
      <c r="FI76" s="11"/>
      <c r="FJ76" s="11"/>
      <c r="FK76" s="11"/>
      <c r="FL76" s="2"/>
      <c r="FM76" s="11"/>
      <c r="FN76" s="11"/>
      <c r="FO76" s="11"/>
      <c r="FP76" s="2"/>
      <c r="FQ76" s="11"/>
      <c r="FR76" s="11"/>
      <c r="FS76" s="11"/>
      <c r="FT76" s="2"/>
      <c r="FU76" s="11"/>
      <c r="FV76" s="11"/>
      <c r="FW76" s="11"/>
      <c r="FX76" s="2"/>
      <c r="FY76" s="11"/>
      <c r="FZ76" s="11"/>
      <c r="GA76" s="11"/>
      <c r="GB76" s="2"/>
      <c r="GC76" s="11"/>
      <c r="GD76" s="11"/>
      <c r="GE76" s="11"/>
      <c r="GF76" s="2"/>
      <c r="GG76" s="11"/>
      <c r="GH76" s="11"/>
      <c r="GI76" s="11"/>
      <c r="GJ76" s="2"/>
      <c r="GK76" s="11"/>
      <c r="GL76" s="11"/>
      <c r="GM76" s="11"/>
      <c r="GN76" s="2"/>
      <c r="GO76" s="11"/>
      <c r="GP76" s="11"/>
      <c r="GQ76" s="11"/>
      <c r="GR76" s="2"/>
      <c r="GS76" s="11"/>
      <c r="GT76" s="11"/>
      <c r="GU76" s="11"/>
      <c r="GV76" s="2"/>
      <c r="GW76" s="11"/>
      <c r="GX76" s="11"/>
      <c r="GY76" s="11"/>
      <c r="GZ76" s="2"/>
      <c r="HA76" s="11"/>
      <c r="HB76" s="11"/>
      <c r="HC76" s="11"/>
      <c r="HD76" s="2"/>
      <c r="HE76" s="11"/>
      <c r="HF76" s="11"/>
      <c r="HG76" s="11"/>
      <c r="HH76" s="2"/>
      <c r="HI76" s="11"/>
      <c r="HJ76" s="11"/>
      <c r="HK76" s="11"/>
      <c r="HL76" s="2"/>
      <c r="HM76" s="11"/>
      <c r="HN76" s="11"/>
      <c r="HO76" s="11"/>
      <c r="HP76" s="2"/>
      <c r="HQ76" s="11"/>
      <c r="HR76" s="11"/>
      <c r="HS76" s="11"/>
      <c r="HT76" s="2"/>
      <c r="HU76" s="11"/>
      <c r="HV76" s="11"/>
      <c r="HW76" s="11"/>
      <c r="HX76" s="2"/>
      <c r="HY76" s="11"/>
      <c r="HZ76" s="11"/>
      <c r="IA76" s="11"/>
      <c r="IB76" s="2"/>
      <c r="IC76" s="11"/>
      <c r="ID76" s="11"/>
      <c r="IE76" s="11"/>
      <c r="IF76" s="2"/>
      <c r="IG76" s="11"/>
      <c r="IH76" s="11"/>
      <c r="II76" s="11"/>
      <c r="IJ76" s="2"/>
      <c r="IK76" s="11"/>
      <c r="IL76" s="11"/>
      <c r="IM76" s="11"/>
      <c r="IN76" s="2"/>
      <c r="IO76" s="11"/>
      <c r="IP76" s="11"/>
      <c r="IQ76" s="11"/>
      <c r="IR76" s="2"/>
    </row>
    <row r="77" spans="1:252" s="8" customFormat="1">
      <c r="A77" s="1"/>
      <c r="B77" s="2"/>
      <c r="C77" s="9"/>
      <c r="D77" s="9"/>
      <c r="E77" s="9"/>
      <c r="F77" s="11"/>
      <c r="G77" s="11"/>
      <c r="H77" s="2"/>
      <c r="I77" s="11"/>
      <c r="J77" s="11"/>
      <c r="K77" s="11"/>
      <c r="L77" s="2"/>
      <c r="M77" s="11"/>
      <c r="N77" s="11"/>
      <c r="O77" s="11"/>
      <c r="P77" s="2"/>
      <c r="Q77" s="11"/>
      <c r="R77" s="11"/>
      <c r="S77" s="11"/>
      <c r="T77" s="2"/>
      <c r="U77" s="11"/>
      <c r="V77" s="11"/>
      <c r="W77" s="11"/>
      <c r="X77" s="2"/>
      <c r="Y77" s="11"/>
      <c r="Z77" s="11"/>
      <c r="AA77" s="11"/>
      <c r="AB77" s="2"/>
      <c r="AC77" s="11"/>
      <c r="AD77" s="11"/>
      <c r="AE77" s="11"/>
      <c r="AF77" s="2"/>
      <c r="AG77" s="11"/>
      <c r="AH77" s="11"/>
      <c r="AI77" s="11"/>
      <c r="AJ77" s="2"/>
      <c r="AK77" s="11"/>
      <c r="AL77" s="11"/>
      <c r="AM77" s="11"/>
      <c r="AN77" s="2"/>
      <c r="AO77" s="11"/>
      <c r="AP77" s="11"/>
      <c r="AQ77" s="11"/>
      <c r="AR77" s="2"/>
      <c r="AS77" s="11"/>
      <c r="AT77" s="11"/>
      <c r="AU77" s="11"/>
      <c r="AV77" s="2"/>
      <c r="AW77" s="11"/>
      <c r="AX77" s="11"/>
      <c r="AY77" s="11"/>
      <c r="AZ77" s="2"/>
      <c r="BA77" s="11"/>
      <c r="BB77" s="11"/>
      <c r="BC77" s="11"/>
      <c r="BD77" s="2"/>
      <c r="BE77" s="11"/>
      <c r="BF77" s="11"/>
      <c r="BG77" s="11"/>
      <c r="BH77" s="2"/>
      <c r="BI77" s="11"/>
      <c r="BJ77" s="11"/>
      <c r="BK77" s="11"/>
      <c r="BL77" s="2"/>
      <c r="BM77" s="11"/>
      <c r="BN77" s="11"/>
      <c r="BO77" s="11"/>
      <c r="BP77" s="2"/>
      <c r="BQ77" s="11"/>
      <c r="BR77" s="11"/>
      <c r="BS77" s="11"/>
      <c r="BT77" s="2"/>
      <c r="BU77" s="11"/>
      <c r="BV77" s="11"/>
      <c r="BW77" s="11"/>
      <c r="BX77" s="2"/>
      <c r="BY77" s="11"/>
      <c r="BZ77" s="11"/>
      <c r="CA77" s="11"/>
      <c r="CB77" s="2"/>
      <c r="CC77" s="11"/>
      <c r="CD77" s="11"/>
      <c r="CE77" s="11"/>
      <c r="CF77" s="2"/>
      <c r="CG77" s="11"/>
      <c r="CH77" s="11"/>
      <c r="CI77" s="11"/>
      <c r="CJ77" s="2"/>
      <c r="CK77" s="11"/>
      <c r="CL77" s="11"/>
      <c r="CM77" s="11"/>
      <c r="CN77" s="2"/>
      <c r="CO77" s="11"/>
      <c r="CP77" s="11"/>
      <c r="CQ77" s="11"/>
      <c r="CR77" s="2"/>
      <c r="CS77" s="11"/>
      <c r="CT77" s="11"/>
      <c r="CU77" s="11"/>
      <c r="CV77" s="2"/>
      <c r="CW77" s="11"/>
      <c r="CX77" s="11"/>
      <c r="CY77" s="11"/>
      <c r="CZ77" s="2"/>
      <c r="DA77" s="11"/>
      <c r="DB77" s="11"/>
      <c r="DC77" s="11"/>
      <c r="DD77" s="2"/>
      <c r="DE77" s="11"/>
      <c r="DF77" s="11"/>
      <c r="DG77" s="11"/>
      <c r="DH77" s="2"/>
      <c r="DI77" s="11"/>
      <c r="DJ77" s="11"/>
      <c r="DK77" s="11"/>
      <c r="DL77" s="2"/>
      <c r="DM77" s="11"/>
      <c r="DN77" s="11"/>
      <c r="DO77" s="11"/>
      <c r="DP77" s="2"/>
      <c r="DQ77" s="11"/>
      <c r="DR77" s="11"/>
      <c r="DS77" s="11"/>
      <c r="DT77" s="2"/>
      <c r="DU77" s="11"/>
      <c r="DV77" s="11"/>
      <c r="DW77" s="11"/>
      <c r="DX77" s="2"/>
      <c r="DY77" s="11"/>
      <c r="DZ77" s="11"/>
      <c r="EA77" s="11"/>
      <c r="EB77" s="2"/>
      <c r="EC77" s="11"/>
      <c r="ED77" s="11"/>
      <c r="EE77" s="11"/>
      <c r="EF77" s="2"/>
      <c r="EG77" s="11"/>
      <c r="EH77" s="11"/>
      <c r="EI77" s="11"/>
      <c r="EJ77" s="2"/>
      <c r="EK77" s="11"/>
      <c r="EL77" s="11"/>
      <c r="EM77" s="11"/>
      <c r="EN77" s="2"/>
      <c r="EO77" s="11"/>
      <c r="EP77" s="11"/>
      <c r="EQ77" s="11"/>
      <c r="ER77" s="2"/>
      <c r="ES77" s="11"/>
      <c r="ET77" s="11"/>
      <c r="EU77" s="11"/>
      <c r="EV77" s="2"/>
      <c r="EW77" s="11"/>
      <c r="EX77" s="11"/>
      <c r="EY77" s="11"/>
      <c r="EZ77" s="2"/>
      <c r="FA77" s="11"/>
      <c r="FB77" s="11"/>
      <c r="FC77" s="11"/>
      <c r="FD77" s="2"/>
      <c r="FE77" s="11"/>
      <c r="FF77" s="11"/>
      <c r="FG77" s="11"/>
      <c r="FH77" s="2"/>
      <c r="FI77" s="11"/>
      <c r="FJ77" s="11"/>
      <c r="FK77" s="11"/>
      <c r="FL77" s="2"/>
      <c r="FM77" s="11"/>
      <c r="FN77" s="11"/>
      <c r="FO77" s="11"/>
      <c r="FP77" s="2"/>
      <c r="FQ77" s="11"/>
      <c r="FR77" s="11"/>
      <c r="FS77" s="11"/>
      <c r="FT77" s="2"/>
      <c r="FU77" s="11"/>
      <c r="FV77" s="11"/>
      <c r="FW77" s="11"/>
      <c r="FX77" s="2"/>
      <c r="FY77" s="11"/>
      <c r="FZ77" s="11"/>
      <c r="GA77" s="11"/>
      <c r="GB77" s="2"/>
      <c r="GC77" s="11"/>
      <c r="GD77" s="11"/>
      <c r="GE77" s="11"/>
      <c r="GF77" s="2"/>
      <c r="GG77" s="11"/>
      <c r="GH77" s="11"/>
      <c r="GI77" s="11"/>
      <c r="GJ77" s="2"/>
      <c r="GK77" s="11"/>
      <c r="GL77" s="11"/>
      <c r="GM77" s="11"/>
      <c r="GN77" s="2"/>
      <c r="GO77" s="11"/>
      <c r="GP77" s="11"/>
      <c r="GQ77" s="11"/>
      <c r="GR77" s="2"/>
      <c r="GS77" s="11"/>
      <c r="GT77" s="11"/>
      <c r="GU77" s="11"/>
      <c r="GV77" s="2"/>
      <c r="GW77" s="11"/>
      <c r="GX77" s="11"/>
      <c r="GY77" s="11"/>
      <c r="GZ77" s="2"/>
      <c r="HA77" s="11"/>
      <c r="HB77" s="11"/>
      <c r="HC77" s="11"/>
      <c r="HD77" s="2"/>
      <c r="HE77" s="11"/>
      <c r="HF77" s="11"/>
      <c r="HG77" s="11"/>
      <c r="HH77" s="2"/>
      <c r="HI77" s="11"/>
      <c r="HJ77" s="11"/>
      <c r="HK77" s="11"/>
      <c r="HL77" s="2"/>
      <c r="HM77" s="11"/>
      <c r="HN77" s="11"/>
      <c r="HO77" s="11"/>
      <c r="HP77" s="2"/>
      <c r="HQ77" s="11"/>
      <c r="HR77" s="11"/>
      <c r="HS77" s="11"/>
      <c r="HT77" s="2"/>
      <c r="HU77" s="11"/>
      <c r="HV77" s="11"/>
      <c r="HW77" s="11"/>
      <c r="HX77" s="2"/>
      <c r="HY77" s="11"/>
      <c r="HZ77" s="11"/>
      <c r="IA77" s="11"/>
      <c r="IB77" s="2"/>
      <c r="IC77" s="11"/>
      <c r="ID77" s="11"/>
      <c r="IE77" s="11"/>
      <c r="IF77" s="2"/>
      <c r="IG77" s="11"/>
      <c r="IH77" s="11"/>
      <c r="II77" s="11"/>
      <c r="IJ77" s="2"/>
      <c r="IK77" s="11"/>
      <c r="IL77" s="11"/>
      <c r="IM77" s="11"/>
      <c r="IN77" s="2"/>
      <c r="IO77" s="11"/>
      <c r="IP77" s="11"/>
      <c r="IQ77" s="11"/>
      <c r="IR77" s="2"/>
    </row>
    <row r="78" spans="1:252" s="8" customFormat="1">
      <c r="A78" s="1"/>
      <c r="B78" s="2"/>
      <c r="C78" s="9"/>
      <c r="D78" s="9"/>
      <c r="E78" s="9"/>
      <c r="F78" s="11"/>
      <c r="G78" s="11"/>
      <c r="H78" s="2"/>
      <c r="I78" s="11"/>
      <c r="J78" s="11"/>
      <c r="K78" s="11"/>
      <c r="L78" s="2"/>
      <c r="M78" s="11"/>
      <c r="N78" s="11"/>
      <c r="O78" s="11"/>
      <c r="P78" s="2"/>
      <c r="Q78" s="11"/>
      <c r="R78" s="11"/>
      <c r="S78" s="11"/>
      <c r="T78" s="2"/>
      <c r="U78" s="11"/>
      <c r="V78" s="11"/>
      <c r="W78" s="11"/>
      <c r="X78" s="2"/>
      <c r="Y78" s="11"/>
      <c r="Z78" s="11"/>
      <c r="AA78" s="11"/>
      <c r="AB78" s="2"/>
      <c r="AC78" s="11"/>
      <c r="AD78" s="11"/>
      <c r="AE78" s="11"/>
      <c r="AF78" s="2"/>
      <c r="AG78" s="11"/>
      <c r="AH78" s="11"/>
      <c r="AI78" s="11"/>
      <c r="AJ78" s="2"/>
      <c r="AK78" s="11"/>
      <c r="AL78" s="11"/>
      <c r="AM78" s="11"/>
      <c r="AN78" s="2"/>
      <c r="AO78" s="11"/>
      <c r="AP78" s="11"/>
      <c r="AQ78" s="11"/>
      <c r="AR78" s="2"/>
      <c r="AS78" s="11"/>
      <c r="AT78" s="11"/>
      <c r="AU78" s="11"/>
      <c r="AV78" s="2"/>
      <c r="AW78" s="11"/>
      <c r="AX78" s="11"/>
      <c r="AY78" s="11"/>
      <c r="AZ78" s="2"/>
      <c r="BA78" s="11"/>
      <c r="BB78" s="11"/>
      <c r="BC78" s="11"/>
      <c r="BD78" s="2"/>
      <c r="BE78" s="11"/>
      <c r="BF78" s="11"/>
      <c r="BG78" s="11"/>
      <c r="BH78" s="2"/>
      <c r="BI78" s="11"/>
      <c r="BJ78" s="11"/>
      <c r="BK78" s="11"/>
      <c r="BL78" s="2"/>
      <c r="BM78" s="11"/>
      <c r="BN78" s="11"/>
      <c r="BO78" s="11"/>
      <c r="BP78" s="2"/>
      <c r="BQ78" s="11"/>
      <c r="BR78" s="11"/>
      <c r="BS78" s="11"/>
      <c r="BT78" s="2"/>
      <c r="BU78" s="11"/>
      <c r="BV78" s="11"/>
      <c r="BW78" s="11"/>
      <c r="BX78" s="2"/>
      <c r="BY78" s="11"/>
      <c r="BZ78" s="11"/>
      <c r="CA78" s="11"/>
      <c r="CB78" s="2"/>
      <c r="CC78" s="11"/>
      <c r="CD78" s="11"/>
      <c r="CE78" s="11"/>
      <c r="CF78" s="2"/>
      <c r="CG78" s="11"/>
      <c r="CH78" s="11"/>
      <c r="CI78" s="11"/>
      <c r="CJ78" s="2"/>
      <c r="CK78" s="11"/>
      <c r="CL78" s="11"/>
      <c r="CM78" s="11"/>
      <c r="CN78" s="2"/>
      <c r="CO78" s="11"/>
      <c r="CP78" s="11"/>
      <c r="CQ78" s="11"/>
      <c r="CR78" s="2"/>
      <c r="CS78" s="11"/>
      <c r="CT78" s="11"/>
      <c r="CU78" s="11"/>
      <c r="CV78" s="2"/>
      <c r="CW78" s="11"/>
      <c r="CX78" s="11"/>
      <c r="CY78" s="11"/>
      <c r="CZ78" s="2"/>
      <c r="DA78" s="11"/>
      <c r="DB78" s="11"/>
      <c r="DC78" s="11"/>
      <c r="DD78" s="2"/>
      <c r="DE78" s="11"/>
      <c r="DF78" s="11"/>
      <c r="DG78" s="11"/>
      <c r="DH78" s="2"/>
      <c r="DI78" s="11"/>
      <c r="DJ78" s="11"/>
      <c r="DK78" s="11"/>
      <c r="DL78" s="2"/>
      <c r="DM78" s="11"/>
      <c r="DN78" s="11"/>
      <c r="DO78" s="11"/>
      <c r="DP78" s="2"/>
      <c r="DQ78" s="11"/>
      <c r="DR78" s="11"/>
      <c r="DS78" s="11"/>
      <c r="DT78" s="2"/>
      <c r="DU78" s="11"/>
      <c r="DV78" s="11"/>
      <c r="DW78" s="11"/>
      <c r="DX78" s="2"/>
      <c r="DY78" s="11"/>
      <c r="DZ78" s="11"/>
      <c r="EA78" s="11"/>
      <c r="EB78" s="2"/>
      <c r="EC78" s="11"/>
      <c r="ED78" s="11"/>
      <c r="EE78" s="11"/>
      <c r="EF78" s="2"/>
      <c r="EG78" s="11"/>
      <c r="EH78" s="11"/>
      <c r="EI78" s="11"/>
      <c r="EJ78" s="2"/>
      <c r="EK78" s="11"/>
      <c r="EL78" s="11"/>
      <c r="EM78" s="11"/>
      <c r="EN78" s="2"/>
      <c r="EO78" s="11"/>
      <c r="EP78" s="11"/>
      <c r="EQ78" s="11"/>
      <c r="ER78" s="2"/>
      <c r="ES78" s="11"/>
      <c r="ET78" s="11"/>
      <c r="EU78" s="11"/>
      <c r="EV78" s="2"/>
      <c r="EW78" s="11"/>
      <c r="EX78" s="11"/>
      <c r="EY78" s="11"/>
      <c r="EZ78" s="2"/>
      <c r="FA78" s="11"/>
      <c r="FB78" s="11"/>
      <c r="FC78" s="11"/>
      <c r="FD78" s="2"/>
      <c r="FE78" s="11"/>
      <c r="FF78" s="11"/>
      <c r="FG78" s="11"/>
      <c r="FH78" s="2"/>
      <c r="FI78" s="11"/>
      <c r="FJ78" s="11"/>
      <c r="FK78" s="11"/>
      <c r="FL78" s="2"/>
      <c r="FM78" s="11"/>
      <c r="FN78" s="11"/>
      <c r="FO78" s="11"/>
      <c r="FP78" s="2"/>
      <c r="FQ78" s="11"/>
      <c r="FR78" s="11"/>
      <c r="FS78" s="11"/>
      <c r="FT78" s="2"/>
      <c r="FU78" s="11"/>
      <c r="FV78" s="11"/>
      <c r="FW78" s="11"/>
      <c r="FX78" s="2"/>
      <c r="FY78" s="11"/>
      <c r="FZ78" s="11"/>
      <c r="GA78" s="11"/>
      <c r="GB78" s="2"/>
      <c r="GC78" s="11"/>
      <c r="GD78" s="11"/>
      <c r="GE78" s="11"/>
      <c r="GF78" s="2"/>
      <c r="GG78" s="11"/>
      <c r="GH78" s="11"/>
      <c r="GI78" s="11"/>
      <c r="GJ78" s="2"/>
      <c r="GK78" s="11"/>
      <c r="GL78" s="11"/>
      <c r="GM78" s="11"/>
      <c r="GN78" s="2"/>
      <c r="GO78" s="11"/>
      <c r="GP78" s="11"/>
      <c r="GQ78" s="11"/>
      <c r="GR78" s="2"/>
      <c r="GS78" s="11"/>
      <c r="GT78" s="11"/>
      <c r="GU78" s="11"/>
      <c r="GV78" s="2"/>
      <c r="GW78" s="11"/>
      <c r="GX78" s="11"/>
      <c r="GY78" s="11"/>
      <c r="GZ78" s="2"/>
      <c r="HA78" s="11"/>
      <c r="HB78" s="11"/>
      <c r="HC78" s="11"/>
      <c r="HD78" s="2"/>
      <c r="HE78" s="11"/>
      <c r="HF78" s="11"/>
      <c r="HG78" s="11"/>
      <c r="HH78" s="2"/>
      <c r="HI78" s="11"/>
      <c r="HJ78" s="11"/>
      <c r="HK78" s="11"/>
      <c r="HL78" s="2"/>
      <c r="HM78" s="11"/>
      <c r="HN78" s="11"/>
      <c r="HO78" s="11"/>
      <c r="HP78" s="2"/>
      <c r="HQ78" s="11"/>
      <c r="HR78" s="11"/>
      <c r="HS78" s="11"/>
      <c r="HT78" s="2"/>
      <c r="HU78" s="11"/>
      <c r="HV78" s="11"/>
      <c r="HW78" s="11"/>
      <c r="HX78" s="2"/>
      <c r="HY78" s="11"/>
      <c r="HZ78" s="11"/>
      <c r="IA78" s="11"/>
      <c r="IB78" s="2"/>
      <c r="IC78" s="11"/>
      <c r="ID78" s="11"/>
      <c r="IE78" s="11"/>
      <c r="IF78" s="2"/>
      <c r="IG78" s="11"/>
      <c r="IH78" s="11"/>
      <c r="II78" s="11"/>
      <c r="IJ78" s="2"/>
      <c r="IK78" s="11"/>
      <c r="IL78" s="11"/>
      <c r="IM78" s="11"/>
      <c r="IN78" s="2"/>
      <c r="IO78" s="11"/>
      <c r="IP78" s="11"/>
      <c r="IQ78" s="11"/>
      <c r="IR78" s="2"/>
    </row>
    <row r="79" spans="1:252" s="8" customFormat="1">
      <c r="A79" s="1"/>
      <c r="B79" s="2"/>
      <c r="C79" s="9"/>
      <c r="D79" s="9"/>
      <c r="E79" s="9"/>
      <c r="F79" s="11"/>
      <c r="G79" s="11"/>
      <c r="H79" s="2"/>
      <c r="I79" s="11"/>
      <c r="J79" s="11"/>
      <c r="K79" s="11"/>
      <c r="L79" s="2"/>
      <c r="M79" s="11"/>
      <c r="N79" s="11"/>
      <c r="O79" s="11"/>
      <c r="P79" s="2"/>
      <c r="Q79" s="11"/>
      <c r="R79" s="11"/>
      <c r="S79" s="11"/>
      <c r="T79" s="2"/>
      <c r="U79" s="11"/>
      <c r="V79" s="11"/>
      <c r="W79" s="11"/>
      <c r="X79" s="2"/>
      <c r="Y79" s="11"/>
      <c r="Z79" s="11"/>
      <c r="AA79" s="11"/>
      <c r="AB79" s="2"/>
      <c r="AC79" s="11"/>
      <c r="AD79" s="11"/>
      <c r="AE79" s="11"/>
      <c r="AF79" s="2"/>
      <c r="AG79" s="11"/>
      <c r="AH79" s="11"/>
      <c r="AI79" s="11"/>
      <c r="AJ79" s="2"/>
      <c r="AK79" s="11"/>
      <c r="AL79" s="11"/>
      <c r="AM79" s="11"/>
      <c r="AN79" s="2"/>
      <c r="AO79" s="11"/>
      <c r="AP79" s="11"/>
      <c r="AQ79" s="11"/>
      <c r="AR79" s="2"/>
      <c r="AS79" s="11"/>
      <c r="AT79" s="11"/>
      <c r="AU79" s="11"/>
      <c r="AV79" s="2"/>
      <c r="AW79" s="11"/>
      <c r="AX79" s="11"/>
      <c r="AY79" s="11"/>
      <c r="AZ79" s="2"/>
      <c r="BA79" s="11"/>
      <c r="BB79" s="11"/>
      <c r="BC79" s="11"/>
      <c r="BD79" s="2"/>
      <c r="BE79" s="11"/>
      <c r="BF79" s="11"/>
      <c r="BG79" s="11"/>
      <c r="BH79" s="2"/>
      <c r="BI79" s="11"/>
      <c r="BJ79" s="11"/>
      <c r="BK79" s="11"/>
      <c r="BL79" s="2"/>
      <c r="BM79" s="11"/>
      <c r="BN79" s="11"/>
      <c r="BO79" s="11"/>
      <c r="BP79" s="2"/>
      <c r="BQ79" s="11"/>
      <c r="BR79" s="11"/>
      <c r="BS79" s="11"/>
      <c r="BT79" s="2"/>
      <c r="BU79" s="11"/>
      <c r="BV79" s="11"/>
      <c r="BW79" s="11"/>
      <c r="BX79" s="2"/>
      <c r="BY79" s="11"/>
      <c r="BZ79" s="11"/>
      <c r="CA79" s="11"/>
      <c r="CB79" s="2"/>
      <c r="CC79" s="11"/>
      <c r="CD79" s="11"/>
      <c r="CE79" s="11"/>
      <c r="CF79" s="2"/>
      <c r="CG79" s="11"/>
      <c r="CH79" s="11"/>
      <c r="CI79" s="11"/>
      <c r="CJ79" s="2"/>
      <c r="CK79" s="11"/>
      <c r="CL79" s="11"/>
      <c r="CM79" s="11"/>
      <c r="CN79" s="2"/>
      <c r="CO79" s="11"/>
      <c r="CP79" s="11"/>
      <c r="CQ79" s="11"/>
      <c r="CR79" s="2"/>
      <c r="CS79" s="11"/>
      <c r="CT79" s="11"/>
      <c r="CU79" s="11"/>
      <c r="CV79" s="2"/>
      <c r="CW79" s="11"/>
      <c r="CX79" s="11"/>
      <c r="CY79" s="11"/>
      <c r="CZ79" s="2"/>
      <c r="DA79" s="11"/>
      <c r="DB79" s="11"/>
      <c r="DC79" s="11"/>
      <c r="DD79" s="2"/>
      <c r="DE79" s="11"/>
      <c r="DF79" s="11"/>
      <c r="DG79" s="11"/>
      <c r="DH79" s="2"/>
      <c r="DI79" s="11"/>
      <c r="DJ79" s="11"/>
      <c r="DK79" s="11"/>
      <c r="DL79" s="2"/>
      <c r="DM79" s="11"/>
      <c r="DN79" s="11"/>
      <c r="DO79" s="11"/>
      <c r="DP79" s="2"/>
      <c r="DQ79" s="11"/>
      <c r="DR79" s="11"/>
      <c r="DS79" s="11"/>
      <c r="DT79" s="2"/>
      <c r="DU79" s="11"/>
      <c r="DV79" s="11"/>
      <c r="DW79" s="11"/>
      <c r="DX79" s="2"/>
      <c r="DY79" s="11"/>
      <c r="DZ79" s="11"/>
      <c r="EA79" s="11"/>
      <c r="EB79" s="2"/>
      <c r="EC79" s="11"/>
      <c r="ED79" s="11"/>
      <c r="EE79" s="11"/>
      <c r="EF79" s="2"/>
      <c r="EG79" s="11"/>
      <c r="EH79" s="11"/>
      <c r="EI79" s="11"/>
      <c r="EJ79" s="2"/>
      <c r="EK79" s="11"/>
      <c r="EL79" s="11"/>
      <c r="EM79" s="11"/>
      <c r="EN79" s="2"/>
      <c r="EO79" s="11"/>
      <c r="EP79" s="11"/>
      <c r="EQ79" s="11"/>
      <c r="ER79" s="2"/>
      <c r="ES79" s="11"/>
      <c r="ET79" s="11"/>
      <c r="EU79" s="11"/>
      <c r="EV79" s="2"/>
      <c r="EW79" s="11"/>
      <c r="EX79" s="11"/>
      <c r="EY79" s="11"/>
      <c r="EZ79" s="2"/>
      <c r="FA79" s="11"/>
      <c r="FB79" s="11"/>
      <c r="FC79" s="11"/>
      <c r="FD79" s="2"/>
      <c r="FE79" s="11"/>
      <c r="FF79" s="11"/>
      <c r="FG79" s="11"/>
      <c r="FH79" s="2"/>
      <c r="FI79" s="11"/>
      <c r="FJ79" s="11"/>
      <c r="FK79" s="11"/>
      <c r="FL79" s="2"/>
      <c r="FM79" s="11"/>
      <c r="FN79" s="11"/>
      <c r="FO79" s="11"/>
      <c r="FP79" s="2"/>
      <c r="FQ79" s="11"/>
      <c r="FR79" s="11"/>
      <c r="FS79" s="11"/>
      <c r="FT79" s="2"/>
      <c r="FU79" s="11"/>
      <c r="FV79" s="11"/>
      <c r="FW79" s="11"/>
      <c r="FX79" s="2"/>
      <c r="FY79" s="11"/>
      <c r="FZ79" s="11"/>
      <c r="GA79" s="11"/>
      <c r="GB79" s="2"/>
      <c r="GC79" s="11"/>
      <c r="GD79" s="11"/>
      <c r="GE79" s="11"/>
      <c r="GF79" s="2"/>
      <c r="GG79" s="11"/>
      <c r="GH79" s="11"/>
      <c r="GI79" s="11"/>
      <c r="GJ79" s="2"/>
      <c r="GK79" s="11"/>
      <c r="GL79" s="11"/>
      <c r="GM79" s="11"/>
      <c r="GN79" s="2"/>
      <c r="GO79" s="11"/>
      <c r="GP79" s="11"/>
      <c r="GQ79" s="11"/>
      <c r="GR79" s="2"/>
      <c r="GS79" s="11"/>
      <c r="GT79" s="11"/>
      <c r="GU79" s="11"/>
      <c r="GV79" s="2"/>
      <c r="GW79" s="11"/>
      <c r="GX79" s="11"/>
      <c r="GY79" s="11"/>
      <c r="GZ79" s="2"/>
      <c r="HA79" s="11"/>
      <c r="HB79" s="11"/>
      <c r="HC79" s="11"/>
      <c r="HD79" s="2"/>
      <c r="HE79" s="11"/>
      <c r="HF79" s="11"/>
      <c r="HG79" s="11"/>
      <c r="HH79" s="2"/>
      <c r="HI79" s="11"/>
      <c r="HJ79" s="11"/>
      <c r="HK79" s="11"/>
      <c r="HL79" s="2"/>
      <c r="HM79" s="11"/>
      <c r="HN79" s="11"/>
      <c r="HO79" s="11"/>
      <c r="HP79" s="2"/>
      <c r="HQ79" s="11"/>
      <c r="HR79" s="11"/>
      <c r="HS79" s="11"/>
      <c r="HT79" s="2"/>
      <c r="HU79" s="11"/>
      <c r="HV79" s="11"/>
      <c r="HW79" s="11"/>
      <c r="HX79" s="2"/>
      <c r="HY79" s="11"/>
      <c r="HZ79" s="11"/>
      <c r="IA79" s="11"/>
      <c r="IB79" s="2"/>
      <c r="IC79" s="11"/>
      <c r="ID79" s="11"/>
      <c r="IE79" s="11"/>
      <c r="IF79" s="2"/>
      <c r="IG79" s="11"/>
      <c r="IH79" s="11"/>
      <c r="II79" s="11"/>
      <c r="IJ79" s="2"/>
      <c r="IK79" s="11"/>
      <c r="IL79" s="11"/>
      <c r="IM79" s="11"/>
      <c r="IN79" s="2"/>
      <c r="IO79" s="11"/>
      <c r="IP79" s="11"/>
      <c r="IQ79" s="11"/>
      <c r="IR79" s="2"/>
    </row>
    <row r="80" spans="1:252" s="8" customFormat="1">
      <c r="A80" s="1"/>
      <c r="B80" s="2"/>
      <c r="C80" s="9"/>
      <c r="D80" s="9"/>
      <c r="E80" s="9"/>
      <c r="F80" s="9"/>
    </row>
    <row r="81" spans="1:6" s="8" customFormat="1">
      <c r="A81" s="1"/>
      <c r="B81" s="2"/>
      <c r="C81" s="9"/>
      <c r="D81" s="9"/>
      <c r="E81" s="9"/>
      <c r="F81" s="9"/>
    </row>
    <row r="82" spans="1:6" s="8" customFormat="1">
      <c r="A82" s="1"/>
      <c r="B82" s="2"/>
      <c r="C82" s="9"/>
      <c r="D82" s="9"/>
      <c r="E82" s="9"/>
      <c r="F82" s="9"/>
    </row>
    <row r="83" spans="1:6" s="8" customFormat="1">
      <c r="A83" s="1"/>
      <c r="B83" s="2"/>
      <c r="C83" s="9"/>
      <c r="D83" s="9"/>
      <c r="E83" s="9"/>
      <c r="F83" s="9"/>
    </row>
    <row r="84" spans="1:6" s="8" customFormat="1">
      <c r="A84" s="1"/>
      <c r="B84" s="2"/>
      <c r="C84" s="9"/>
      <c r="D84" s="9"/>
      <c r="E84" s="9"/>
      <c r="F84" s="9"/>
    </row>
    <row r="85" spans="1:6" s="8" customFormat="1">
      <c r="A85" s="1"/>
      <c r="B85" s="2"/>
      <c r="C85" s="9"/>
      <c r="D85" s="9"/>
      <c r="E85" s="9"/>
      <c r="F85" s="9"/>
    </row>
    <row r="86" spans="1:6" s="8" customFormat="1">
      <c r="A86" s="1"/>
      <c r="B86" s="2"/>
      <c r="C86" s="9"/>
      <c r="D86" s="9"/>
      <c r="E86" s="9"/>
      <c r="F86" s="9"/>
    </row>
    <row r="87" spans="1:6" s="8" customFormat="1">
      <c r="A87" s="1"/>
      <c r="B87" s="2"/>
      <c r="C87" s="9"/>
      <c r="D87" s="9"/>
      <c r="E87" s="9"/>
      <c r="F87" s="9"/>
    </row>
    <row r="88" spans="1:6" s="8" customFormat="1">
      <c r="A88" s="1"/>
      <c r="B88" s="2"/>
      <c r="C88" s="9"/>
      <c r="D88" s="9"/>
      <c r="E88" s="9"/>
      <c r="F88" s="9"/>
    </row>
    <row r="89" spans="1:6" s="8" customFormat="1">
      <c r="A89" s="1"/>
      <c r="B89" s="2"/>
      <c r="C89" s="9"/>
      <c r="D89" s="9"/>
      <c r="E89" s="9"/>
      <c r="F89" s="9"/>
    </row>
    <row r="90" spans="1:6" s="8" customFormat="1">
      <c r="A90" s="1"/>
      <c r="B90" s="2"/>
      <c r="C90" s="9"/>
      <c r="D90" s="9"/>
      <c r="E90" s="9"/>
      <c r="F90" s="9"/>
    </row>
    <row r="91" spans="1:6" s="8" customFormat="1">
      <c r="A91" s="1"/>
      <c r="B91" s="2"/>
      <c r="C91" s="9"/>
      <c r="D91" s="9"/>
      <c r="E91" s="9"/>
      <c r="F91" s="9"/>
    </row>
    <row r="92" spans="1:6" s="8" customFormat="1">
      <c r="A92" s="1"/>
      <c r="B92" s="2"/>
      <c r="C92" s="9"/>
      <c r="D92" s="9"/>
      <c r="E92" s="9"/>
      <c r="F92" s="9"/>
    </row>
    <row r="93" spans="1:6" s="8" customFormat="1">
      <c r="A93" s="1"/>
      <c r="B93" s="2"/>
      <c r="C93" s="9"/>
      <c r="D93" s="9"/>
      <c r="E93" s="9"/>
      <c r="F93" s="9"/>
    </row>
    <row r="94" spans="1:6" s="8" customFormat="1">
      <c r="A94" s="1"/>
      <c r="B94" s="2"/>
      <c r="C94" s="9"/>
      <c r="D94" s="9"/>
      <c r="E94" s="9"/>
      <c r="F94" s="9"/>
    </row>
    <row r="95" spans="1:6" s="8" customFormat="1">
      <c r="A95" s="1"/>
      <c r="B95" s="2"/>
      <c r="C95" s="9"/>
      <c r="D95" s="9"/>
      <c r="E95" s="9"/>
      <c r="F95" s="9"/>
    </row>
    <row r="96" spans="1:6" s="8" customFormat="1">
      <c r="A96" s="1"/>
      <c r="B96" s="2"/>
      <c r="C96" s="9"/>
      <c r="D96" s="9"/>
      <c r="E96" s="9"/>
      <c r="F96" s="9"/>
    </row>
    <row r="97" spans="1:6" s="8" customFormat="1">
      <c r="A97" s="1"/>
      <c r="B97" s="2"/>
      <c r="C97" s="9"/>
      <c r="D97" s="9"/>
      <c r="E97" s="9"/>
      <c r="F97" s="9"/>
    </row>
    <row r="98" spans="1:6" s="8" customFormat="1">
      <c r="A98" s="1"/>
      <c r="B98" s="2"/>
      <c r="C98" s="9"/>
      <c r="D98" s="9"/>
      <c r="E98" s="9"/>
      <c r="F98" s="9"/>
    </row>
    <row r="99" spans="1:6" s="8" customFormat="1">
      <c r="A99" s="12"/>
      <c r="B99" s="2"/>
      <c r="C99" s="9"/>
      <c r="D99" s="9"/>
      <c r="E99" s="9"/>
      <c r="F99" s="9"/>
    </row>
    <row r="100" spans="1:6" s="8" customFormat="1">
      <c r="B100" s="2"/>
      <c r="C100" s="9"/>
      <c r="D100" s="9"/>
      <c r="E100" s="9"/>
      <c r="F100" s="9"/>
    </row>
    <row r="101" spans="1:6" s="8" customFormat="1">
      <c r="B101" s="2"/>
      <c r="C101" s="9"/>
      <c r="D101" s="9"/>
      <c r="E101" s="9"/>
      <c r="F101" s="9"/>
    </row>
    <row r="102" spans="1:6" s="8" customFormat="1">
      <c r="B102" s="2"/>
      <c r="C102" s="9"/>
      <c r="D102" s="9"/>
      <c r="E102" s="9"/>
      <c r="F102" s="9"/>
    </row>
    <row r="103" spans="1:6" s="8" customFormat="1">
      <c r="B103" s="2"/>
      <c r="C103" s="9"/>
      <c r="D103" s="9"/>
      <c r="E103" s="9"/>
      <c r="F103" s="9"/>
    </row>
    <row r="104" spans="1:6" s="8" customFormat="1">
      <c r="B104" s="2"/>
      <c r="C104" s="9"/>
      <c r="F104" s="9"/>
    </row>
    <row r="105" spans="1:6" s="8" customFormat="1">
      <c r="B105" s="2"/>
      <c r="C105" s="9"/>
      <c r="F105" s="9"/>
    </row>
    <row r="106" spans="1:6">
      <c r="A106" s="8"/>
      <c r="B106" s="7"/>
    </row>
    <row r="109" spans="1:6">
      <c r="F109" s="6"/>
    </row>
    <row r="110" spans="1:6">
      <c r="F110" s="6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3" sqref="A3:F3"/>
    </sheetView>
  </sheetViews>
  <sheetFormatPr baseColWidth="10" defaultRowHeight="12.75"/>
  <cols>
    <col min="4" max="4" width="95.140625" customWidth="1"/>
    <col min="5" max="5" width="14.7109375" customWidth="1"/>
    <col min="6" max="6" width="15.85546875" customWidth="1"/>
  </cols>
  <sheetData>
    <row r="1" spans="1:6" ht="105" customHeight="1"/>
    <row r="2" spans="1:6" ht="22.5" customHeight="1">
      <c r="A2" s="18" t="s">
        <v>132</v>
      </c>
    </row>
    <row r="3" spans="1:6" ht="27" customHeight="1">
      <c r="A3" s="104" t="s">
        <v>33</v>
      </c>
      <c r="B3" s="104" t="s">
        <v>34</v>
      </c>
      <c r="C3" s="104" t="s">
        <v>35</v>
      </c>
      <c r="D3" s="104" t="s">
        <v>36</v>
      </c>
      <c r="E3" s="104" t="s">
        <v>37</v>
      </c>
      <c r="F3" s="104" t="s">
        <v>38</v>
      </c>
    </row>
    <row r="4" spans="1:6">
      <c r="A4" s="40" t="s">
        <v>5</v>
      </c>
      <c r="B4" s="40" t="s">
        <v>39</v>
      </c>
      <c r="C4" s="40" t="s">
        <v>40</v>
      </c>
      <c r="D4" s="40" t="s">
        <v>41</v>
      </c>
      <c r="E4" s="40" t="s">
        <v>42</v>
      </c>
      <c r="F4" s="31">
        <v>107.44999999995299</v>
      </c>
    </row>
    <row r="5" spans="1:6">
      <c r="A5" s="40" t="s">
        <v>5</v>
      </c>
      <c r="B5" s="40" t="s">
        <v>39</v>
      </c>
      <c r="C5" s="40" t="s">
        <v>43</v>
      </c>
      <c r="D5" s="40" t="s">
        <v>44</v>
      </c>
      <c r="E5" s="40" t="s">
        <v>42</v>
      </c>
      <c r="F5" s="31">
        <v>264006.38</v>
      </c>
    </row>
    <row r="6" spans="1:6">
      <c r="A6" s="40" t="s">
        <v>5</v>
      </c>
      <c r="B6" s="40" t="s">
        <v>5</v>
      </c>
      <c r="C6" s="40" t="s">
        <v>45</v>
      </c>
      <c r="D6" s="40" t="s">
        <v>46</v>
      </c>
      <c r="E6" s="40" t="s">
        <v>42</v>
      </c>
      <c r="F6" s="31">
        <v>669297.32999999996</v>
      </c>
    </row>
    <row r="7" spans="1:6">
      <c r="A7" s="43" t="s">
        <v>5</v>
      </c>
      <c r="B7" s="43" t="s">
        <v>1</v>
      </c>
      <c r="C7" s="43" t="s">
        <v>31</v>
      </c>
      <c r="D7" s="43" t="s">
        <v>31</v>
      </c>
      <c r="E7" s="43" t="s">
        <v>42</v>
      </c>
      <c r="F7" s="35">
        <f>SUM(F4:F6)</f>
        <v>933411.15999999992</v>
      </c>
    </row>
    <row r="8" spans="1:6">
      <c r="A8" s="40" t="s">
        <v>8</v>
      </c>
      <c r="B8" s="40" t="s">
        <v>47</v>
      </c>
      <c r="C8" s="40" t="s">
        <v>48</v>
      </c>
      <c r="D8" s="40" t="s">
        <v>49</v>
      </c>
      <c r="E8" s="40" t="s">
        <v>42</v>
      </c>
      <c r="F8" s="31">
        <v>711.8</v>
      </c>
    </row>
    <row r="9" spans="1:6">
      <c r="A9" s="40" t="s">
        <v>8</v>
      </c>
      <c r="B9" s="40" t="s">
        <v>50</v>
      </c>
      <c r="C9" s="40" t="s">
        <v>51</v>
      </c>
      <c r="D9" s="40" t="s">
        <v>52</v>
      </c>
      <c r="E9" s="40" t="s">
        <v>42</v>
      </c>
      <c r="F9" s="31">
        <v>104209.18</v>
      </c>
    </row>
    <row r="10" spans="1:6">
      <c r="A10" s="40" t="s">
        <v>8</v>
      </c>
      <c r="B10" s="40" t="s">
        <v>50</v>
      </c>
      <c r="C10" s="40" t="s">
        <v>53</v>
      </c>
      <c r="D10" s="40" t="s">
        <v>54</v>
      </c>
      <c r="E10" s="40" t="s">
        <v>42</v>
      </c>
      <c r="F10" s="31">
        <v>38884.230000000003</v>
      </c>
    </row>
    <row r="11" spans="1:6">
      <c r="A11" s="40" t="s">
        <v>8</v>
      </c>
      <c r="B11" s="40" t="s">
        <v>39</v>
      </c>
      <c r="C11" s="40" t="s">
        <v>55</v>
      </c>
      <c r="D11" s="40" t="s">
        <v>56</v>
      </c>
      <c r="E11" s="40" t="s">
        <v>42</v>
      </c>
      <c r="F11" s="31">
        <v>2547.23</v>
      </c>
    </row>
    <row r="12" spans="1:6">
      <c r="A12" s="40" t="s">
        <v>8</v>
      </c>
      <c r="B12" s="40" t="s">
        <v>39</v>
      </c>
      <c r="C12" s="40" t="s">
        <v>57</v>
      </c>
      <c r="D12" s="40" t="s">
        <v>58</v>
      </c>
      <c r="E12" s="40" t="s">
        <v>42</v>
      </c>
      <c r="F12" s="31">
        <v>215.08</v>
      </c>
    </row>
    <row r="13" spans="1:6">
      <c r="A13" s="40" t="s">
        <v>8</v>
      </c>
      <c r="B13" s="40" t="s">
        <v>39</v>
      </c>
      <c r="C13" s="40" t="s">
        <v>59</v>
      </c>
      <c r="D13" s="40" t="s">
        <v>60</v>
      </c>
      <c r="E13" s="40" t="s">
        <v>42</v>
      </c>
      <c r="F13" s="31">
        <v>106012.28</v>
      </c>
    </row>
    <row r="14" spans="1:6">
      <c r="A14" s="40" t="s">
        <v>8</v>
      </c>
      <c r="B14" s="40" t="s">
        <v>50</v>
      </c>
      <c r="C14" s="40" t="s">
        <v>61</v>
      </c>
      <c r="D14" s="40" t="s">
        <v>62</v>
      </c>
      <c r="E14" s="40" t="s">
        <v>42</v>
      </c>
      <c r="F14" s="31">
        <v>13834.48</v>
      </c>
    </row>
    <row r="15" spans="1:6">
      <c r="A15" s="40" t="s">
        <v>8</v>
      </c>
      <c r="B15" s="40" t="s">
        <v>39</v>
      </c>
      <c r="C15" s="40" t="s">
        <v>63</v>
      </c>
      <c r="D15" s="40" t="s">
        <v>64</v>
      </c>
      <c r="E15" s="40" t="s">
        <v>65</v>
      </c>
      <c r="F15" s="31">
        <v>4331.6899999999996</v>
      </c>
    </row>
    <row r="16" spans="1:6">
      <c r="A16" s="40" t="s">
        <v>8</v>
      </c>
      <c r="B16" s="40" t="s">
        <v>39</v>
      </c>
      <c r="C16" s="40" t="s">
        <v>66</v>
      </c>
      <c r="D16" s="40" t="s">
        <v>67</v>
      </c>
      <c r="E16" s="40" t="s">
        <v>65</v>
      </c>
      <c r="F16" s="31">
        <v>150285</v>
      </c>
    </row>
    <row r="17" spans="1:6">
      <c r="A17" s="40" t="s">
        <v>8</v>
      </c>
      <c r="B17" s="40" t="s">
        <v>50</v>
      </c>
      <c r="C17" s="40" t="s">
        <v>68</v>
      </c>
      <c r="D17" s="40" t="s">
        <v>69</v>
      </c>
      <c r="E17" s="40" t="s">
        <v>42</v>
      </c>
      <c r="F17" s="31">
        <v>57339.3</v>
      </c>
    </row>
    <row r="18" spans="1:6">
      <c r="A18" s="40" t="s">
        <v>8</v>
      </c>
      <c r="B18" s="40" t="s">
        <v>39</v>
      </c>
      <c r="C18" s="40" t="s">
        <v>70</v>
      </c>
      <c r="D18" s="40" t="s">
        <v>71</v>
      </c>
      <c r="E18" s="40" t="s">
        <v>42</v>
      </c>
      <c r="F18" s="31">
        <v>50237.89</v>
      </c>
    </row>
    <row r="19" spans="1:6">
      <c r="A19" s="40" t="s">
        <v>8</v>
      </c>
      <c r="B19" s="40" t="s">
        <v>39</v>
      </c>
      <c r="C19" s="40" t="s">
        <v>72</v>
      </c>
      <c r="D19" s="40" t="s">
        <v>73</v>
      </c>
      <c r="E19" s="40" t="s">
        <v>42</v>
      </c>
      <c r="F19" s="31">
        <v>55536.12</v>
      </c>
    </row>
    <row r="20" spans="1:6">
      <c r="A20" s="40" t="s">
        <v>8</v>
      </c>
      <c r="B20" s="40" t="s">
        <v>74</v>
      </c>
      <c r="C20" s="40" t="s">
        <v>75</v>
      </c>
      <c r="D20" s="40" t="s">
        <v>76</v>
      </c>
      <c r="E20" s="40" t="s">
        <v>42</v>
      </c>
      <c r="F20" s="31">
        <v>39042.92</v>
      </c>
    </row>
    <row r="21" spans="1:6">
      <c r="A21" s="40" t="s">
        <v>8</v>
      </c>
      <c r="B21" s="40" t="s">
        <v>77</v>
      </c>
      <c r="C21" s="40" t="s">
        <v>78</v>
      </c>
      <c r="D21" s="40" t="s">
        <v>79</v>
      </c>
      <c r="E21" s="40" t="s">
        <v>42</v>
      </c>
      <c r="F21" s="31">
        <v>22668.7</v>
      </c>
    </row>
    <row r="22" spans="1:6">
      <c r="A22" s="40" t="s">
        <v>8</v>
      </c>
      <c r="B22" s="40" t="s">
        <v>8</v>
      </c>
      <c r="C22" s="40" t="s">
        <v>80</v>
      </c>
      <c r="D22" s="40" t="s">
        <v>81</v>
      </c>
      <c r="E22" s="40" t="s">
        <v>42</v>
      </c>
      <c r="F22" s="31">
        <v>60030.45</v>
      </c>
    </row>
    <row r="23" spans="1:6">
      <c r="A23" s="40" t="s">
        <v>8</v>
      </c>
      <c r="B23" s="40" t="s">
        <v>50</v>
      </c>
      <c r="C23" s="40" t="s">
        <v>82</v>
      </c>
      <c r="D23" s="40" t="s">
        <v>83</v>
      </c>
      <c r="E23" s="40" t="s">
        <v>42</v>
      </c>
      <c r="F23" s="31">
        <v>7673.56</v>
      </c>
    </row>
    <row r="24" spans="1:6">
      <c r="A24" s="43" t="s">
        <v>32</v>
      </c>
      <c r="B24" s="43" t="s">
        <v>1</v>
      </c>
      <c r="C24" s="43" t="s">
        <v>31</v>
      </c>
      <c r="D24" s="43" t="s">
        <v>31</v>
      </c>
      <c r="E24" s="43" t="s">
        <v>42</v>
      </c>
      <c r="F24" s="35">
        <f>SUM(F8:F23)</f>
        <v>713559.90999999992</v>
      </c>
    </row>
    <row r="25" spans="1:6">
      <c r="A25" s="40" t="s">
        <v>2</v>
      </c>
      <c r="B25" s="40" t="s">
        <v>39</v>
      </c>
      <c r="C25" s="40" t="s">
        <v>84</v>
      </c>
      <c r="D25" s="40" t="s">
        <v>85</v>
      </c>
      <c r="E25" s="40" t="s">
        <v>42</v>
      </c>
      <c r="F25" s="31">
        <v>140991.16</v>
      </c>
    </row>
    <row r="26" spans="1:6">
      <c r="A26" s="43" t="s">
        <v>2</v>
      </c>
      <c r="B26" s="43" t="s">
        <v>1</v>
      </c>
      <c r="C26" s="43" t="s">
        <v>31</v>
      </c>
      <c r="D26" s="43" t="s">
        <v>31</v>
      </c>
      <c r="E26" s="43" t="s">
        <v>42</v>
      </c>
      <c r="F26" s="35">
        <v>140991.16</v>
      </c>
    </row>
    <row r="27" spans="1:6">
      <c r="A27" s="40" t="s">
        <v>0</v>
      </c>
      <c r="B27" s="40" t="s">
        <v>39</v>
      </c>
      <c r="C27" s="40" t="s">
        <v>86</v>
      </c>
      <c r="D27" s="40" t="s">
        <v>87</v>
      </c>
      <c r="E27" s="40" t="s">
        <v>42</v>
      </c>
      <c r="F27" s="31">
        <v>142925.97</v>
      </c>
    </row>
    <row r="28" spans="1:6">
      <c r="A28" s="40" t="s">
        <v>0</v>
      </c>
      <c r="B28" s="40" t="s">
        <v>88</v>
      </c>
      <c r="C28" s="40" t="s">
        <v>89</v>
      </c>
      <c r="D28" s="40" t="s">
        <v>90</v>
      </c>
      <c r="E28" s="40" t="s">
        <v>42</v>
      </c>
      <c r="F28" s="31">
        <v>8951.39</v>
      </c>
    </row>
    <row r="29" spans="1:6">
      <c r="A29" s="43" t="s">
        <v>0</v>
      </c>
      <c r="B29" s="43" t="s">
        <v>1</v>
      </c>
      <c r="C29" s="43" t="s">
        <v>31</v>
      </c>
      <c r="D29" s="43" t="s">
        <v>31</v>
      </c>
      <c r="E29" s="43" t="s">
        <v>42</v>
      </c>
      <c r="F29" s="35">
        <f>SUM(F27:F28)</f>
        <v>151877.35999999999</v>
      </c>
    </row>
    <row r="30" spans="1:6">
      <c r="A30" s="40" t="s">
        <v>3</v>
      </c>
      <c r="B30" s="40" t="s">
        <v>39</v>
      </c>
      <c r="C30" s="40" t="s">
        <v>91</v>
      </c>
      <c r="D30" s="40" t="s">
        <v>92</v>
      </c>
      <c r="E30" s="40" t="s">
        <v>42</v>
      </c>
      <c r="F30" s="31">
        <v>73037.62</v>
      </c>
    </row>
    <row r="31" spans="1:6">
      <c r="A31" s="40" t="s">
        <v>3</v>
      </c>
      <c r="B31" s="40" t="s">
        <v>39</v>
      </c>
      <c r="C31" s="40" t="s">
        <v>93</v>
      </c>
      <c r="D31" s="40" t="s">
        <v>94</v>
      </c>
      <c r="E31" s="40" t="s">
        <v>42</v>
      </c>
      <c r="F31" s="31">
        <v>1015821.27</v>
      </c>
    </row>
    <row r="32" spans="1:6">
      <c r="A32" s="40" t="s">
        <v>3</v>
      </c>
      <c r="B32" s="40" t="s">
        <v>39</v>
      </c>
      <c r="C32" s="40" t="s">
        <v>95</v>
      </c>
      <c r="D32" s="40" t="s">
        <v>96</v>
      </c>
      <c r="E32" s="40" t="s">
        <v>42</v>
      </c>
      <c r="F32" s="31">
        <v>99521.99</v>
      </c>
    </row>
    <row r="33" spans="1:6">
      <c r="A33" s="43" t="s">
        <v>3</v>
      </c>
      <c r="B33" s="43" t="s">
        <v>1</v>
      </c>
      <c r="C33" s="43" t="s">
        <v>31</v>
      </c>
      <c r="D33" s="43" t="s">
        <v>31</v>
      </c>
      <c r="E33" s="43" t="s">
        <v>42</v>
      </c>
      <c r="F33" s="35">
        <f>SUM(F30:F32)</f>
        <v>1188380.8800000001</v>
      </c>
    </row>
    <row r="34" spans="1:6">
      <c r="A34" s="40" t="s">
        <v>4</v>
      </c>
      <c r="B34" s="40" t="s">
        <v>39</v>
      </c>
      <c r="C34" s="40" t="s">
        <v>97</v>
      </c>
      <c r="D34" s="40" t="s">
        <v>98</v>
      </c>
      <c r="E34" s="40" t="s">
        <v>42</v>
      </c>
      <c r="F34" s="31">
        <v>7145.33</v>
      </c>
    </row>
    <row r="35" spans="1:6">
      <c r="A35" s="43" t="s">
        <v>4</v>
      </c>
      <c r="B35" s="43" t="s">
        <v>1</v>
      </c>
      <c r="C35" s="43" t="s">
        <v>31</v>
      </c>
      <c r="D35" s="43" t="s">
        <v>31</v>
      </c>
      <c r="E35" s="43" t="s">
        <v>42</v>
      </c>
      <c r="F35" s="35">
        <v>7145.33</v>
      </c>
    </row>
    <row r="38" spans="1:6">
      <c r="A38" s="50" t="s">
        <v>131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D31" sqref="D31"/>
    </sheetView>
  </sheetViews>
  <sheetFormatPr baseColWidth="10" defaultRowHeight="12.75"/>
  <cols>
    <col min="3" max="3" width="14.140625" customWidth="1"/>
    <col min="4" max="4" width="111.28515625" customWidth="1"/>
    <col min="5" max="5" width="16.28515625" customWidth="1"/>
  </cols>
  <sheetData>
    <row r="1" spans="1:6" ht="114" customHeight="1"/>
    <row r="2" spans="1:6" ht="13.5" customHeight="1">
      <c r="A2" s="18" t="s">
        <v>136</v>
      </c>
    </row>
    <row r="3" spans="1:6" ht="13.5" customHeight="1">
      <c r="A3" s="18"/>
    </row>
    <row r="4" spans="1:6" ht="15">
      <c r="A4" s="104" t="s">
        <v>33</v>
      </c>
      <c r="B4" s="104" t="s">
        <v>34</v>
      </c>
      <c r="C4" s="104" t="s">
        <v>35</v>
      </c>
      <c r="D4" s="104" t="s">
        <v>36</v>
      </c>
      <c r="E4" s="104" t="s">
        <v>37</v>
      </c>
      <c r="F4" s="104" t="s">
        <v>38</v>
      </c>
    </row>
    <row r="5" spans="1:6">
      <c r="A5" s="105" t="s">
        <v>5</v>
      </c>
      <c r="B5" s="106" t="s">
        <v>5</v>
      </c>
      <c r="C5" s="106" t="s">
        <v>99</v>
      </c>
      <c r="D5" s="106" t="s">
        <v>100</v>
      </c>
      <c r="E5" s="106" t="s">
        <v>101</v>
      </c>
      <c r="F5" s="107">
        <v>3328.21</v>
      </c>
    </row>
    <row r="6" spans="1:6">
      <c r="A6" s="105" t="s">
        <v>5</v>
      </c>
      <c r="B6" s="106" t="s">
        <v>39</v>
      </c>
      <c r="C6" s="106" t="s">
        <v>102</v>
      </c>
      <c r="D6" s="106" t="s">
        <v>103</v>
      </c>
      <c r="E6" s="106" t="s">
        <v>101</v>
      </c>
      <c r="F6" s="107">
        <v>14322</v>
      </c>
    </row>
    <row r="7" spans="1:6" s="18" customFormat="1">
      <c r="A7" s="108" t="s">
        <v>5</v>
      </c>
      <c r="B7" s="109" t="s">
        <v>1</v>
      </c>
      <c r="C7" s="109" t="s">
        <v>31</v>
      </c>
      <c r="D7" s="109" t="s">
        <v>31</v>
      </c>
      <c r="E7" s="109" t="s">
        <v>101</v>
      </c>
      <c r="F7" s="110">
        <f>SUM(F5:F6)</f>
        <v>17650.21</v>
      </c>
    </row>
    <row r="8" spans="1:6">
      <c r="A8" s="105" t="s">
        <v>8</v>
      </c>
      <c r="B8" s="106" t="s">
        <v>39</v>
      </c>
      <c r="C8" s="106" t="s">
        <v>104</v>
      </c>
      <c r="D8" s="106" t="s">
        <v>105</v>
      </c>
      <c r="E8" s="106" t="s">
        <v>101</v>
      </c>
      <c r="F8" s="107">
        <v>7648.73</v>
      </c>
    </row>
    <row r="9" spans="1:6">
      <c r="A9" s="105" t="s">
        <v>8</v>
      </c>
      <c r="B9" s="106" t="s">
        <v>39</v>
      </c>
      <c r="C9" s="106" t="s">
        <v>106</v>
      </c>
      <c r="D9" s="106" t="s">
        <v>107</v>
      </c>
      <c r="E9" s="106" t="s">
        <v>101</v>
      </c>
      <c r="F9" s="107">
        <v>6084.04</v>
      </c>
    </row>
    <row r="10" spans="1:6">
      <c r="A10" s="105" t="s">
        <v>8</v>
      </c>
      <c r="B10" s="106" t="s">
        <v>50</v>
      </c>
      <c r="C10" s="106" t="s">
        <v>108</v>
      </c>
      <c r="D10" s="106" t="s">
        <v>109</v>
      </c>
      <c r="E10" s="106" t="s">
        <v>101</v>
      </c>
      <c r="F10" s="107">
        <v>3681.13</v>
      </c>
    </row>
    <row r="11" spans="1:6" s="18" customFormat="1">
      <c r="A11" s="108" t="s">
        <v>8</v>
      </c>
      <c r="B11" s="109" t="s">
        <v>1</v>
      </c>
      <c r="C11" s="109" t="s">
        <v>31</v>
      </c>
      <c r="D11" s="109" t="s">
        <v>31</v>
      </c>
      <c r="E11" s="109" t="s">
        <v>101</v>
      </c>
      <c r="F11" s="110">
        <f>SUM(F8:F10)</f>
        <v>17413.900000000001</v>
      </c>
    </row>
    <row r="12" spans="1:6">
      <c r="A12" s="105" t="s">
        <v>0</v>
      </c>
      <c r="B12" s="106" t="s">
        <v>39</v>
      </c>
      <c r="C12" s="106" t="s">
        <v>110</v>
      </c>
      <c r="D12" s="106" t="s">
        <v>111</v>
      </c>
      <c r="E12" s="106" t="s">
        <v>101</v>
      </c>
      <c r="F12" s="107">
        <v>7596.8</v>
      </c>
    </row>
    <row r="13" spans="1:6" s="18" customFormat="1">
      <c r="A13" s="108" t="s">
        <v>0</v>
      </c>
      <c r="B13" s="109" t="s">
        <v>1</v>
      </c>
      <c r="C13" s="109" t="s">
        <v>31</v>
      </c>
      <c r="D13" s="109" t="s">
        <v>31</v>
      </c>
      <c r="E13" s="109" t="s">
        <v>101</v>
      </c>
      <c r="F13" s="110">
        <f>SUM(F12)</f>
        <v>7596.8</v>
      </c>
    </row>
    <row r="14" spans="1:6">
      <c r="A14" s="105" t="s">
        <v>3</v>
      </c>
      <c r="B14" s="106" t="s">
        <v>3</v>
      </c>
      <c r="C14" s="106" t="s">
        <v>112</v>
      </c>
      <c r="D14" s="106" t="s">
        <v>113</v>
      </c>
      <c r="E14" s="106" t="s">
        <v>101</v>
      </c>
      <c r="F14" s="107">
        <v>5786.62</v>
      </c>
    </row>
    <row r="15" spans="1:6">
      <c r="A15" s="105" t="s">
        <v>3</v>
      </c>
      <c r="B15" s="106" t="s">
        <v>39</v>
      </c>
      <c r="C15" s="106" t="s">
        <v>114</v>
      </c>
      <c r="D15" s="106" t="s">
        <v>115</v>
      </c>
      <c r="E15" s="106" t="s">
        <v>101</v>
      </c>
      <c r="F15" s="107">
        <v>20829.43</v>
      </c>
    </row>
    <row r="16" spans="1:6">
      <c r="A16" s="105" t="s">
        <v>3</v>
      </c>
      <c r="B16" s="106" t="s">
        <v>3</v>
      </c>
      <c r="C16" s="106" t="s">
        <v>116</v>
      </c>
      <c r="D16" s="106" t="s">
        <v>117</v>
      </c>
      <c r="E16" s="106" t="s">
        <v>101</v>
      </c>
      <c r="F16" s="107">
        <v>1404.2</v>
      </c>
    </row>
    <row r="17" spans="1:6">
      <c r="A17" s="105" t="s">
        <v>3</v>
      </c>
      <c r="B17" s="106" t="s">
        <v>118</v>
      </c>
      <c r="C17" s="106" t="s">
        <v>119</v>
      </c>
      <c r="D17" s="106" t="s">
        <v>120</v>
      </c>
      <c r="E17" s="106" t="s">
        <v>101</v>
      </c>
      <c r="F17" s="107">
        <v>35947.660000000003</v>
      </c>
    </row>
    <row r="18" spans="1:6">
      <c r="A18" s="105" t="s">
        <v>3</v>
      </c>
      <c r="B18" s="106" t="s">
        <v>121</v>
      </c>
      <c r="C18" s="106" t="s">
        <v>122</v>
      </c>
      <c r="D18" s="106" t="s">
        <v>123</v>
      </c>
      <c r="E18" s="106" t="s">
        <v>101</v>
      </c>
      <c r="F18" s="107">
        <v>6148.35</v>
      </c>
    </row>
    <row r="19" spans="1:6">
      <c r="A19" s="105" t="s">
        <v>3</v>
      </c>
      <c r="B19" s="106" t="s">
        <v>124</v>
      </c>
      <c r="C19" s="106" t="s">
        <v>125</v>
      </c>
      <c r="D19" s="106" t="s">
        <v>126</v>
      </c>
      <c r="E19" s="106" t="s">
        <v>101</v>
      </c>
      <c r="F19" s="107">
        <v>11591.84</v>
      </c>
    </row>
    <row r="20" spans="1:6" s="18" customFormat="1">
      <c r="A20" s="111" t="s">
        <v>3</v>
      </c>
      <c r="B20" s="112" t="s">
        <v>1</v>
      </c>
      <c r="C20" s="112" t="s">
        <v>31</v>
      </c>
      <c r="D20" s="112" t="s">
        <v>31</v>
      </c>
      <c r="E20" s="112" t="s">
        <v>101</v>
      </c>
      <c r="F20" s="113">
        <f>SUM(F14:F19)</f>
        <v>81708.100000000006</v>
      </c>
    </row>
    <row r="23" spans="1:6">
      <c r="A23" s="50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Inversión Total</vt:lpstr>
      <vt:lpstr>Inversión_Prov 2013</vt:lpstr>
      <vt:lpstr>Inversión_Prov 2012</vt:lpstr>
      <vt:lpstr>Invesión_Prov_2011</vt:lpstr>
      <vt:lpstr>Inversión_Categorias</vt:lpstr>
      <vt:lpstr>Inversion_obras_2013</vt:lpstr>
      <vt:lpstr>Inversion_servi_2013</vt:lpstr>
    </vt:vector>
  </TitlesOfParts>
  <Company>SAP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mmmartinez</cp:lastModifiedBy>
  <cp:lastPrinted>2010-02-23T10:52:45Z</cp:lastPrinted>
  <dcterms:created xsi:type="dcterms:W3CDTF">1999-10-28T06:58:38Z</dcterms:created>
  <dcterms:modified xsi:type="dcterms:W3CDTF">2015-11-11T16:25:31Z</dcterms:modified>
</cp:coreProperties>
</file>